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60" yWindow="-135" windowWidth="1203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Landfill Capacity Trends" sheetId="15" r:id="rId5"/>
    <sheet name="Transfer Treatment &amp; MRS Inputs" sheetId="2" r:id="rId6"/>
    <sheet name="Transfer Treatment &amp; MRS Trends" sheetId="16" r:id="rId7"/>
    <sheet name="Incineration Input &amp; Capacity" sheetId="11" r:id="rId8"/>
    <sheet name="Land Disposal" sheetId="5" r:id="rId9"/>
    <sheet name="Use of Waste" sheetId="12" r:id="rId10"/>
    <sheet name="Haz Waste Managed &amp; Deposits" sheetId="17" r:id="rId11"/>
    <sheet name="Haz Waste Deposits by Fate" sheetId="18" r:id="rId12"/>
    <sheet name="Haz Waste Trends" sheetId="19" r:id="rId13"/>
  </sheets>
  <definedNames>
    <definedName name="_xlnm.Print_Area" localSheetId="3">'Landfill Capacity'!$B$2:$H$21</definedName>
    <definedName name="_xlnm.Print_Area" localSheetId="1">'Landfill Inputs'!$B$2:$I$21</definedName>
  </definedNames>
  <calcPr calcId="152511"/>
</workbook>
</file>

<file path=xl/calcChain.xml><?xml version="1.0" encoding="utf-8"?>
<calcChain xmlns="http://schemas.openxmlformats.org/spreadsheetml/2006/main">
  <c r="K85" i="19" l="1"/>
  <c r="S36" i="19"/>
  <c r="S63" i="19"/>
  <c r="G6" i="18"/>
  <c r="G7" i="18"/>
  <c r="G8" i="18"/>
  <c r="G9" i="18"/>
  <c r="G10" i="18"/>
  <c r="G11" i="18"/>
  <c r="G12" i="18"/>
  <c r="G13" i="18"/>
  <c r="G14" i="18"/>
  <c r="C22" i="2"/>
  <c r="D22" i="2"/>
  <c r="E22" i="2"/>
  <c r="F22" i="2"/>
  <c r="H197" i="16"/>
  <c r="G197" i="16"/>
  <c r="F197" i="16"/>
  <c r="E197" i="16"/>
  <c r="I196" i="16"/>
  <c r="I195" i="16"/>
  <c r="I197" i="16" s="1"/>
  <c r="H194" i="16"/>
  <c r="G194" i="16"/>
  <c r="F194" i="16"/>
  <c r="E194" i="16"/>
  <c r="I193" i="16"/>
  <c r="I192" i="16"/>
  <c r="I191" i="16"/>
  <c r="I190" i="16"/>
  <c r="I189" i="16"/>
  <c r="I188" i="16"/>
  <c r="H187" i="16"/>
  <c r="G187" i="16"/>
  <c r="F187" i="16"/>
  <c r="E187" i="16"/>
  <c r="I186" i="16"/>
  <c r="I185" i="16"/>
  <c r="I187" i="16" s="1"/>
  <c r="G62" i="15"/>
  <c r="F62" i="15"/>
  <c r="E62" i="15"/>
  <c r="D62" i="15"/>
  <c r="H61" i="15"/>
  <c r="H60" i="15"/>
  <c r="H59" i="15"/>
  <c r="H62" i="15" s="1"/>
  <c r="H243" i="14"/>
  <c r="G243" i="14"/>
  <c r="F243" i="14"/>
  <c r="E243" i="14"/>
  <c r="I242" i="14"/>
  <c r="I241" i="14"/>
  <c r="I240" i="14"/>
  <c r="H239" i="14"/>
  <c r="G239" i="14"/>
  <c r="F239" i="14"/>
  <c r="E239" i="14"/>
  <c r="I238" i="14"/>
  <c r="I237" i="14"/>
  <c r="I236" i="14"/>
  <c r="I235" i="14"/>
  <c r="H235" i="14"/>
  <c r="G235" i="14"/>
  <c r="F235" i="14"/>
  <c r="E235" i="14"/>
  <c r="I234" i="14"/>
  <c r="I233" i="14"/>
  <c r="I232" i="14"/>
  <c r="H231" i="14"/>
  <c r="G231" i="14"/>
  <c r="F231" i="14"/>
  <c r="E231" i="14"/>
  <c r="I230" i="14"/>
  <c r="I229" i="14"/>
  <c r="I228" i="14"/>
  <c r="K84" i="19"/>
  <c r="R63" i="19"/>
  <c r="R36" i="19"/>
  <c r="H183" i="16"/>
  <c r="G183" i="16"/>
  <c r="F183" i="16"/>
  <c r="E183" i="16"/>
  <c r="I182" i="16"/>
  <c r="I181" i="16"/>
  <c r="H180" i="16"/>
  <c r="G180" i="16"/>
  <c r="F180" i="16"/>
  <c r="E180" i="16"/>
  <c r="I179" i="16"/>
  <c r="I178" i="16"/>
  <c r="I177" i="16"/>
  <c r="I176" i="16"/>
  <c r="I175" i="16"/>
  <c r="I174" i="16"/>
  <c r="H173" i="16"/>
  <c r="G173" i="16"/>
  <c r="F173" i="16"/>
  <c r="E173" i="16"/>
  <c r="I172" i="16"/>
  <c r="I171" i="16"/>
  <c r="G58" i="15"/>
  <c r="F58" i="15"/>
  <c r="E58" i="15"/>
  <c r="D58" i="15"/>
  <c r="H57" i="15"/>
  <c r="H56" i="15"/>
  <c r="H55" i="15"/>
  <c r="I194" i="16" l="1"/>
  <c r="H198" i="16"/>
  <c r="F198" i="16"/>
  <c r="G198" i="16"/>
  <c r="E198" i="16"/>
  <c r="I198" i="16"/>
  <c r="I183" i="16"/>
  <c r="F244" i="14"/>
  <c r="I243" i="14"/>
  <c r="H244" i="14"/>
  <c r="G244" i="14"/>
  <c r="I239" i="14"/>
  <c r="I231" i="14"/>
  <c r="E244" i="14"/>
  <c r="G184" i="16"/>
  <c r="H184" i="16"/>
  <c r="I180" i="16"/>
  <c r="I173" i="16"/>
  <c r="F184" i="16"/>
  <c r="E184" i="16"/>
  <c r="H58" i="15"/>
  <c r="H226" i="14"/>
  <c r="G226" i="14"/>
  <c r="F226" i="14"/>
  <c r="E226" i="14"/>
  <c r="I225" i="14"/>
  <c r="I224" i="14"/>
  <c r="I223" i="14"/>
  <c r="H222" i="14"/>
  <c r="G222" i="14"/>
  <c r="F222" i="14"/>
  <c r="E222" i="14"/>
  <c r="I221" i="14"/>
  <c r="I220" i="14"/>
  <c r="I219" i="14"/>
  <c r="H218" i="14"/>
  <c r="G218" i="14"/>
  <c r="F218" i="14"/>
  <c r="E218" i="14"/>
  <c r="I217" i="14"/>
  <c r="I216" i="14"/>
  <c r="I215" i="14"/>
  <c r="H214" i="14"/>
  <c r="G214" i="14"/>
  <c r="F214" i="14"/>
  <c r="E214" i="14"/>
  <c r="I213" i="14"/>
  <c r="I212" i="14"/>
  <c r="I211" i="14"/>
  <c r="I244" i="14" l="1"/>
  <c r="F227" i="14"/>
  <c r="G227" i="14"/>
  <c r="I184" i="16"/>
  <c r="I226" i="14"/>
  <c r="E227" i="14"/>
  <c r="I222" i="14"/>
  <c r="I218" i="14"/>
  <c r="H227" i="14"/>
  <c r="I214" i="14"/>
  <c r="I227" i="14" l="1"/>
  <c r="D15" i="18" l="1"/>
  <c r="E18" i="5"/>
  <c r="E9" i="5"/>
  <c r="G54" i="15"/>
  <c r="F54" i="15"/>
  <c r="E54" i="15"/>
  <c r="D54" i="15"/>
  <c r="H53" i="15"/>
  <c r="H52" i="15"/>
  <c r="H51" i="15"/>
  <c r="H209" i="14"/>
  <c r="G209" i="14"/>
  <c r="F209" i="14"/>
  <c r="E209" i="14"/>
  <c r="I208" i="14"/>
  <c r="I207" i="14"/>
  <c r="I206" i="14"/>
  <c r="H205" i="14"/>
  <c r="G205" i="14"/>
  <c r="F205" i="14"/>
  <c r="E205" i="14"/>
  <c r="I204" i="14"/>
  <c r="I203" i="14"/>
  <c r="I202" i="14"/>
  <c r="H201" i="14"/>
  <c r="G201" i="14"/>
  <c r="F201" i="14"/>
  <c r="E201" i="14"/>
  <c r="I200" i="14"/>
  <c r="I199" i="14"/>
  <c r="I198" i="14"/>
  <c r="H197" i="14"/>
  <c r="G197" i="14"/>
  <c r="F197" i="14"/>
  <c r="E197" i="14"/>
  <c r="I196" i="14"/>
  <c r="I195" i="14"/>
  <c r="I194" i="14"/>
  <c r="H169" i="16"/>
  <c r="G169" i="16"/>
  <c r="F169" i="16"/>
  <c r="E169" i="16"/>
  <c r="I168" i="16"/>
  <c r="I167" i="16"/>
  <c r="H166" i="16"/>
  <c r="G166" i="16"/>
  <c r="F166" i="16"/>
  <c r="E166" i="16"/>
  <c r="I165" i="16"/>
  <c r="I164" i="16"/>
  <c r="I163" i="16"/>
  <c r="I162" i="16"/>
  <c r="I161" i="16"/>
  <c r="I160" i="16"/>
  <c r="H159" i="16"/>
  <c r="G159" i="16"/>
  <c r="F159" i="16"/>
  <c r="E159" i="16"/>
  <c r="I158" i="16"/>
  <c r="I157" i="16"/>
  <c r="H155" i="16"/>
  <c r="G155" i="16"/>
  <c r="F155" i="16"/>
  <c r="E155" i="16"/>
  <c r="I154" i="16"/>
  <c r="I153" i="16"/>
  <c r="I155" i="16" s="1"/>
  <c r="H152" i="16"/>
  <c r="G152" i="16"/>
  <c r="F152" i="16"/>
  <c r="E152" i="16"/>
  <c r="I151" i="16"/>
  <c r="I150" i="16"/>
  <c r="I149" i="16"/>
  <c r="I148" i="16"/>
  <c r="I147" i="16"/>
  <c r="I146" i="16"/>
  <c r="H145" i="16"/>
  <c r="G145" i="16"/>
  <c r="F145" i="16"/>
  <c r="E145" i="16"/>
  <c r="I144" i="16"/>
  <c r="I143" i="16"/>
  <c r="I145" i="16" s="1"/>
  <c r="H141" i="16"/>
  <c r="G141" i="16"/>
  <c r="F141" i="16"/>
  <c r="E141" i="16"/>
  <c r="I140" i="16"/>
  <c r="I139" i="16"/>
  <c r="I141" i="16" s="1"/>
  <c r="H138" i="16"/>
  <c r="G138" i="16"/>
  <c r="F138" i="16"/>
  <c r="E138" i="16"/>
  <c r="I137" i="16"/>
  <c r="I136" i="16"/>
  <c r="I135" i="16"/>
  <c r="I134" i="16"/>
  <c r="I133" i="16"/>
  <c r="I132" i="16"/>
  <c r="H131" i="16"/>
  <c r="G131" i="16"/>
  <c r="F131" i="16"/>
  <c r="E131" i="16"/>
  <c r="I130" i="16"/>
  <c r="I129" i="16"/>
  <c r="I131" i="16" s="1"/>
  <c r="H127" i="16"/>
  <c r="G127" i="16"/>
  <c r="F127" i="16"/>
  <c r="E127" i="16"/>
  <c r="I126" i="16"/>
  <c r="I125" i="16"/>
  <c r="I127" i="16" s="1"/>
  <c r="H124" i="16"/>
  <c r="G124" i="16"/>
  <c r="F124" i="16"/>
  <c r="E124" i="16"/>
  <c r="I123" i="16"/>
  <c r="I122" i="16"/>
  <c r="I121" i="16"/>
  <c r="I120" i="16"/>
  <c r="I119" i="16"/>
  <c r="I118" i="16"/>
  <c r="H117" i="16"/>
  <c r="G117" i="16"/>
  <c r="F117" i="16"/>
  <c r="E117" i="16"/>
  <c r="I116" i="16"/>
  <c r="I115" i="16"/>
  <c r="I117" i="16" s="1"/>
  <c r="H113" i="16"/>
  <c r="G113" i="16"/>
  <c r="F113" i="16"/>
  <c r="E113" i="16"/>
  <c r="I112" i="16"/>
  <c r="I111" i="16"/>
  <c r="H110" i="16"/>
  <c r="G110" i="16"/>
  <c r="F110" i="16"/>
  <c r="E110" i="16"/>
  <c r="I109" i="16"/>
  <c r="I108" i="16"/>
  <c r="I107" i="16"/>
  <c r="I106" i="16"/>
  <c r="I105" i="16"/>
  <c r="I104" i="16"/>
  <c r="H103" i="16"/>
  <c r="G103" i="16"/>
  <c r="F103" i="16"/>
  <c r="E103" i="16"/>
  <c r="I102" i="16"/>
  <c r="I101" i="16"/>
  <c r="H99" i="16"/>
  <c r="G99" i="16"/>
  <c r="F99" i="16"/>
  <c r="E99" i="16"/>
  <c r="I98" i="16"/>
  <c r="I97" i="16"/>
  <c r="I99" i="16" s="1"/>
  <c r="H96" i="16"/>
  <c r="G96" i="16"/>
  <c r="F96" i="16"/>
  <c r="E96" i="16"/>
  <c r="E100" i="16" s="1"/>
  <c r="I95" i="16"/>
  <c r="I94" i="16"/>
  <c r="I93" i="16"/>
  <c r="I92" i="16"/>
  <c r="I91" i="16"/>
  <c r="I90" i="16"/>
  <c r="H89" i="16"/>
  <c r="G89" i="16"/>
  <c r="F89" i="16"/>
  <c r="E89" i="16"/>
  <c r="I88" i="16"/>
  <c r="I87" i="16"/>
  <c r="I89" i="16" s="1"/>
  <c r="H85" i="16"/>
  <c r="G85" i="16"/>
  <c r="F85" i="16"/>
  <c r="E85" i="16"/>
  <c r="I84" i="16"/>
  <c r="I83" i="16"/>
  <c r="H82" i="16"/>
  <c r="G82" i="16"/>
  <c r="G86" i="16" s="1"/>
  <c r="F82" i="16"/>
  <c r="E82" i="16"/>
  <c r="I81" i="16"/>
  <c r="I80" i="16"/>
  <c r="I79" i="16"/>
  <c r="I78" i="16"/>
  <c r="I77" i="16"/>
  <c r="I76" i="16"/>
  <c r="H75" i="16"/>
  <c r="G75" i="16"/>
  <c r="F75" i="16"/>
  <c r="E75" i="16"/>
  <c r="I74" i="16"/>
  <c r="I73" i="16"/>
  <c r="H71" i="16"/>
  <c r="G71" i="16"/>
  <c r="F71" i="16"/>
  <c r="E71" i="16"/>
  <c r="I70" i="16"/>
  <c r="I69" i="16"/>
  <c r="I71" i="16" s="1"/>
  <c r="H68" i="16"/>
  <c r="G68" i="16"/>
  <c r="F68" i="16"/>
  <c r="E68" i="16"/>
  <c r="I67" i="16"/>
  <c r="I66" i="16"/>
  <c r="I65" i="16"/>
  <c r="I64" i="16"/>
  <c r="I63" i="16"/>
  <c r="I62" i="16"/>
  <c r="H61" i="16"/>
  <c r="H72" i="16" s="1"/>
  <c r="G61" i="16"/>
  <c r="F61" i="16"/>
  <c r="E61" i="16"/>
  <c r="I60" i="16"/>
  <c r="I59" i="16"/>
  <c r="I61" i="16" s="1"/>
  <c r="H57" i="16"/>
  <c r="G57" i="16"/>
  <c r="F57" i="16"/>
  <c r="E57" i="16"/>
  <c r="I56" i="16"/>
  <c r="I55" i="16"/>
  <c r="I57" i="16" s="1"/>
  <c r="H54" i="16"/>
  <c r="G54" i="16"/>
  <c r="G58" i="16" s="1"/>
  <c r="F54" i="16"/>
  <c r="E54" i="16"/>
  <c r="I53" i="16"/>
  <c r="I52" i="16"/>
  <c r="I51" i="16"/>
  <c r="I50" i="16"/>
  <c r="I49" i="16"/>
  <c r="I48" i="16"/>
  <c r="H47" i="16"/>
  <c r="G47" i="16"/>
  <c r="F47" i="16"/>
  <c r="F58" i="16" s="1"/>
  <c r="E47" i="16"/>
  <c r="I46" i="16"/>
  <c r="I45" i="16"/>
  <c r="I47" i="16" s="1"/>
  <c r="H43" i="16"/>
  <c r="G43" i="16"/>
  <c r="F43" i="16"/>
  <c r="E43" i="16"/>
  <c r="I42" i="16"/>
  <c r="I41" i="16"/>
  <c r="I43" i="16" s="1"/>
  <c r="H40" i="16"/>
  <c r="G40" i="16"/>
  <c r="F40" i="16"/>
  <c r="E40" i="16"/>
  <c r="E44" i="16" s="1"/>
  <c r="I39" i="16"/>
  <c r="I38" i="16"/>
  <c r="I37" i="16"/>
  <c r="I36" i="16"/>
  <c r="I40" i="16" s="1"/>
  <c r="I35" i="16"/>
  <c r="I34" i="16"/>
  <c r="H33" i="16"/>
  <c r="H44" i="16" s="1"/>
  <c r="G33" i="16"/>
  <c r="G44" i="16" s="1"/>
  <c r="F33" i="16"/>
  <c r="E33" i="16"/>
  <c r="I32" i="16"/>
  <c r="I31" i="16"/>
  <c r="I33" i="16" s="1"/>
  <c r="H29" i="16"/>
  <c r="G29" i="16"/>
  <c r="F29" i="16"/>
  <c r="E29" i="16"/>
  <c r="I28" i="16"/>
  <c r="I29" i="16" s="1"/>
  <c r="H27" i="16"/>
  <c r="G27" i="16"/>
  <c r="F27" i="16"/>
  <c r="E27" i="16"/>
  <c r="I26" i="16"/>
  <c r="I25" i="16"/>
  <c r="I24" i="16"/>
  <c r="I23" i="16"/>
  <c r="I22" i="16"/>
  <c r="H21" i="16"/>
  <c r="H30" i="16" s="1"/>
  <c r="G21" i="16"/>
  <c r="G30" i="16" s="1"/>
  <c r="F21" i="16"/>
  <c r="E21" i="16"/>
  <c r="I20" i="16"/>
  <c r="I19" i="16"/>
  <c r="H17" i="16"/>
  <c r="G17" i="16"/>
  <c r="F17" i="16"/>
  <c r="E17" i="16"/>
  <c r="I16" i="16"/>
  <c r="I17" i="16" s="1"/>
  <c r="H15" i="16"/>
  <c r="G15" i="16"/>
  <c r="F15" i="16"/>
  <c r="F18" i="16" s="1"/>
  <c r="E15" i="16"/>
  <c r="I14" i="16"/>
  <c r="I13" i="16"/>
  <c r="I12" i="16"/>
  <c r="I11" i="16"/>
  <c r="I10" i="16"/>
  <c r="H9" i="16"/>
  <c r="G9" i="16"/>
  <c r="G18" i="16" s="1"/>
  <c r="F9" i="16"/>
  <c r="E9" i="16"/>
  <c r="E18" i="16" s="1"/>
  <c r="I8" i="16"/>
  <c r="I7" i="16"/>
  <c r="I9" i="16" s="1"/>
  <c r="G50" i="15"/>
  <c r="F50" i="15"/>
  <c r="E50" i="15"/>
  <c r="D50" i="15"/>
  <c r="H49" i="15"/>
  <c r="H48" i="15"/>
  <c r="H47" i="15"/>
  <c r="G46" i="15"/>
  <c r="F46" i="15"/>
  <c r="E46" i="15"/>
  <c r="D46" i="15"/>
  <c r="H45" i="15"/>
  <c r="H44" i="15"/>
  <c r="H43" i="15"/>
  <c r="G42" i="15"/>
  <c r="F42" i="15"/>
  <c r="E42" i="15"/>
  <c r="D42" i="15"/>
  <c r="H41" i="15"/>
  <c r="H40" i="15"/>
  <c r="H39" i="15"/>
  <c r="G38" i="15"/>
  <c r="F38" i="15"/>
  <c r="E38" i="15"/>
  <c r="D38" i="15"/>
  <c r="H37" i="15"/>
  <c r="H36" i="15"/>
  <c r="H35" i="15"/>
  <c r="G34" i="15"/>
  <c r="F34" i="15"/>
  <c r="E34" i="15"/>
  <c r="D34" i="15"/>
  <c r="H33" i="15"/>
  <c r="H32" i="15"/>
  <c r="H31" i="15"/>
  <c r="F30" i="15"/>
  <c r="E30" i="15"/>
  <c r="H29" i="15"/>
  <c r="G28" i="15"/>
  <c r="G30" i="15" s="1"/>
  <c r="D28" i="15"/>
  <c r="D30" i="15" s="1"/>
  <c r="H27" i="15"/>
  <c r="G26" i="15"/>
  <c r="F26" i="15"/>
  <c r="E26" i="15"/>
  <c r="D26" i="15"/>
  <c r="H25" i="15"/>
  <c r="H24" i="15"/>
  <c r="H23" i="15"/>
  <c r="G22" i="15"/>
  <c r="F22" i="15"/>
  <c r="E22" i="15"/>
  <c r="D22" i="15"/>
  <c r="H21" i="15"/>
  <c r="H20" i="15"/>
  <c r="H19" i="15"/>
  <c r="G18" i="15"/>
  <c r="F18" i="15"/>
  <c r="E18" i="15"/>
  <c r="D18" i="15"/>
  <c r="H17" i="15"/>
  <c r="H16" i="15"/>
  <c r="H15" i="15"/>
  <c r="G14" i="15"/>
  <c r="F14" i="15"/>
  <c r="E14" i="15"/>
  <c r="D14" i="15"/>
  <c r="H13" i="15"/>
  <c r="H12" i="15"/>
  <c r="H11" i="15"/>
  <c r="G10" i="15"/>
  <c r="F10" i="15"/>
  <c r="E10" i="15"/>
  <c r="D10" i="15"/>
  <c r="H9" i="15"/>
  <c r="H8" i="15"/>
  <c r="H7" i="15"/>
  <c r="H192" i="14"/>
  <c r="G192" i="14"/>
  <c r="F192" i="14"/>
  <c r="E192" i="14"/>
  <c r="I191" i="14"/>
  <c r="I190" i="14"/>
  <c r="I189" i="14"/>
  <c r="H188" i="14"/>
  <c r="G188" i="14"/>
  <c r="F188" i="14"/>
  <c r="E188" i="14"/>
  <c r="I187" i="14"/>
  <c r="I186" i="14"/>
  <c r="I185" i="14"/>
  <c r="H184" i="14"/>
  <c r="G184" i="14"/>
  <c r="F184" i="14"/>
  <c r="E184" i="14"/>
  <c r="I183" i="14"/>
  <c r="I182" i="14"/>
  <c r="I181" i="14"/>
  <c r="H180" i="14"/>
  <c r="G180" i="14"/>
  <c r="F180" i="14"/>
  <c r="E180" i="14"/>
  <c r="I179" i="14"/>
  <c r="I178" i="14"/>
  <c r="I177" i="14"/>
  <c r="H175" i="14"/>
  <c r="G175" i="14"/>
  <c r="F175" i="14"/>
  <c r="E175" i="14"/>
  <c r="I174" i="14"/>
  <c r="I173" i="14"/>
  <c r="I172" i="14"/>
  <c r="H171" i="14"/>
  <c r="G171" i="14"/>
  <c r="F171" i="14"/>
  <c r="E171" i="14"/>
  <c r="I170" i="14"/>
  <c r="I169" i="14"/>
  <c r="I168" i="14"/>
  <c r="H167" i="14"/>
  <c r="G167" i="14"/>
  <c r="F167" i="14"/>
  <c r="E167" i="14"/>
  <c r="I166" i="14"/>
  <c r="I165" i="14"/>
  <c r="I164" i="14"/>
  <c r="H163" i="14"/>
  <c r="G163" i="14"/>
  <c r="F163" i="14"/>
  <c r="E163" i="14"/>
  <c r="I162" i="14"/>
  <c r="I161" i="14"/>
  <c r="I160" i="14"/>
  <c r="H158" i="14"/>
  <c r="G158" i="14"/>
  <c r="F158" i="14"/>
  <c r="E158" i="14"/>
  <c r="I157" i="14"/>
  <c r="I156" i="14"/>
  <c r="I155" i="14"/>
  <c r="H154" i="14"/>
  <c r="G154" i="14"/>
  <c r="F154" i="14"/>
  <c r="E154" i="14"/>
  <c r="I153" i="14"/>
  <c r="I152" i="14"/>
  <c r="I151" i="14"/>
  <c r="H150" i="14"/>
  <c r="G150" i="14"/>
  <c r="F150" i="14"/>
  <c r="E150" i="14"/>
  <c r="I149" i="14"/>
  <c r="I148" i="14"/>
  <c r="I147" i="14"/>
  <c r="H146" i="14"/>
  <c r="G146" i="14"/>
  <c r="F146" i="14"/>
  <c r="E146" i="14"/>
  <c r="I145" i="14"/>
  <c r="I144" i="14"/>
  <c r="I143" i="14"/>
  <c r="H141" i="14"/>
  <c r="G141" i="14"/>
  <c r="F141" i="14"/>
  <c r="E141" i="14"/>
  <c r="I140" i="14"/>
  <c r="I139" i="14"/>
  <c r="I138" i="14"/>
  <c r="H137" i="14"/>
  <c r="G137" i="14"/>
  <c r="F137" i="14"/>
  <c r="E137" i="14"/>
  <c r="I136" i="14"/>
  <c r="I135" i="14"/>
  <c r="I134" i="14"/>
  <c r="H133" i="14"/>
  <c r="G133" i="14"/>
  <c r="F133" i="14"/>
  <c r="E133" i="14"/>
  <c r="I132" i="14"/>
  <c r="I131" i="14"/>
  <c r="I130" i="14"/>
  <c r="H129" i="14"/>
  <c r="G129" i="14"/>
  <c r="F129" i="14"/>
  <c r="E129" i="14"/>
  <c r="I128" i="14"/>
  <c r="I127" i="14"/>
  <c r="I126" i="14"/>
  <c r="H124" i="14"/>
  <c r="G124" i="14"/>
  <c r="F124" i="14"/>
  <c r="E124" i="14"/>
  <c r="I123" i="14"/>
  <c r="I122" i="14"/>
  <c r="I121" i="14"/>
  <c r="H120" i="14"/>
  <c r="G120" i="14"/>
  <c r="F120" i="14"/>
  <c r="E120" i="14"/>
  <c r="I119" i="14"/>
  <c r="I118" i="14"/>
  <c r="I117" i="14"/>
  <c r="H116" i="14"/>
  <c r="G116" i="14"/>
  <c r="F116" i="14"/>
  <c r="E116" i="14"/>
  <c r="I115" i="14"/>
  <c r="I114" i="14"/>
  <c r="I113" i="14"/>
  <c r="H112" i="14"/>
  <c r="G112" i="14"/>
  <c r="F112" i="14"/>
  <c r="E112" i="14"/>
  <c r="I111" i="14"/>
  <c r="I110" i="14"/>
  <c r="I109" i="14"/>
  <c r="H107" i="14"/>
  <c r="G107" i="14"/>
  <c r="F107" i="14"/>
  <c r="E107" i="14"/>
  <c r="I106" i="14"/>
  <c r="I105" i="14"/>
  <c r="I104" i="14"/>
  <c r="H103" i="14"/>
  <c r="G103" i="14"/>
  <c r="F103" i="14"/>
  <c r="E103" i="14"/>
  <c r="I102" i="14"/>
  <c r="I101" i="14"/>
  <c r="I100" i="14"/>
  <c r="H99" i="14"/>
  <c r="G99" i="14"/>
  <c r="F99" i="14"/>
  <c r="E99" i="14"/>
  <c r="I98" i="14"/>
  <c r="I97" i="14"/>
  <c r="I96" i="14"/>
  <c r="H95" i="14"/>
  <c r="G95" i="14"/>
  <c r="F95" i="14"/>
  <c r="E95" i="14"/>
  <c r="I94" i="14"/>
  <c r="I93" i="14"/>
  <c r="I92" i="14"/>
  <c r="H90" i="14"/>
  <c r="G90" i="14"/>
  <c r="F90" i="14"/>
  <c r="E90" i="14"/>
  <c r="I89" i="14"/>
  <c r="I88" i="14"/>
  <c r="I87" i="14"/>
  <c r="H86" i="14"/>
  <c r="G86" i="14"/>
  <c r="F86" i="14"/>
  <c r="E86" i="14"/>
  <c r="I85" i="14"/>
  <c r="I84" i="14"/>
  <c r="I83" i="14"/>
  <c r="H82" i="14"/>
  <c r="G82" i="14"/>
  <c r="F82" i="14"/>
  <c r="E82" i="14"/>
  <c r="I81" i="14"/>
  <c r="I80" i="14"/>
  <c r="I79" i="14"/>
  <c r="H78" i="14"/>
  <c r="G78" i="14"/>
  <c r="F78" i="14"/>
  <c r="E78" i="14"/>
  <c r="E91" i="14" s="1"/>
  <c r="I77" i="14"/>
  <c r="I76" i="14"/>
  <c r="I75" i="14"/>
  <c r="H73" i="14"/>
  <c r="G73" i="14"/>
  <c r="F73" i="14"/>
  <c r="E73" i="14"/>
  <c r="I72" i="14"/>
  <c r="I71" i="14"/>
  <c r="I70" i="14"/>
  <c r="H69" i="14"/>
  <c r="G69" i="14"/>
  <c r="F69" i="14"/>
  <c r="E69" i="14"/>
  <c r="I68" i="14"/>
  <c r="I67" i="14"/>
  <c r="I66" i="14"/>
  <c r="H65" i="14"/>
  <c r="G65" i="14"/>
  <c r="F65" i="14"/>
  <c r="E65" i="14"/>
  <c r="I64" i="14"/>
  <c r="I63" i="14"/>
  <c r="I62" i="14"/>
  <c r="H61" i="14"/>
  <c r="G61" i="14"/>
  <c r="F61" i="14"/>
  <c r="E61" i="14"/>
  <c r="I60" i="14"/>
  <c r="I59" i="14"/>
  <c r="I58" i="14"/>
  <c r="H56" i="14"/>
  <c r="G56" i="14"/>
  <c r="F56" i="14"/>
  <c r="E56" i="14"/>
  <c r="I55" i="14"/>
  <c r="I54" i="14"/>
  <c r="I53" i="14"/>
  <c r="I56" i="14" s="1"/>
  <c r="H52" i="14"/>
  <c r="G52" i="14"/>
  <c r="F52" i="14"/>
  <c r="E52" i="14"/>
  <c r="I51" i="14"/>
  <c r="I50" i="14"/>
  <c r="I49" i="14"/>
  <c r="H48" i="14"/>
  <c r="G48" i="14"/>
  <c r="F48" i="14"/>
  <c r="E48" i="14"/>
  <c r="I47" i="14"/>
  <c r="I46" i="14"/>
  <c r="I45" i="14"/>
  <c r="H44" i="14"/>
  <c r="G44" i="14"/>
  <c r="G57" i="14" s="1"/>
  <c r="F44" i="14"/>
  <c r="E44" i="14"/>
  <c r="I43" i="14"/>
  <c r="I42" i="14"/>
  <c r="I41" i="14"/>
  <c r="H39" i="14"/>
  <c r="G39" i="14"/>
  <c r="F39" i="14"/>
  <c r="E39" i="14"/>
  <c r="I38" i="14"/>
  <c r="I37" i="14"/>
  <c r="I36" i="14"/>
  <c r="I39" i="14" s="1"/>
  <c r="H35" i="14"/>
  <c r="G35" i="14"/>
  <c r="F35" i="14"/>
  <c r="E35" i="14"/>
  <c r="E40" i="14" s="1"/>
  <c r="I34" i="14"/>
  <c r="I33" i="14"/>
  <c r="I32" i="14"/>
  <c r="H31" i="14"/>
  <c r="G31" i="14"/>
  <c r="F31" i="14"/>
  <c r="E31" i="14"/>
  <c r="I30" i="14"/>
  <c r="I29" i="14"/>
  <c r="I28" i="14"/>
  <c r="H27" i="14"/>
  <c r="G27" i="14"/>
  <c r="G40" i="14" s="1"/>
  <c r="F27" i="14"/>
  <c r="E27" i="14"/>
  <c r="I26" i="14"/>
  <c r="I25" i="14"/>
  <c r="I24" i="14"/>
  <c r="H22" i="14"/>
  <c r="G22" i="14"/>
  <c r="F22" i="14"/>
  <c r="E22" i="14"/>
  <c r="I21" i="14"/>
  <c r="I20" i="14"/>
  <c r="I19" i="14"/>
  <c r="H18" i="14"/>
  <c r="G18" i="14"/>
  <c r="F18" i="14"/>
  <c r="E18" i="14"/>
  <c r="I17" i="14"/>
  <c r="I16" i="14"/>
  <c r="I15" i="14"/>
  <c r="H14" i="14"/>
  <c r="G14" i="14"/>
  <c r="F14" i="14"/>
  <c r="E14" i="14"/>
  <c r="I13" i="14"/>
  <c r="I12" i="14"/>
  <c r="I11" i="14"/>
  <c r="H10" i="14"/>
  <c r="G10" i="14"/>
  <c r="F10" i="14"/>
  <c r="E10" i="14"/>
  <c r="I9" i="14"/>
  <c r="I8" i="14"/>
  <c r="I7" i="14"/>
  <c r="I82" i="16" l="1"/>
  <c r="E86" i="16"/>
  <c r="I96" i="16"/>
  <c r="I138" i="16"/>
  <c r="I142" i="16" s="1"/>
  <c r="G142" i="16"/>
  <c r="E142" i="16"/>
  <c r="I152" i="16"/>
  <c r="I156" i="16" s="1"/>
  <c r="E156" i="16"/>
  <c r="F44" i="16"/>
  <c r="H58" i="16"/>
  <c r="F72" i="16"/>
  <c r="I75" i="16"/>
  <c r="I86" i="16" s="1"/>
  <c r="I85" i="16"/>
  <c r="I103" i="16"/>
  <c r="I113" i="16"/>
  <c r="H23" i="14"/>
  <c r="E23" i="14"/>
  <c r="F40" i="14"/>
  <c r="F57" i="14"/>
  <c r="F74" i="14"/>
  <c r="F91" i="14"/>
  <c r="E108" i="14"/>
  <c r="I112" i="14"/>
  <c r="E142" i="14"/>
  <c r="I146" i="14"/>
  <c r="E159" i="14"/>
  <c r="E176" i="14"/>
  <c r="I180" i="14"/>
  <c r="G100" i="16"/>
  <c r="F23" i="14"/>
  <c r="I78" i="14"/>
  <c r="H108" i="14"/>
  <c r="I116" i="14"/>
  <c r="H125" i="14"/>
  <c r="I133" i="14"/>
  <c r="H142" i="14"/>
  <c r="H159" i="14"/>
  <c r="H176" i="14"/>
  <c r="I184" i="14"/>
  <c r="H193" i="14"/>
  <c r="H14" i="15"/>
  <c r="H34" i="15"/>
  <c r="H50" i="15"/>
  <c r="H18" i="16"/>
  <c r="I21" i="16"/>
  <c r="F30" i="16"/>
  <c r="F86" i="16"/>
  <c r="H86" i="16"/>
  <c r="H100" i="16"/>
  <c r="F100" i="16"/>
  <c r="F142" i="16"/>
  <c r="H142" i="16"/>
  <c r="H156" i="16"/>
  <c r="F156" i="16"/>
  <c r="I159" i="16"/>
  <c r="H40" i="14"/>
  <c r="H57" i="14"/>
  <c r="I52" i="14"/>
  <c r="H74" i="14"/>
  <c r="H91" i="14"/>
  <c r="G108" i="14"/>
  <c r="I107" i="14"/>
  <c r="F108" i="14"/>
  <c r="I124" i="14"/>
  <c r="F125" i="14"/>
  <c r="F142" i="14"/>
  <c r="F159" i="14"/>
  <c r="G176" i="14"/>
  <c r="I175" i="14"/>
  <c r="F176" i="14"/>
  <c r="I192" i="14"/>
  <c r="F193" i="14"/>
  <c r="I15" i="16"/>
  <c r="E30" i="16"/>
  <c r="I44" i="16"/>
  <c r="E58" i="16"/>
  <c r="F114" i="16"/>
  <c r="H114" i="16"/>
  <c r="H128" i="16"/>
  <c r="F128" i="16"/>
  <c r="G156" i="16"/>
  <c r="I10" i="14"/>
  <c r="E57" i="14"/>
  <c r="I48" i="14"/>
  <c r="E74" i="14"/>
  <c r="I65" i="14"/>
  <c r="G74" i="14"/>
  <c r="I120" i="14"/>
  <c r="G125" i="14"/>
  <c r="G142" i="14"/>
  <c r="I188" i="14"/>
  <c r="G193" i="14"/>
  <c r="H28" i="15"/>
  <c r="H30" i="15" s="1"/>
  <c r="I27" i="16"/>
  <c r="I30" i="16" s="1"/>
  <c r="I54" i="16"/>
  <c r="I58" i="16" s="1"/>
  <c r="G72" i="16"/>
  <c r="I68" i="16"/>
  <c r="E72" i="16"/>
  <c r="I110" i="16"/>
  <c r="G114" i="16"/>
  <c r="E114" i="16"/>
  <c r="I124" i="16"/>
  <c r="I128" i="16" s="1"/>
  <c r="E128" i="16"/>
  <c r="G128" i="16"/>
  <c r="F170" i="16"/>
  <c r="E170" i="16"/>
  <c r="H54" i="15"/>
  <c r="G210" i="14"/>
  <c r="F210" i="14"/>
  <c r="I14" i="14"/>
  <c r="I69" i="14"/>
  <c r="I82" i="14"/>
  <c r="I95" i="14"/>
  <c r="I150" i="14"/>
  <c r="E210" i="14"/>
  <c r="I18" i="14"/>
  <c r="I23" i="14" s="1"/>
  <c r="I31" i="14"/>
  <c r="I40" i="14" s="1"/>
  <c r="I73" i="14"/>
  <c r="I86" i="14"/>
  <c r="I99" i="14"/>
  <c r="I141" i="14"/>
  <c r="I154" i="14"/>
  <c r="G159" i="14"/>
  <c r="I167" i="14"/>
  <c r="I205" i="14"/>
  <c r="I27" i="14"/>
  <c r="I137" i="14"/>
  <c r="I163" i="14"/>
  <c r="I201" i="14"/>
  <c r="G23" i="14"/>
  <c r="I22" i="14"/>
  <c r="I35" i="14"/>
  <c r="I44" i="14"/>
  <c r="I57" i="14" s="1"/>
  <c r="G91" i="14"/>
  <c r="I90" i="14"/>
  <c r="I103" i="14"/>
  <c r="E125" i="14"/>
  <c r="I129" i="14"/>
  <c r="I158" i="14"/>
  <c r="I171" i="14"/>
  <c r="E193" i="14"/>
  <c r="I209" i="14"/>
  <c r="H210" i="14"/>
  <c r="I197" i="14"/>
  <c r="H18" i="15"/>
  <c r="H38" i="15"/>
  <c r="H22" i="15"/>
  <c r="H42" i="15"/>
  <c r="H10" i="15"/>
  <c r="H26" i="15"/>
  <c r="H46" i="15"/>
  <c r="I169" i="16"/>
  <c r="H170" i="16"/>
  <c r="I166" i="16"/>
  <c r="G170" i="16"/>
  <c r="I100" i="16"/>
  <c r="I114" i="16"/>
  <c r="I72" i="16"/>
  <c r="I18" i="16"/>
  <c r="I61" i="14"/>
  <c r="I91" i="14" l="1"/>
  <c r="I159" i="14"/>
  <c r="I142" i="14"/>
  <c r="I108" i="14"/>
  <c r="I176" i="14"/>
  <c r="I193" i="14"/>
  <c r="I74" i="14"/>
  <c r="I125" i="14"/>
  <c r="I170" i="16"/>
  <c r="I210" i="14"/>
  <c r="E10" i="12"/>
  <c r="E34" i="11"/>
  <c r="E15" i="11"/>
  <c r="E19" i="2"/>
  <c r="E12" i="2"/>
  <c r="F13" i="10"/>
  <c r="G12" i="10"/>
  <c r="G11" i="10"/>
  <c r="G10" i="10"/>
  <c r="G9" i="10"/>
  <c r="G8" i="10"/>
  <c r="G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F15" i="18"/>
  <c r="E15" i="18"/>
  <c r="C15" i="18"/>
  <c r="G5" i="18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G25" i="17"/>
  <c r="F25" i="17"/>
  <c r="E25" i="17"/>
  <c r="D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G9" i="12"/>
  <c r="F10" i="12"/>
  <c r="D10" i="12"/>
  <c r="C10" i="12"/>
  <c r="G8" i="5"/>
  <c r="F9" i="5"/>
  <c r="D9" i="5"/>
  <c r="C9" i="5"/>
  <c r="G7" i="5"/>
  <c r="G8" i="12"/>
  <c r="G7" i="12"/>
  <c r="G7" i="11"/>
  <c r="G8" i="11"/>
  <c r="G9" i="11"/>
  <c r="G10" i="11"/>
  <c r="G11" i="11"/>
  <c r="G12" i="11"/>
  <c r="G13" i="11"/>
  <c r="G14" i="11"/>
  <c r="C15" i="11"/>
  <c r="D15" i="11"/>
  <c r="F15" i="11"/>
  <c r="G26" i="11"/>
  <c r="G27" i="11"/>
  <c r="G28" i="11"/>
  <c r="G29" i="11"/>
  <c r="G30" i="11"/>
  <c r="G31" i="11"/>
  <c r="G32" i="11"/>
  <c r="G33" i="11"/>
  <c r="C34" i="11"/>
  <c r="D34" i="11"/>
  <c r="F34" i="11"/>
  <c r="G17" i="5"/>
  <c r="G18" i="5" s="1"/>
  <c r="F18" i="5"/>
  <c r="D18" i="5"/>
  <c r="C18" i="5"/>
  <c r="G13" i="2"/>
  <c r="G14" i="2"/>
  <c r="G15" i="2"/>
  <c r="G16" i="2"/>
  <c r="G17" i="2"/>
  <c r="G18" i="2"/>
  <c r="F19" i="2"/>
  <c r="D19" i="2"/>
  <c r="C19" i="2"/>
  <c r="G7" i="2"/>
  <c r="G8" i="2"/>
  <c r="G9" i="2"/>
  <c r="G10" i="2"/>
  <c r="G11" i="2"/>
  <c r="F12" i="2"/>
  <c r="D12" i="2"/>
  <c r="C12" i="2"/>
  <c r="C13" i="10"/>
  <c r="D13" i="10"/>
  <c r="E13" i="10"/>
  <c r="E13" i="4"/>
  <c r="G7" i="4"/>
  <c r="G8" i="4"/>
  <c r="G9" i="4"/>
  <c r="G10" i="4"/>
  <c r="G11" i="4"/>
  <c r="G12" i="4"/>
  <c r="G21" i="2"/>
  <c r="G20" i="2"/>
  <c r="D13" i="4"/>
  <c r="C13" i="4"/>
  <c r="F13" i="4"/>
  <c r="G9" i="5" l="1"/>
  <c r="G22" i="2"/>
  <c r="G12" i="2"/>
  <c r="H25" i="17"/>
  <c r="G19" i="2"/>
  <c r="G15" i="18"/>
  <c r="H56" i="17"/>
  <c r="G13" i="4"/>
  <c r="G13" i="10"/>
  <c r="G10" i="12"/>
  <c r="G34" i="11"/>
  <c r="G15" i="11"/>
</calcChain>
</file>

<file path=xl/sharedStrings.xml><?xml version="1.0" encoding="utf-8"?>
<sst xmlns="http://schemas.openxmlformats.org/spreadsheetml/2006/main" count="1057" uniqueCount="224">
  <si>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</si>
  <si>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</si>
  <si>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</si>
  <si>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</si>
  <si>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</si>
  <si>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</si>
  <si>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</si>
  <si>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</si>
  <si>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</si>
  <si>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</si>
  <si>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</si>
  <si>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</si>
  <si>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</si>
  <si>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</si>
  <si>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</si>
  <si>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</si>
  <si>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</si>
  <si>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</si>
  <si>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</si>
  <si>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</si>
  <si>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</si>
  <si>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</si>
  <si>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</si>
  <si>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</si>
  <si>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</si>
  <si>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</si>
  <si>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</si>
  <si>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</si>
  <si>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</si>
  <si>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</si>
  <si>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</si>
  <si>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</si>
  <si>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</si>
  <si>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</si>
  <si>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</si>
  <si>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</si>
  <si>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</si>
  <si>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</si>
  <si>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</si>
  <si>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</si>
  <si>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</si>
  <si>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</si>
  <si>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</si>
  <si>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</si>
  <si>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</si>
  <si>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</si>
  <si>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</si>
  <si>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</si>
  <si>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</si>
  <si>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</si>
  <si>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</si>
  <si>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</si>
  <si>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</si>
  <si>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</si>
  <si>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</si>
  <si>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</si>
  <si>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</si>
  <si>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</si>
  <si>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</si>
  <si>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</si>
  <si>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</si>
  <si>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</si>
  <si>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</si>
  <si>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</si>
  <si>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</si>
  <si>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</si>
  <si>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</si>
  <si>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</si>
  <si>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</si>
  <si>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</si>
  <si>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</si>
  <si>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</si>
  <si>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</si>
  <si>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</si>
  <si>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</si>
  <si>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</si>
  <si>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</si>
  <si>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</si>
  <si>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</si>
  <si>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</si>
  <si>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</si>
  <si>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</si>
  <si>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</si>
  <si>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</si>
  <si>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</si>
  <si>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</si>
  <si>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</si>
  <si>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</si>
  <si>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</si>
  <si>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</si>
  <si>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</si>
  <si>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</si>
  <si>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</si>
  <si>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</si>
  <si>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</si>
  <si>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</si>
  <si>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</si>
  <si>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</si>
  <si>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</si>
  <si>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</si>
  <si>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</si>
  <si>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</si>
  <si>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</si>
  <si>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</si>
  <si>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</si>
  <si>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</si>
  <si>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</si>
  <si>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</si>
  <si>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</si>
  <si>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</si>
  <si>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</si>
  <si>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</si>
  <si>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</si>
  <si>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</si>
  <si>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</si>
  <si>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</si>
  <si>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</si>
  <si>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</si>
  <si>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</si>
  <si>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</si>
  <si>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</si>
  <si>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</si>
  <si>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</si>
  <si>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</si>
  <si>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</si>
  <si>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</si>
  <si>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</si>
  <si>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</si>
  <si>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</si>
  <si>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</si>
  <si>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</si>
  <si>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</si>
  <si>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</si>
  <si>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</si>
  <si>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</si>
  <si>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Yorkshire and the Humber  Planning Region</t>
  </si>
  <si>
    <t>Former Humberside</t>
  </si>
  <si>
    <t>North Yorkshire</t>
  </si>
  <si>
    <t>South Yorkshire</t>
  </si>
  <si>
    <t>West Yorkshire</t>
  </si>
  <si>
    <t>YORKSHIRE AND THE HUMBER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</si>
  <si>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</si>
  <si>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</si>
  <si>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</si>
  <si>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</si>
  <si>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</si>
  <si>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</si>
  <si>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</si>
  <si>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</si>
  <si>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</si>
  <si>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</si>
  <si>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</si>
  <si>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</si>
  <si>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</si>
  <si>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</si>
  <si>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</si>
  <si>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</si>
  <si>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</si>
  <si>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</si>
  <si>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</si>
  <si>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</si>
  <si>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</si>
  <si>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</si>
  <si>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</si>
  <si>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</si>
  <si>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</si>
  <si>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</si>
  <si>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</si>
  <si>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</si>
  <si>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</si>
  <si>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</si>
  <si>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</si>
  <si>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</si>
  <si>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</si>
  <si>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</si>
  <si>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</si>
  <si>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</si>
  <si>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</si>
  <si>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</si>
  <si>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</si>
  <si>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</si>
  <si>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</si>
  <si>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</si>
  <si>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</si>
  <si>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</si>
  <si>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</si>
  <si>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</si>
  <si>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>2014 Total</t>
  </si>
  <si>
    <t xml:space="preserve">Waste Management Information 2015 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</si>
  <si>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</si>
  <si>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</si>
  <si>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</si>
  <si>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</si>
  <si>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</si>
  <si>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</si>
  <si>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</si>
  <si>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2015 Total</t>
  </si>
  <si>
    <t>Data for 2015 is classified into Landfill Directive categories..</t>
  </si>
  <si>
    <t>2015 landfill capacity data was obtained from environmental monitoring reports required by permits or directly from the operator.</t>
  </si>
  <si>
    <t>-</t>
  </si>
  <si>
    <t>Yorkshire and the Humber:  Landfill inputs 2015</t>
  </si>
  <si>
    <t>Yorkshire and the Humber: Waste deposit trends: Landfill deposits by site type, waste type and sub-region fom 2000/1 to 2015</t>
  </si>
  <si>
    <t>Yorkshire and the Humber: Landfill capacity 2015</t>
  </si>
  <si>
    <t>Yorkshire and the Humber: Landfill capacity trends from 1998/99 to 2015</t>
  </si>
  <si>
    <t>Yorkshire and the Humber: Incineration throughput 2015</t>
  </si>
  <si>
    <t>Yorkshire and the Humber: Incineration capacity 2015</t>
  </si>
  <si>
    <t>Yorkshire and the Humber: Deposit in landfill for recovery inputs 2015</t>
  </si>
  <si>
    <t>Yorkshire and the Humber: Hazardous waste managed by EWC chapter and former planning sub-region 2015 (tonnes)</t>
  </si>
  <si>
    <t>Yorkshire and the Humber: Hazardous waste deposited by EWC chapter and former planning sub-region 2015 (tonnes)</t>
  </si>
  <si>
    <t>Yorkshire and the Humber: Hazardous waste deposited by fate and former planning sub-region 2015 (tonnes)</t>
  </si>
  <si>
    <t>Yorkshire and the Humber: Hazardous waste trends from 1998 to 2015</t>
  </si>
  <si>
    <t>Yorkshire and the Humber: Hazardous waste managed by EWC chapter from 1998 to 2015 (tonnes)</t>
  </si>
  <si>
    <t>Yorkshire and the Humber: Hazardous waste deposited by EWC chapter from 1998 to 2015 (tonnes)</t>
  </si>
  <si>
    <t>Yorkshire and the Humber: Hazardous waste deposited by fate from 1998 to 2015 (tonnes)</t>
  </si>
  <si>
    <t>Landfill input trends from 2000 to 2015</t>
  </si>
  <si>
    <t>Landfill capacity trends from 2000 to 2015</t>
  </si>
  <si>
    <t>Yorkshire and the Humber: Transfer, treatment and metal recycling site inputs 2015</t>
  </si>
  <si>
    <t>Yorkshire and the Humber: Waste deposit trends: Transfer and treatment deposits by site type, waste type and sub-region from 2000/1 to 2015</t>
  </si>
  <si>
    <t>Yorkshire and the Humber:  Borehole and lagoon inputs 2015</t>
  </si>
  <si>
    <t>Yorkshire and the Humber: Use of waste inputs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</si>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</sst>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2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</font>
    <font>
      <u/>
      <sz val="2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</cellStyleXfs>
  <cellXfs count="496">
    <xf numFmtId="0" fontId="0" fillId="0" borderId="0" xfId="0"/>
    <xf numFmtId="0" fontId="5" fillId="0" borderId="0" xfId="0" applyFont="1"/>
    <xf numFmtId="0" fontId="0" fillId="3" borderId="0" xfId="0" applyFill="1"/>
    <xf numFmtId="0" fontId="7" fillId="0" borderId="0" xfId="4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8" xfId="0" applyFont="1" applyFill="1" applyBorder="1" applyAlignment="1"/>
    <xf numFmtId="41" fontId="8" fillId="0" borderId="0" xfId="0" applyNumberFormat="1" applyFont="1"/>
    <xf numFmtId="0" fontId="8" fillId="0" borderId="10" xfId="0" applyFont="1" applyFill="1" applyBorder="1" applyAlignment="1"/>
    <xf numFmtId="41" fontId="8" fillId="0" borderId="19" xfId="0" applyNumberFormat="1" applyFont="1" applyBorder="1"/>
    <xf numFmtId="0" fontId="8" fillId="0" borderId="23" xfId="3" applyFont="1" applyBorder="1"/>
    <xf numFmtId="0" fontId="13" fillId="2" borderId="0" xfId="0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0" borderId="0" xfId="3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4" borderId="1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/>
    <xf numFmtId="41" fontId="12" fillId="4" borderId="4" xfId="0" applyNumberFormat="1" applyFont="1" applyFill="1" applyBorder="1" applyAlignment="1">
      <alignment horizontal="center"/>
    </xf>
    <xf numFmtId="41" fontId="12" fillId="4" borderId="6" xfId="0" applyNumberFormat="1" applyFont="1" applyFill="1" applyBorder="1" applyAlignment="1">
      <alignment horizontal="center"/>
    </xf>
    <xf numFmtId="41" fontId="12" fillId="4" borderId="7" xfId="0" applyNumberFormat="1" applyFont="1" applyFill="1" applyBorder="1" applyAlignment="1"/>
    <xf numFmtId="0" fontId="12" fillId="4" borderId="4" xfId="0" applyFont="1" applyFill="1" applyBorder="1" applyAlignment="1"/>
    <xf numFmtId="41" fontId="12" fillId="4" borderId="16" xfId="0" applyNumberFormat="1" applyFont="1" applyFill="1" applyBorder="1" applyAlignment="1">
      <alignment horizontal="center"/>
    </xf>
    <xf numFmtId="41" fontId="12" fillId="4" borderId="14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41" fontId="8" fillId="0" borderId="20" xfId="0" applyNumberFormat="1" applyFont="1" applyBorder="1"/>
    <xf numFmtId="41" fontId="8" fillId="0" borderId="21" xfId="0" applyNumberFormat="1" applyFont="1" applyBorder="1"/>
    <xf numFmtId="0" fontId="8" fillId="0" borderId="8" xfId="0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10" xfId="0" applyFont="1" applyFill="1" applyBorder="1"/>
    <xf numFmtId="0" fontId="8" fillId="0" borderId="11" xfId="0" applyFont="1" applyFill="1" applyBorder="1"/>
    <xf numFmtId="0" fontId="12" fillId="4" borderId="4" xfId="0" applyFont="1" applyFill="1" applyBorder="1"/>
    <xf numFmtId="41" fontId="12" fillId="4" borderId="6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2" xfId="0" applyFont="1" applyFill="1" applyBorder="1"/>
    <xf numFmtId="41" fontId="8" fillId="0" borderId="0" xfId="2" applyFont="1" applyFill="1" applyBorder="1"/>
    <xf numFmtId="0" fontId="8" fillId="0" borderId="30" xfId="0" applyFont="1" applyFill="1" applyBorder="1"/>
    <xf numFmtId="41" fontId="12" fillId="4" borderId="16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1" fontId="10" fillId="0" borderId="5" xfId="0" applyNumberFormat="1" applyFont="1" applyBorder="1"/>
    <xf numFmtId="41" fontId="12" fillId="4" borderId="7" xfId="0" applyNumberFormat="1" applyFont="1" applyFill="1" applyBorder="1"/>
    <xf numFmtId="3" fontId="8" fillId="0" borderId="0" xfId="0" applyNumberFormat="1" applyFont="1"/>
    <xf numFmtId="41" fontId="12" fillId="4" borderId="4" xfId="0" applyNumberFormat="1" applyFont="1" applyFill="1" applyBorder="1"/>
    <xf numFmtId="0" fontId="8" fillId="0" borderId="13" xfId="0" applyFont="1" applyFill="1" applyBorder="1"/>
    <xf numFmtId="0" fontId="8" fillId="0" borderId="29" xfId="0" applyFont="1" applyFill="1" applyBorder="1"/>
    <xf numFmtId="41" fontId="12" fillId="4" borderId="17" xfId="0" applyNumberFormat="1" applyFont="1" applyFill="1" applyBorder="1"/>
    <xf numFmtId="41" fontId="12" fillId="4" borderId="18" xfId="0" applyNumberFormat="1" applyFont="1" applyFill="1" applyBorder="1"/>
    <xf numFmtId="0" fontId="8" fillId="0" borderId="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41" fontId="12" fillId="4" borderId="16" xfId="0" applyNumberFormat="1" applyFont="1" applyFill="1" applyBorder="1" applyAlignment="1">
      <alignment horizontal="center" vertical="center"/>
    </xf>
    <xf numFmtId="41" fontId="12" fillId="4" borderId="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41" fontId="12" fillId="4" borderId="14" xfId="0" applyNumberFormat="1" applyFont="1" applyFill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7" xfId="0" applyNumberFormat="1" applyFont="1" applyBorder="1" applyAlignment="1">
      <alignment vertical="center"/>
    </xf>
    <xf numFmtId="41" fontId="12" fillId="4" borderId="17" xfId="0" applyNumberFormat="1" applyFont="1" applyFill="1" applyBorder="1" applyAlignment="1">
      <alignment horizontal="center" vertical="center"/>
    </xf>
    <xf numFmtId="41" fontId="12" fillId="4" borderId="18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41" fontId="12" fillId="4" borderId="38" xfId="0" applyNumberFormat="1" applyFont="1" applyFill="1" applyBorder="1"/>
    <xf numFmtId="3" fontId="8" fillId="0" borderId="0" xfId="0" applyNumberFormat="1" applyFont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22" fillId="0" borderId="24" xfId="0" applyFont="1" applyBorder="1"/>
    <xf numFmtId="0" fontId="22" fillId="0" borderId="44" xfId="0" applyFont="1" applyBorder="1"/>
    <xf numFmtId="41" fontId="23" fillId="0" borderId="5" xfId="0" applyNumberFormat="1" applyFont="1" applyBorder="1"/>
    <xf numFmtId="0" fontId="22" fillId="0" borderId="29" xfId="0" applyFont="1" applyBorder="1"/>
    <xf numFmtId="0" fontId="22" fillId="0" borderId="31" xfId="0" applyFont="1" applyBorder="1"/>
    <xf numFmtId="0" fontId="22" fillId="0" borderId="27" xfId="0" applyFont="1" applyBorder="1"/>
    <xf numFmtId="0" fontId="22" fillId="0" borderId="45" xfId="0" applyFont="1" applyBorder="1"/>
    <xf numFmtId="0" fontId="10" fillId="0" borderId="0" xfId="0" applyFont="1" applyFill="1" applyBorder="1"/>
    <xf numFmtId="0" fontId="22" fillId="0" borderId="0" xfId="0" applyFont="1" applyFill="1" applyBorder="1"/>
    <xf numFmtId="0" fontId="12" fillId="4" borderId="4" xfId="0" applyFont="1" applyFill="1" applyBorder="1" applyAlignment="1">
      <alignment wrapText="1"/>
    </xf>
    <xf numFmtId="0" fontId="12" fillId="4" borderId="1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41" fontId="23" fillId="0" borderId="5" xfId="0" applyNumberFormat="1" applyFont="1" applyBorder="1" applyAlignment="1">
      <alignment horizontal="right"/>
    </xf>
    <xf numFmtId="0" fontId="22" fillId="0" borderId="27" xfId="0" applyFont="1" applyFill="1" applyBorder="1" applyAlignment="1">
      <alignment wrapText="1"/>
    </xf>
    <xf numFmtId="0" fontId="22" fillId="0" borderId="45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wrapText="1"/>
    </xf>
    <xf numFmtId="3" fontId="22" fillId="0" borderId="20" xfId="0" applyNumberFormat="1" applyFont="1" applyBorder="1"/>
    <xf numFmtId="41" fontId="22" fillId="0" borderId="24" xfId="0" applyNumberFormat="1" applyFont="1" applyBorder="1"/>
    <xf numFmtId="41" fontId="22" fillId="0" borderId="0" xfId="0" applyNumberFormat="1" applyFont="1"/>
    <xf numFmtId="41" fontId="23" fillId="0" borderId="46" xfId="0" applyNumberFormat="1" applyFont="1" applyBorder="1"/>
    <xf numFmtId="3" fontId="22" fillId="0" borderId="19" xfId="0" applyNumberFormat="1" applyFont="1" applyBorder="1"/>
    <xf numFmtId="41" fontId="22" fillId="0" borderId="29" xfId="0" applyNumberFormat="1" applyFont="1" applyBorder="1"/>
    <xf numFmtId="0" fontId="22" fillId="0" borderId="0" xfId="0" applyFont="1"/>
    <xf numFmtId="0" fontId="24" fillId="0" borderId="0" xfId="5" applyFont="1"/>
    <xf numFmtId="0" fontId="14" fillId="0" borderId="0" xfId="7" applyFont="1" applyFill="1" applyBorder="1"/>
    <xf numFmtId="0" fontId="24" fillId="0" borderId="0" xfId="8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12" fillId="4" borderId="5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1" fontId="22" fillId="0" borderId="0" xfId="0" applyNumberFormat="1" applyFont="1" applyBorder="1"/>
    <xf numFmtId="0" fontId="12" fillId="4" borderId="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26" fillId="0" borderId="0" xfId="0" applyFont="1"/>
    <xf numFmtId="0" fontId="12" fillId="4" borderId="29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right"/>
    </xf>
    <xf numFmtId="41" fontId="22" fillId="6" borderId="13" xfId="0" applyNumberFormat="1" applyFont="1" applyFill="1" applyBorder="1"/>
    <xf numFmtId="0" fontId="22" fillId="6" borderId="5" xfId="0" applyFont="1" applyFill="1" applyBorder="1" applyAlignment="1">
      <alignment horizontal="right"/>
    </xf>
    <xf numFmtId="41" fontId="22" fillId="6" borderId="5" xfId="0" applyNumberFormat="1" applyFont="1" applyFill="1" applyBorder="1"/>
    <xf numFmtId="0" fontId="22" fillId="6" borderId="11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41" fontId="22" fillId="6" borderId="29" xfId="0" applyNumberFormat="1" applyFont="1" applyFill="1" applyBorder="1"/>
    <xf numFmtId="41" fontId="22" fillId="6" borderId="0" xfId="0" applyNumberFormat="1" applyFont="1" applyFill="1" applyBorder="1"/>
    <xf numFmtId="0" fontId="12" fillId="4" borderId="4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vertical="center"/>
    </xf>
    <xf numFmtId="0" fontId="27" fillId="4" borderId="6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31" xfId="0" applyNumberFormat="1" applyFont="1" applyFill="1" applyBorder="1" applyAlignment="1"/>
    <xf numFmtId="0" fontId="27" fillId="4" borderId="6" xfId="0" applyFont="1" applyFill="1" applyBorder="1"/>
    <xf numFmtId="166" fontId="8" fillId="0" borderId="0" xfId="1" applyNumberFormat="1" applyFont="1" applyFill="1"/>
    <xf numFmtId="1" fontId="8" fillId="0" borderId="0" xfId="1" applyNumberFormat="1" applyFont="1" applyFill="1"/>
    <xf numFmtId="41" fontId="8" fillId="0" borderId="27" xfId="2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12" fillId="0" borderId="0" xfId="0" applyFont="1" applyFill="1" applyBorder="1" applyAlignment="1">
      <alignment horizontal="right"/>
    </xf>
    <xf numFmtId="41" fontId="12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19" xfId="0" applyNumberFormat="1" applyFont="1" applyBorder="1"/>
    <xf numFmtId="3" fontId="8" fillId="0" borderId="2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3" fontId="8" fillId="0" borderId="21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8" fillId="6" borderId="13" xfId="0" applyFont="1" applyFill="1" applyBorder="1"/>
    <xf numFmtId="41" fontId="8" fillId="6" borderId="24" xfId="0" applyNumberFormat="1" applyFont="1" applyFill="1" applyBorder="1"/>
    <xf numFmtId="41" fontId="8" fillId="6" borderId="40" xfId="0" applyNumberFormat="1" applyFont="1" applyFill="1" applyBorder="1"/>
    <xf numFmtId="41" fontId="8" fillId="6" borderId="13" xfId="0" applyNumberFormat="1" applyFont="1" applyFill="1" applyBorder="1"/>
    <xf numFmtId="0" fontId="8" fillId="6" borderId="5" xfId="0" applyFont="1" applyFill="1" applyBorder="1"/>
    <xf numFmtId="41" fontId="8" fillId="6" borderId="29" xfId="0" applyNumberFormat="1" applyFont="1" applyFill="1" applyBorder="1"/>
    <xf numFmtId="41" fontId="8" fillId="6" borderId="0" xfId="0" applyNumberFormat="1" applyFont="1" applyFill="1" applyBorder="1"/>
    <xf numFmtId="41" fontId="8" fillId="6" borderId="5" xfId="0" applyNumberFormat="1" applyFont="1" applyFill="1" applyBorder="1"/>
    <xf numFmtId="0" fontId="12" fillId="4" borderId="4" xfId="0" applyNumberFormat="1" applyFont="1" applyFill="1" applyBorder="1" applyAlignment="1">
      <alignment horizontal="center" vertical="center"/>
    </xf>
    <xf numFmtId="41" fontId="8" fillId="6" borderId="31" xfId="0" applyNumberFormat="1" applyFont="1" applyFill="1" applyBorder="1"/>
    <xf numFmtId="0" fontId="8" fillId="6" borderId="11" xfId="0" applyFont="1" applyFill="1" applyBorder="1"/>
    <xf numFmtId="41" fontId="8" fillId="6" borderId="27" xfId="0" applyNumberFormat="1" applyFont="1" applyFill="1" applyBorder="1"/>
    <xf numFmtId="41" fontId="8" fillId="6" borderId="15" xfId="0" applyNumberFormat="1" applyFont="1" applyFill="1" applyBorder="1"/>
    <xf numFmtId="41" fontId="8" fillId="6" borderId="45" xfId="0" applyNumberFormat="1" applyFont="1" applyFill="1" applyBorder="1"/>
    <xf numFmtId="41" fontId="8" fillId="6" borderId="11" xfId="0" applyNumberFormat="1" applyFont="1" applyFill="1" applyBorder="1"/>
    <xf numFmtId="0" fontId="10" fillId="0" borderId="0" xfId="0" applyFont="1" applyBorder="1"/>
    <xf numFmtId="41" fontId="8" fillId="0" borderId="24" xfId="0" applyNumberFormat="1" applyFont="1" applyBorder="1"/>
    <xf numFmtId="41" fontId="8" fillId="0" borderId="29" xfId="0" applyNumberFormat="1" applyFont="1" applyBorder="1"/>
    <xf numFmtId="0" fontId="12" fillId="4" borderId="39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41" fontId="12" fillId="4" borderId="15" xfId="0" applyNumberFormat="1" applyFont="1" applyFill="1" applyBorder="1"/>
    <xf numFmtId="41" fontId="28" fillId="7" borderId="60" xfId="0" applyNumberFormat="1" applyFont="1" applyFill="1" applyBorder="1"/>
    <xf numFmtId="0" fontId="22" fillId="8" borderId="0" xfId="0" applyFont="1" applyFill="1" applyBorder="1"/>
    <xf numFmtId="41" fontId="22" fillId="8" borderId="29" xfId="0" applyNumberFormat="1" applyFont="1" applyFill="1" applyBorder="1"/>
    <xf numFmtId="41" fontId="22" fillId="8" borderId="0" xfId="0" applyNumberFormat="1" applyFont="1" applyFill="1" applyBorder="1"/>
    <xf numFmtId="41" fontId="22" fillId="8" borderId="31" xfId="0" applyNumberFormat="1" applyFont="1" applyFill="1" applyBorder="1"/>
    <xf numFmtId="41" fontId="22" fillId="8" borderId="5" xfId="0" applyNumberFormat="1" applyFont="1" applyFill="1" applyBorder="1"/>
    <xf numFmtId="0" fontId="23" fillId="8" borderId="4" xfId="0" applyNumberFormat="1" applyFont="1" applyFill="1" applyBorder="1" applyAlignment="1">
      <alignment vertical="center"/>
    </xf>
    <xf numFmtId="0" fontId="22" fillId="8" borderId="6" xfId="0" applyFont="1" applyFill="1" applyBorder="1"/>
    <xf numFmtId="41" fontId="22" fillId="8" borderId="4" xfId="0" applyNumberFormat="1" applyFont="1" applyFill="1" applyBorder="1"/>
    <xf numFmtId="41" fontId="22" fillId="8" borderId="6" xfId="0" applyNumberFormat="1" applyFont="1" applyFill="1" applyBorder="1"/>
    <xf numFmtId="41" fontId="22" fillId="8" borderId="18" xfId="0" applyNumberFormat="1" applyFont="1" applyFill="1" applyBorder="1"/>
    <xf numFmtId="41" fontId="22" fillId="8" borderId="7" xfId="0" applyNumberFormat="1" applyFont="1" applyFill="1" applyBorder="1"/>
    <xf numFmtId="0" fontId="23" fillId="8" borderId="4" xfId="0" applyFont="1" applyFill="1" applyBorder="1" applyAlignment="1">
      <alignment vertical="center"/>
    </xf>
    <xf numFmtId="0" fontId="22" fillId="8" borderId="29" xfId="0" applyFont="1" applyFill="1" applyBorder="1"/>
    <xf numFmtId="0" fontId="23" fillId="8" borderId="4" xfId="0" applyFont="1" applyFill="1" applyBorder="1"/>
    <xf numFmtId="0" fontId="23" fillId="8" borderId="24" xfId="0" applyFont="1" applyFill="1" applyBorder="1"/>
    <xf numFmtId="0" fontId="22" fillId="8" borderId="40" xfId="0" applyFont="1" applyFill="1" applyBorder="1"/>
    <xf numFmtId="41" fontId="22" fillId="8" borderId="24" xfId="0" applyNumberFormat="1" applyFont="1" applyFill="1" applyBorder="1"/>
    <xf numFmtId="41" fontId="22" fillId="8" borderId="40" xfId="0" applyNumberFormat="1" applyFont="1" applyFill="1" applyBorder="1"/>
    <xf numFmtId="41" fontId="22" fillId="8" borderId="44" xfId="0" applyNumberFormat="1" applyFont="1" applyFill="1" applyBorder="1"/>
    <xf numFmtId="41" fontId="22" fillId="8" borderId="13" xfId="0" applyNumberFormat="1" applyFont="1" applyFill="1" applyBorder="1"/>
    <xf numFmtId="0" fontId="23" fillId="8" borderId="24" xfId="0" applyFont="1" applyFill="1" applyBorder="1" applyAlignment="1">
      <alignment vertical="center"/>
    </xf>
    <xf numFmtId="0" fontId="22" fillId="8" borderId="44" xfId="0" applyFont="1" applyFill="1" applyBorder="1"/>
    <xf numFmtId="0" fontId="22" fillId="8" borderId="45" xfId="0" applyFont="1" applyFill="1" applyBorder="1"/>
    <xf numFmtId="0" fontId="22" fillId="8" borderId="18" xfId="0" applyFont="1" applyFill="1" applyBorder="1"/>
    <xf numFmtId="41" fontId="8" fillId="8" borderId="0" xfId="0" applyNumberFormat="1" applyFont="1" applyFill="1"/>
    <xf numFmtId="41" fontId="8" fillId="8" borderId="20" xfId="0" applyNumberFormat="1" applyFont="1" applyFill="1" applyBorder="1"/>
    <xf numFmtId="41" fontId="8" fillId="8" borderId="21" xfId="0" applyNumberFormat="1" applyFont="1" applyFill="1" applyBorder="1"/>
    <xf numFmtId="41" fontId="8" fillId="8" borderId="19" xfId="0" applyNumberFormat="1" applyFont="1" applyFill="1" applyBorder="1"/>
    <xf numFmtId="41" fontId="8" fillId="0" borderId="0" xfId="0" applyNumberFormat="1" applyFont="1" applyFill="1" applyBorder="1" applyAlignment="1">
      <alignment horizontal="center" vertical="center"/>
    </xf>
    <xf numFmtId="41" fontId="12" fillId="4" borderId="15" xfId="0" applyNumberFormat="1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wrapText="1"/>
    </xf>
    <xf numFmtId="41" fontId="8" fillId="0" borderId="40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0" fillId="0" borderId="5" xfId="0" applyNumberFormat="1" applyFont="1" applyFill="1" applyBorder="1" applyAlignment="1">
      <alignment horizontal="center" vertical="center"/>
    </xf>
    <xf numFmtId="0" fontId="23" fillId="8" borderId="4" xfId="0" applyNumberFormat="1" applyFont="1" applyFill="1" applyBorder="1" applyAlignment="1">
      <alignment vertical="center" wrapText="1"/>
    </xf>
    <xf numFmtId="0" fontId="22" fillId="8" borderId="6" xfId="0" applyFont="1" applyFill="1" applyBorder="1" applyAlignment="1">
      <alignment horizontal="right"/>
    </xf>
    <xf numFmtId="0" fontId="22" fillId="8" borderId="0" xfId="0" applyFont="1" applyFill="1" applyBorder="1" applyAlignment="1">
      <alignment horizontal="right"/>
    </xf>
    <xf numFmtId="0" fontId="23" fillId="8" borderId="4" xfId="0" applyFont="1" applyFill="1" applyBorder="1" applyAlignment="1">
      <alignment horizontal="left" vertical="center"/>
    </xf>
    <xf numFmtId="0" fontId="23" fillId="8" borderId="4" xfId="0" applyFont="1" applyFill="1" applyBorder="1" applyAlignment="1">
      <alignment vertical="center" wrapText="1"/>
    </xf>
    <xf numFmtId="0" fontId="22" fillId="8" borderId="15" xfId="0" applyFont="1" applyFill="1" applyBorder="1" applyAlignment="1">
      <alignment horizontal="right"/>
    </xf>
    <xf numFmtId="41" fontId="22" fillId="8" borderId="27" xfId="0" applyNumberFormat="1" applyFont="1" applyFill="1" applyBorder="1"/>
    <xf numFmtId="41" fontId="22" fillId="8" borderId="15" xfId="0" applyNumberFormat="1" applyFont="1" applyFill="1" applyBorder="1"/>
    <xf numFmtId="41" fontId="22" fillId="8" borderId="11" xfId="0" applyNumberFormat="1" applyFont="1" applyFill="1" applyBorder="1"/>
    <xf numFmtId="0" fontId="22" fillId="8" borderId="13" xfId="0" applyFont="1" applyFill="1" applyBorder="1" applyAlignment="1">
      <alignment horizontal="right"/>
    </xf>
    <xf numFmtId="41" fontId="8" fillId="8" borderId="0" xfId="0" applyNumberFormat="1" applyFont="1" applyFill="1" applyBorder="1" applyAlignment="1"/>
    <xf numFmtId="0" fontId="22" fillId="8" borderId="5" xfId="0" applyFont="1" applyFill="1" applyBorder="1" applyAlignment="1">
      <alignment horizontal="right"/>
    </xf>
    <xf numFmtId="0" fontId="22" fillId="8" borderId="11" xfId="0" applyFont="1" applyFill="1" applyBorder="1" applyAlignment="1">
      <alignment horizontal="right"/>
    </xf>
    <xf numFmtId="41" fontId="8" fillId="8" borderId="24" xfId="2" applyFont="1" applyFill="1" applyBorder="1"/>
    <xf numFmtId="41" fontId="8" fillId="8" borderId="40" xfId="2" applyFont="1" applyFill="1" applyBorder="1"/>
    <xf numFmtId="41" fontId="8" fillId="8" borderId="29" xfId="2" applyFont="1" applyFill="1" applyBorder="1"/>
    <xf numFmtId="41" fontId="8" fillId="8" borderId="0" xfId="2" applyFont="1" applyFill="1" applyBorder="1"/>
    <xf numFmtId="41" fontId="8" fillId="8" borderId="27" xfId="2" applyFont="1" applyFill="1" applyBorder="1"/>
    <xf numFmtId="41" fontId="8" fillId="8" borderId="15" xfId="2" applyFont="1" applyFill="1" applyBorder="1"/>
    <xf numFmtId="41" fontId="8" fillId="8" borderId="44" xfId="2" applyFont="1" applyFill="1" applyBorder="1"/>
    <xf numFmtId="41" fontId="8" fillId="8" borderId="31" xfId="2" applyFont="1" applyFill="1" applyBorder="1"/>
    <xf numFmtId="41" fontId="8" fillId="8" borderId="45" xfId="2" applyFont="1" applyFill="1" applyBorder="1"/>
    <xf numFmtId="167" fontId="8" fillId="8" borderId="0" xfId="2" applyNumberFormat="1" applyFont="1" applyFill="1" applyBorder="1"/>
    <xf numFmtId="1" fontId="8" fillId="8" borderId="0" xfId="2" applyNumberFormat="1" applyFont="1" applyFill="1" applyBorder="1"/>
    <xf numFmtId="0" fontId="23" fillId="8" borderId="6" xfId="0" applyFont="1" applyFill="1" applyBorder="1" applyAlignment="1">
      <alignment horizontal="right"/>
    </xf>
    <xf numFmtId="41" fontId="8" fillId="8" borderId="0" xfId="2" applyNumberFormat="1" applyFont="1" applyFill="1" applyBorder="1"/>
    <xf numFmtId="3" fontId="8" fillId="8" borderId="0" xfId="0" applyNumberFormat="1" applyFont="1" applyFill="1"/>
    <xf numFmtId="0" fontId="12" fillId="4" borderId="4" xfId="5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horizontal="center" vertical="center" wrapText="1"/>
    </xf>
    <xf numFmtId="0" fontId="12" fillId="4" borderId="47" xfId="5" applyFont="1" applyFill="1" applyBorder="1" applyAlignment="1">
      <alignment horizontal="center" vertical="center" wrapText="1"/>
    </xf>
    <xf numFmtId="0" fontId="12" fillId="4" borderId="40" xfId="5" applyFont="1" applyFill="1" applyBorder="1" applyAlignment="1">
      <alignment horizontal="center" vertical="center" wrapText="1"/>
    </xf>
    <xf numFmtId="0" fontId="12" fillId="4" borderId="18" xfId="5" applyFont="1" applyFill="1" applyBorder="1" applyAlignment="1">
      <alignment horizontal="center" vertical="center" wrapText="1"/>
    </xf>
    <xf numFmtId="0" fontId="22" fillId="0" borderId="24" xfId="5" applyFont="1" applyFill="1" applyBorder="1" applyAlignment="1">
      <alignment horizontal="left" wrapText="1"/>
    </xf>
    <xf numFmtId="0" fontId="22" fillId="0" borderId="13" xfId="5" applyFont="1" applyFill="1" applyBorder="1" applyAlignment="1">
      <alignment horizontal="left" wrapText="1"/>
    </xf>
    <xf numFmtId="164" fontId="8" fillId="0" borderId="0" xfId="2" applyNumberFormat="1" applyFont="1"/>
    <xf numFmtId="164" fontId="8" fillId="0" borderId="0" xfId="2" applyNumberFormat="1" applyFont="1" applyBorder="1"/>
    <xf numFmtId="164" fontId="8" fillId="0" borderId="40" xfId="2" applyNumberFormat="1" applyFont="1" applyBorder="1"/>
    <xf numFmtId="3" fontId="22" fillId="0" borderId="40" xfId="0" applyNumberFormat="1" applyFont="1" applyBorder="1"/>
    <xf numFmtId="3" fontId="22" fillId="0" borderId="21" xfId="0" applyNumberFormat="1" applyFont="1" applyBorder="1"/>
    <xf numFmtId="3" fontId="8" fillId="0" borderId="40" xfId="5" applyNumberFormat="1" applyFont="1" applyBorder="1"/>
    <xf numFmtId="3" fontId="8" fillId="0" borderId="0" xfId="5" applyNumberFormat="1" applyFont="1" applyBorder="1"/>
    <xf numFmtId="165" fontId="8" fillId="0" borderId="0" xfId="1" applyNumberFormat="1" applyFont="1" applyBorder="1"/>
    <xf numFmtId="0" fontId="22" fillId="0" borderId="29" xfId="5" applyFont="1" applyFill="1" applyBorder="1" applyAlignment="1">
      <alignment horizontal="left" wrapText="1"/>
    </xf>
    <xf numFmtId="0" fontId="22" fillId="0" borderId="5" xfId="5" applyFont="1" applyFill="1" applyBorder="1" applyAlignment="1">
      <alignment horizontal="left" wrapText="1"/>
    </xf>
    <xf numFmtId="3" fontId="22" fillId="0" borderId="0" xfId="0" applyNumberFormat="1" applyFont="1" applyBorder="1"/>
    <xf numFmtId="164" fontId="8" fillId="0" borderId="0" xfId="2" applyNumberFormat="1" applyFont="1" applyFill="1" applyBorder="1"/>
    <xf numFmtId="0" fontId="22" fillId="0" borderId="27" xfId="5" applyFont="1" applyFill="1" applyBorder="1" applyAlignment="1">
      <alignment horizontal="left" wrapText="1"/>
    </xf>
    <xf numFmtId="0" fontId="22" fillId="0" borderId="11" xfId="5" applyFont="1" applyFill="1" applyBorder="1" applyAlignment="1">
      <alignment horizontal="left" wrapText="1"/>
    </xf>
    <xf numFmtId="164" fontId="8" fillId="0" borderId="15" xfId="2" applyNumberFormat="1" applyFont="1" applyBorder="1"/>
    <xf numFmtId="0" fontId="8" fillId="0" borderId="0" xfId="5" applyFont="1" applyFill="1" applyBorder="1"/>
    <xf numFmtId="0" fontId="8" fillId="0" borderId="0" xfId="5" applyFont="1"/>
    <xf numFmtId="0" fontId="22" fillId="0" borderId="0" xfId="7" applyFont="1" applyFill="1" applyBorder="1"/>
    <xf numFmtId="0" fontId="22" fillId="0" borderId="0" xfId="7" applyNumberFormat="1" applyFont="1" applyFill="1" applyBorder="1" applyAlignment="1"/>
    <xf numFmtId="0" fontId="8" fillId="0" borderId="24" xfId="8" applyFont="1" applyFill="1" applyBorder="1"/>
    <xf numFmtId="0" fontId="8" fillId="0" borderId="13" xfId="8" applyFont="1" applyFill="1" applyBorder="1" applyAlignment="1">
      <alignment wrapText="1"/>
    </xf>
    <xf numFmtId="0" fontId="8" fillId="0" borderId="29" xfId="8" applyFont="1" applyFill="1" applyBorder="1"/>
    <xf numFmtId="0" fontId="8" fillId="0" borderId="5" xfId="8" applyFont="1" applyFill="1" applyBorder="1" applyAlignment="1">
      <alignment wrapText="1"/>
    </xf>
    <xf numFmtId="0" fontId="8" fillId="0" borderId="29" xfId="8" applyFont="1" applyFill="1" applyBorder="1" applyAlignment="1">
      <alignment wrapText="1"/>
    </xf>
    <xf numFmtId="0" fontId="8" fillId="0" borderId="11" xfId="8" applyFont="1" applyFill="1" applyBorder="1"/>
    <xf numFmtId="0" fontId="8" fillId="0" borderId="11" xfId="8" applyFont="1" applyFill="1" applyBorder="1" applyAlignment="1">
      <alignment wrapText="1"/>
    </xf>
    <xf numFmtId="0" fontId="8" fillId="0" borderId="0" xfId="8" applyFont="1" applyFill="1"/>
    <xf numFmtId="0" fontId="8" fillId="0" borderId="0" xfId="8" applyFont="1"/>
    <xf numFmtId="0" fontId="12" fillId="4" borderId="48" xfId="5" applyFont="1" applyFill="1" applyBorder="1" applyAlignment="1">
      <alignment horizontal="center" vertical="center"/>
    </xf>
    <xf numFmtId="0" fontId="12" fillId="5" borderId="49" xfId="5" applyFont="1" applyFill="1" applyBorder="1" applyAlignment="1">
      <alignment horizontal="center" vertical="center" wrapText="1"/>
    </xf>
    <xf numFmtId="0" fontId="12" fillId="5" borderId="50" xfId="5" applyFont="1" applyFill="1" applyBorder="1" applyAlignment="1">
      <alignment horizontal="center" vertical="center" wrapText="1"/>
    </xf>
    <xf numFmtId="0" fontId="22" fillId="0" borderId="5" xfId="5" applyFont="1" applyFill="1" applyBorder="1" applyAlignment="1">
      <alignment horizontal="center"/>
    </xf>
    <xf numFmtId="0" fontId="22" fillId="0" borderId="11" xfId="5" applyFont="1" applyFill="1" applyBorder="1" applyAlignment="1">
      <alignment horizontal="center"/>
    </xf>
    <xf numFmtId="0" fontId="8" fillId="0" borderId="0" xfId="5" applyFont="1" applyFill="1" applyAlignment="1"/>
    <xf numFmtId="0" fontId="22" fillId="0" borderId="24" xfId="5" applyFont="1" applyFill="1" applyBorder="1" applyAlignment="1">
      <alignment horizontal="center"/>
    </xf>
    <xf numFmtId="0" fontId="22" fillId="0" borderId="29" xfId="5" applyFont="1" applyFill="1" applyBorder="1" applyAlignment="1">
      <alignment horizontal="center"/>
    </xf>
    <xf numFmtId="41" fontId="8" fillId="0" borderId="0" xfId="6" applyNumberFormat="1" applyFont="1" applyFill="1" applyBorder="1" applyAlignment="1">
      <alignment horizontal="right" wrapText="1"/>
    </xf>
    <xf numFmtId="41" fontId="8" fillId="0" borderId="40" xfId="2" applyNumberFormat="1" applyFont="1" applyBorder="1" applyAlignment="1"/>
    <xf numFmtId="41" fontId="8" fillId="0" borderId="40" xfId="6" applyNumberFormat="1" applyFont="1" applyBorder="1" applyAlignment="1"/>
    <xf numFmtId="41" fontId="22" fillId="0" borderId="0" xfId="0" applyNumberFormat="1" applyFont="1" applyBorder="1" applyAlignment="1">
      <alignment horizontal="right"/>
    </xf>
    <xf numFmtId="41" fontId="8" fillId="0" borderId="40" xfId="5" applyNumberFormat="1" applyFont="1" applyBorder="1" applyAlignment="1"/>
    <xf numFmtId="41" fontId="8" fillId="0" borderId="0" xfId="5" applyNumberFormat="1" applyFont="1" applyBorder="1" applyAlignment="1"/>
    <xf numFmtId="41" fontId="8" fillId="0" borderId="0" xfId="1" applyNumberFormat="1" applyFont="1" applyBorder="1"/>
    <xf numFmtId="41" fontId="22" fillId="0" borderId="0" xfId="2" applyNumberFormat="1" applyFont="1"/>
    <xf numFmtId="41" fontId="8" fillId="0" borderId="0" xfId="2" applyNumberFormat="1" applyFont="1" applyBorder="1" applyAlignment="1">
      <alignment horizontal="right"/>
    </xf>
    <xf numFmtId="41" fontId="8" fillId="0" borderId="0" xfId="2" applyNumberFormat="1" applyFont="1" applyBorder="1"/>
    <xf numFmtId="41" fontId="8" fillId="0" borderId="0" xfId="6" applyNumberFormat="1" applyFont="1" applyBorder="1"/>
    <xf numFmtId="41" fontId="8" fillId="0" borderId="0" xfId="5" applyNumberFormat="1" applyFont="1" applyBorder="1"/>
    <xf numFmtId="41" fontId="22" fillId="0" borderId="29" xfId="2" applyNumberFormat="1" applyFont="1" applyBorder="1"/>
    <xf numFmtId="41" fontId="22" fillId="0" borderId="0" xfId="2" applyNumberFormat="1" applyFont="1" applyBorder="1"/>
    <xf numFmtId="41" fontId="22" fillId="0" borderId="29" xfId="6" applyNumberFormat="1" applyFont="1" applyBorder="1"/>
    <xf numFmtId="41" fontId="22" fillId="0" borderId="0" xfId="6" applyNumberFormat="1" applyFont="1" applyBorder="1"/>
    <xf numFmtId="41" fontId="8" fillId="0" borderId="29" xfId="6" applyNumberFormat="1" applyFont="1" applyBorder="1"/>
    <xf numFmtId="41" fontId="8" fillId="0" borderId="0" xfId="6" applyNumberFormat="1" applyFont="1" applyBorder="1" applyAlignment="1">
      <alignment horizontal="right"/>
    </xf>
    <xf numFmtId="41" fontId="8" fillId="0" borderId="0" xfId="6" applyNumberFormat="1" applyFont="1"/>
    <xf numFmtId="41" fontId="8" fillId="0" borderId="15" xfId="6" applyNumberFormat="1" applyFont="1" applyBorder="1"/>
    <xf numFmtId="41" fontId="8" fillId="0" borderId="15" xfId="8" applyNumberFormat="1" applyFont="1" applyBorder="1"/>
    <xf numFmtId="41" fontId="22" fillId="0" borderId="0" xfId="2" applyNumberFormat="1" applyFont="1" applyAlignment="1">
      <alignment horizontal="center" vertical="center"/>
    </xf>
    <xf numFmtId="41" fontId="22" fillId="0" borderId="0" xfId="6" applyNumberFormat="1" applyFont="1" applyAlignment="1">
      <alignment horizontal="center" vertical="center"/>
    </xf>
    <xf numFmtId="41" fontId="23" fillId="0" borderId="5" xfId="6" applyNumberFormat="1" applyFont="1" applyBorder="1" applyAlignment="1">
      <alignment vertical="center"/>
    </xf>
    <xf numFmtId="41" fontId="22" fillId="0" borderId="0" xfId="2" applyNumberFormat="1" applyFont="1" applyBorder="1" applyAlignment="1">
      <alignment horizontal="center" vertical="center"/>
    </xf>
    <xf numFmtId="41" fontId="22" fillId="0" borderId="31" xfId="2" applyNumberFormat="1" applyFont="1" applyBorder="1" applyAlignment="1">
      <alignment horizontal="center" vertical="center"/>
    </xf>
    <xf numFmtId="41" fontId="23" fillId="0" borderId="5" xfId="2" applyNumberFormat="1" applyFont="1" applyBorder="1" applyAlignment="1">
      <alignment vertical="center"/>
    </xf>
    <xf numFmtId="41" fontId="22" fillId="0" borderId="15" xfId="2" applyNumberFormat="1" applyFont="1" applyBorder="1" applyAlignment="1">
      <alignment horizontal="center" vertical="center"/>
    </xf>
    <xf numFmtId="41" fontId="22" fillId="0" borderId="45" xfId="2" applyNumberFormat="1" applyFont="1" applyBorder="1" applyAlignment="1">
      <alignment horizontal="center" vertical="center"/>
    </xf>
    <xf numFmtId="41" fontId="23" fillId="0" borderId="11" xfId="2" applyNumberFormat="1" applyFont="1" applyBorder="1" applyAlignment="1">
      <alignment vertical="center"/>
    </xf>
    <xf numFmtId="41" fontId="8" fillId="0" borderId="0" xfId="6" applyNumberFormat="1" applyFont="1" applyAlignment="1">
      <alignment vertical="center"/>
    </xf>
    <xf numFmtId="41" fontId="8" fillId="0" borderId="24" xfId="2" applyNumberFormat="1" applyFont="1" applyBorder="1" applyAlignment="1">
      <alignment horizontal="center" vertical="center"/>
    </xf>
    <xf numFmtId="41" fontId="8" fillId="0" borderId="40" xfId="2" applyNumberFormat="1" applyFont="1" applyBorder="1" applyAlignment="1">
      <alignment horizontal="center" vertical="center"/>
    </xf>
    <xf numFmtId="41" fontId="8" fillId="0" borderId="44" xfId="2" applyNumberFormat="1" applyFont="1" applyBorder="1" applyAlignment="1">
      <alignment horizontal="center" vertical="center"/>
    </xf>
    <xf numFmtId="41" fontId="10" fillId="0" borderId="44" xfId="2" applyNumberFormat="1" applyFont="1" applyBorder="1" applyAlignment="1">
      <alignment vertical="center"/>
    </xf>
    <xf numFmtId="41" fontId="8" fillId="0" borderId="29" xfId="2" applyNumberFormat="1" applyFont="1" applyBorder="1" applyAlignment="1">
      <alignment horizontal="center" vertical="center"/>
    </xf>
    <xf numFmtId="41" fontId="8" fillId="0" borderId="0" xfId="2" applyNumberFormat="1" applyFont="1" applyBorder="1" applyAlignment="1">
      <alignment horizontal="center" vertical="center"/>
    </xf>
    <xf numFmtId="41" fontId="8" fillId="0" borderId="31" xfId="2" applyNumberFormat="1" applyFont="1" applyBorder="1" applyAlignment="1">
      <alignment horizontal="center" vertical="center"/>
    </xf>
    <xf numFmtId="41" fontId="10" fillId="0" borderId="31" xfId="2" applyNumberFormat="1" applyFont="1" applyBorder="1" applyAlignment="1">
      <alignment vertical="center"/>
    </xf>
    <xf numFmtId="41" fontId="22" fillId="0" borderId="2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31" xfId="2" applyNumberFormat="1" applyFont="1" applyFill="1" applyBorder="1" applyAlignment="1">
      <alignment horizontal="center" vertical="center"/>
    </xf>
    <xf numFmtId="41" fontId="10" fillId="0" borderId="5" xfId="2" applyNumberFormat="1" applyFont="1" applyBorder="1" applyAlignment="1">
      <alignment vertical="center"/>
    </xf>
    <xf numFmtId="41" fontId="8" fillId="0" borderId="29" xfId="5" applyNumberFormat="1" applyFont="1" applyBorder="1" applyAlignment="1">
      <alignment horizontal="center" vertical="center"/>
    </xf>
    <xf numFmtId="41" fontId="8" fillId="0" borderId="0" xfId="5" applyNumberFormat="1" applyFont="1" applyBorder="1" applyAlignment="1">
      <alignment horizontal="center" vertical="center"/>
    </xf>
    <xf numFmtId="166" fontId="10" fillId="0" borderId="13" xfId="1" applyNumberFormat="1" applyFont="1" applyBorder="1"/>
    <xf numFmtId="166" fontId="10" fillId="0" borderId="5" xfId="1" applyNumberFormat="1" applyFont="1" applyBorder="1"/>
    <xf numFmtId="41" fontId="0" fillId="0" borderId="0" xfId="0" applyNumberFormat="1"/>
    <xf numFmtId="0" fontId="30" fillId="4" borderId="4" xfId="0" applyFont="1" applyFill="1" applyBorder="1"/>
    <xf numFmtId="0" fontId="30" fillId="4" borderId="6" xfId="0" applyFont="1" applyFill="1" applyBorder="1"/>
    <xf numFmtId="41" fontId="30" fillId="4" borderId="4" xfId="0" applyNumberFormat="1" applyFont="1" applyFill="1" applyBorder="1"/>
    <xf numFmtId="41" fontId="30" fillId="4" borderId="6" xfId="0" applyNumberFormat="1" applyFont="1" applyFill="1" applyBorder="1"/>
    <xf numFmtId="41" fontId="30" fillId="4" borderId="18" xfId="0" applyNumberFormat="1" applyFont="1" applyFill="1" applyBorder="1"/>
    <xf numFmtId="41" fontId="30" fillId="4" borderId="7" xfId="0" applyNumberFormat="1" applyFont="1" applyFill="1" applyBorder="1"/>
    <xf numFmtId="0" fontId="31" fillId="4" borderId="6" xfId="0" applyFont="1" applyFill="1" applyBorder="1"/>
    <xf numFmtId="41" fontId="30" fillId="4" borderId="4" xfId="0" applyNumberFormat="1" applyFont="1" applyFill="1" applyBorder="1" applyAlignment="1">
      <alignment horizontal="right"/>
    </xf>
    <xf numFmtId="41" fontId="30" fillId="4" borderId="6" xfId="0" applyNumberFormat="1" applyFont="1" applyFill="1" applyBorder="1" applyAlignment="1">
      <alignment horizontal="right"/>
    </xf>
    <xf numFmtId="41" fontId="30" fillId="4" borderId="18" xfId="0" applyNumberFormat="1" applyFont="1" applyFill="1" applyBorder="1" applyAlignment="1">
      <alignment horizontal="right"/>
    </xf>
    <xf numFmtId="41" fontId="30" fillId="4" borderId="7" xfId="0" applyNumberFormat="1" applyFont="1" applyFill="1" applyBorder="1" applyAlignment="1">
      <alignment horizontal="right"/>
    </xf>
    <xf numFmtId="0" fontId="30" fillId="5" borderId="4" xfId="0" applyFont="1" applyFill="1" applyBorder="1" applyAlignment="1">
      <alignment horizontal="left" wrapText="1"/>
    </xf>
    <xf numFmtId="0" fontId="30" fillId="4" borderId="7" xfId="5" applyFont="1" applyFill="1" applyBorder="1"/>
    <xf numFmtId="164" fontId="30" fillId="4" borderId="6" xfId="2" applyNumberFormat="1" applyFont="1" applyFill="1" applyBorder="1"/>
    <xf numFmtId="41" fontId="30" fillId="4" borderId="6" xfId="6" applyNumberFormat="1" applyFont="1" applyFill="1" applyBorder="1"/>
    <xf numFmtId="0" fontId="30" fillId="4" borderId="4" xfId="8" applyFont="1" applyFill="1" applyBorder="1"/>
    <xf numFmtId="41" fontId="30" fillId="4" borderId="4" xfId="6" applyNumberFormat="1" applyFont="1" applyFill="1" applyBorder="1"/>
    <xf numFmtId="41" fontId="30" fillId="4" borderId="6" xfId="6" applyNumberFormat="1" applyFont="1" applyFill="1" applyBorder="1" applyAlignment="1">
      <alignment horizontal="right"/>
    </xf>
    <xf numFmtId="41" fontId="30" fillId="4" borderId="18" xfId="6" applyNumberFormat="1" applyFont="1" applyFill="1" applyBorder="1" applyAlignment="1">
      <alignment horizontal="right"/>
    </xf>
    <xf numFmtId="0" fontId="22" fillId="8" borderId="0" xfId="0" applyFont="1" applyFill="1" applyBorder="1"/>
    <xf numFmtId="41" fontId="8" fillId="0" borderId="29" xfId="0" applyNumberFormat="1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41" fontId="12" fillId="4" borderId="6" xfId="0" applyNumberFormat="1" applyFont="1" applyFill="1" applyBorder="1" applyAlignment="1">
      <alignment vertical="center"/>
    </xf>
    <xf numFmtId="41" fontId="12" fillId="4" borderId="14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41" fontId="8" fillId="0" borderId="24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41" fontId="12" fillId="4" borderId="7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54" xfId="0" applyFont="1" applyFill="1" applyBorder="1" applyAlignment="1">
      <alignment horizontal="left" vertical="center"/>
    </xf>
    <xf numFmtId="3" fontId="8" fillId="0" borderId="2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41" fontId="12" fillId="4" borderId="6" xfId="2" applyNumberFormat="1" applyFont="1" applyFill="1" applyBorder="1" applyAlignment="1">
      <alignment vertical="center"/>
    </xf>
    <xf numFmtId="41" fontId="12" fillId="4" borderId="7" xfId="2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1" fontId="12" fillId="4" borderId="4" xfId="0" applyNumberFormat="1" applyFont="1" applyFill="1" applyBorder="1" applyAlignment="1">
      <alignment vertical="center"/>
    </xf>
    <xf numFmtId="41" fontId="29" fillId="7" borderId="60" xfId="0" applyNumberFormat="1" applyFont="1" applyFill="1" applyBorder="1"/>
    <xf numFmtId="41" fontId="8" fillId="0" borderId="40" xfId="0" applyNumberFormat="1" applyFont="1" applyBorder="1"/>
    <xf numFmtId="41" fontId="8" fillId="0" borderId="44" xfId="0" applyNumberFormat="1" applyFont="1" applyBorder="1"/>
    <xf numFmtId="41" fontId="8" fillId="0" borderId="0" xfId="0" applyNumberFormat="1" applyFont="1" applyBorder="1"/>
    <xf numFmtId="41" fontId="8" fillId="0" borderId="31" xfId="0" applyNumberFormat="1" applyFont="1" applyBorder="1"/>
    <xf numFmtId="41" fontId="8" fillId="0" borderId="27" xfId="0" applyNumberFormat="1" applyFont="1" applyBorder="1"/>
    <xf numFmtId="41" fontId="8" fillId="0" borderId="15" xfId="0" applyNumberFormat="1" applyFont="1" applyBorder="1"/>
    <xf numFmtId="41" fontId="8" fillId="0" borderId="45" xfId="0" applyNumberFormat="1" applyFont="1" applyBorder="1"/>
    <xf numFmtId="0" fontId="33" fillId="3" borderId="0" xfId="0" applyFont="1" applyFill="1"/>
    <xf numFmtId="0" fontId="34" fillId="3" borderId="0" xfId="0" applyFont="1" applyFill="1"/>
    <xf numFmtId="0" fontId="34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41" fontId="30" fillId="4" borderId="62" xfId="0" applyNumberFormat="1" applyFont="1" applyFill="1" applyBorder="1"/>
    <xf numFmtId="41" fontId="30" fillId="4" borderId="18" xfId="6" applyNumberFormat="1" applyFont="1" applyFill="1" applyBorder="1"/>
    <xf numFmtId="166" fontId="8" fillId="0" borderId="40" xfId="1" applyNumberFormat="1" applyFont="1" applyBorder="1"/>
    <xf numFmtId="166" fontId="8" fillId="0" borderId="0" xfId="1" applyNumberFormat="1" applyFont="1" applyBorder="1"/>
    <xf numFmtId="166" fontId="8" fillId="0" borderId="15" xfId="1" applyNumberFormat="1" applyFont="1" applyBorder="1"/>
    <xf numFmtId="41" fontId="8" fillId="0" borderId="40" xfId="5" applyNumberFormat="1" applyFont="1" applyBorder="1"/>
    <xf numFmtId="3" fontId="10" fillId="0" borderId="0" xfId="0" applyNumberFormat="1" applyFont="1" applyFill="1" applyBorder="1"/>
    <xf numFmtId="0" fontId="23" fillId="2" borderId="0" xfId="0" applyFont="1" applyFill="1" applyAlignment="1">
      <alignment vertical="center"/>
    </xf>
    <xf numFmtId="0" fontId="22" fillId="2" borderId="0" xfId="3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22" fillId="8" borderId="0" xfId="0" applyFont="1" applyFill="1" applyBorder="1"/>
    <xf numFmtId="41" fontId="8" fillId="0" borderId="0" xfId="0" applyNumberFormat="1" applyFont="1" applyAlignment="1"/>
    <xf numFmtId="3" fontId="22" fillId="0" borderId="63" xfId="0" applyNumberFormat="1" applyFont="1" applyBorder="1"/>
    <xf numFmtId="166" fontId="8" fillId="0" borderId="45" xfId="1" applyNumberFormat="1" applyFont="1" applyBorder="1"/>
    <xf numFmtId="166" fontId="8" fillId="0" borderId="11" xfId="1" applyNumberFormat="1" applyFont="1" applyBorder="1"/>
    <xf numFmtId="166" fontId="8" fillId="0" borderId="44" xfId="1" applyNumberFormat="1" applyFont="1" applyBorder="1"/>
    <xf numFmtId="166" fontId="8" fillId="0" borderId="31" xfId="1" applyNumberFormat="1" applyFont="1" applyBorder="1"/>
    <xf numFmtId="41" fontId="8" fillId="0" borderId="45" xfId="8" applyNumberFormat="1" applyFont="1" applyBorder="1"/>
    <xf numFmtId="166" fontId="8" fillId="0" borderId="29" xfId="1" applyNumberFormat="1" applyFont="1" applyBorder="1"/>
    <xf numFmtId="0" fontId="36" fillId="0" borderId="0" xfId="0" applyFont="1"/>
    <xf numFmtId="0" fontId="37" fillId="0" borderId="0" xfId="0" applyFont="1"/>
    <xf numFmtId="0" fontId="38" fillId="0" borderId="0" xfId="4" applyFont="1" applyAlignment="1" applyProtection="1"/>
    <xf numFmtId="0" fontId="23" fillId="0" borderId="7" xfId="5" applyFont="1" applyFill="1" applyBorder="1" applyAlignment="1">
      <alignment horizontal="center"/>
    </xf>
    <xf numFmtId="166" fontId="10" fillId="0" borderId="6" xfId="1" applyNumberFormat="1" applyFont="1" applyBorder="1"/>
    <xf numFmtId="166" fontId="10" fillId="0" borderId="6" xfId="1" applyNumberFormat="1" applyFont="1" applyBorder="1" applyAlignment="1">
      <alignment horizontal="right"/>
    </xf>
    <xf numFmtId="41" fontId="10" fillId="0" borderId="6" xfId="0" applyNumberFormat="1" applyFont="1" applyBorder="1"/>
    <xf numFmtId="41" fontId="10" fillId="0" borderId="7" xfId="2" applyNumberFormat="1" applyFont="1" applyBorder="1" applyAlignment="1">
      <alignment vertical="center"/>
    </xf>
    <xf numFmtId="0" fontId="32" fillId="9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4" borderId="37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vertical="center"/>
    </xf>
    <xf numFmtId="0" fontId="22" fillId="8" borderId="31" xfId="0" applyFont="1" applyFill="1" applyBorder="1" applyAlignment="1">
      <alignment horizontal="left" vertical="center"/>
    </xf>
    <xf numFmtId="0" fontId="22" fillId="8" borderId="31" xfId="0" applyFont="1" applyFill="1" applyBorder="1" applyAlignment="1">
      <alignment vertical="center"/>
    </xf>
    <xf numFmtId="0" fontId="22" fillId="8" borderId="45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22" fillId="8" borderId="13" xfId="0" applyFont="1" applyFill="1" applyBorder="1" applyAlignment="1">
      <alignment horizontal="left" vertical="center"/>
    </xf>
    <xf numFmtId="0" fontId="22" fillId="8" borderId="5" xfId="0" applyFont="1" applyFill="1" applyBorder="1" applyAlignment="1">
      <alignment horizontal="left" vertical="center"/>
    </xf>
    <xf numFmtId="0" fontId="22" fillId="8" borderId="11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vertical="center"/>
    </xf>
    <xf numFmtId="0" fontId="22" fillId="8" borderId="27" xfId="0" applyFont="1" applyFill="1" applyBorder="1" applyAlignment="1">
      <alignment vertical="center"/>
    </xf>
    <xf numFmtId="0" fontId="22" fillId="8" borderId="29" xfId="0" applyFont="1" applyFill="1" applyBorder="1" applyAlignment="1">
      <alignment vertical="center"/>
    </xf>
    <xf numFmtId="0" fontId="12" fillId="4" borderId="35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8" borderId="0" xfId="0" applyFont="1" applyFill="1" applyBorder="1"/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</cellXfs>
  <cellStyles count="9">
    <cellStyle name="Comma" xfId="1" builtinId="3"/>
    <cellStyle name="Comma [0]" xfId="2" builtinId="6"/>
    <cellStyle name="Hyperlink" xfId="4" builtinId="8"/>
    <cellStyle name="Normal" xfId="0" builtinId="0"/>
    <cellStyle name="Normal_Copy of EWHaz09_Final" xfId="7"/>
    <cellStyle name="Normal_E&amp;WIncin09" xfId="3"/>
    <cellStyle name="Normal_emhaztables06_1902562" xfId="5"/>
    <cellStyle name="Normal_eoehaztables06_1902577" xfId="6"/>
    <cellStyle name="Normal_yhhaztables06_190255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  <col min="7" max="7" width="8.7109375" customWidth="1"/>
  </cols>
  <sheetData>
    <row r="1" spans="1:16" ht="34.5" customHeight="1" x14ac:dyDescent="0.2">
      <c r="A1" s="450" t="s">
        <v>188</v>
      </c>
      <c r="B1" s="450"/>
      <c r="C1" s="450"/>
      <c r="D1" s="450"/>
      <c r="E1" s="450"/>
      <c r="F1" s="450"/>
      <c r="G1" s="451" t="s">
        <v>135</v>
      </c>
      <c r="H1" s="451"/>
      <c r="I1" s="451"/>
      <c r="J1" s="451"/>
      <c r="K1" s="451"/>
      <c r="L1" s="451"/>
      <c r="M1" s="451"/>
      <c r="N1" s="451"/>
      <c r="O1" s="451"/>
      <c r="P1" s="451"/>
    </row>
    <row r="2" spans="1:16" ht="21" x14ac:dyDescent="0.2">
      <c r="A2" s="432"/>
      <c r="B2" s="420"/>
      <c r="C2" s="420"/>
      <c r="D2" s="420"/>
      <c r="E2" s="420"/>
      <c r="F2" s="420"/>
    </row>
    <row r="3" spans="1:16" ht="26.25" x14ac:dyDescent="0.4">
      <c r="A3" s="418" t="s">
        <v>57</v>
      </c>
      <c r="B3" s="419"/>
      <c r="C3" s="419"/>
      <c r="D3" s="418"/>
      <c r="E3" s="418" t="s">
        <v>186</v>
      </c>
      <c r="F3" s="419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25" x14ac:dyDescent="0.4">
      <c r="A4" s="442" t="s">
        <v>56</v>
      </c>
      <c r="B4" s="443"/>
      <c r="C4" s="443"/>
      <c r="D4" s="442"/>
      <c r="E4" s="444" t="s">
        <v>189</v>
      </c>
      <c r="F4" s="3"/>
      <c r="G4" s="3"/>
      <c r="H4" s="3"/>
      <c r="M4" s="140"/>
      <c r="N4" s="78"/>
    </row>
    <row r="5" spans="1:16" ht="26.25" x14ac:dyDescent="0.4">
      <c r="A5" s="442" t="s">
        <v>56</v>
      </c>
      <c r="B5" s="443"/>
      <c r="C5" s="443"/>
      <c r="D5" s="442"/>
      <c r="E5" s="444" t="s">
        <v>214</v>
      </c>
      <c r="M5" s="140"/>
    </row>
    <row r="6" spans="1:16" ht="26.25" x14ac:dyDescent="0.4">
      <c r="A6" s="442" t="s">
        <v>56</v>
      </c>
      <c r="B6" s="443"/>
      <c r="C6" s="443"/>
      <c r="D6" s="442"/>
      <c r="E6" s="444" t="s">
        <v>190</v>
      </c>
      <c r="M6" s="140"/>
    </row>
    <row r="7" spans="1:16" ht="26.25" x14ac:dyDescent="0.4">
      <c r="A7" s="442" t="s">
        <v>56</v>
      </c>
      <c r="B7" s="443"/>
      <c r="C7" s="443"/>
      <c r="D7" s="442"/>
      <c r="E7" s="444" t="s">
        <v>215</v>
      </c>
      <c r="M7" s="140"/>
    </row>
    <row r="8" spans="1:16" ht="26.25" x14ac:dyDescent="0.4">
      <c r="A8" s="442" t="s">
        <v>220</v>
      </c>
      <c r="B8" s="443"/>
      <c r="C8" s="443"/>
      <c r="D8" s="443"/>
      <c r="E8" s="444" t="s">
        <v>221</v>
      </c>
      <c r="M8" s="140"/>
    </row>
    <row r="9" spans="1:16" ht="26.25" x14ac:dyDescent="0.4">
      <c r="A9" s="442" t="s">
        <v>220</v>
      </c>
      <c r="B9" s="443"/>
      <c r="C9" s="443"/>
      <c r="D9" s="443"/>
      <c r="E9" s="444" t="s">
        <v>222</v>
      </c>
      <c r="M9" s="140"/>
    </row>
    <row r="10" spans="1:16" ht="26.25" x14ac:dyDescent="0.4">
      <c r="A10" s="442" t="s">
        <v>58</v>
      </c>
      <c r="B10" s="443"/>
      <c r="C10" s="443"/>
      <c r="D10" s="443"/>
      <c r="E10" s="444" t="s">
        <v>191</v>
      </c>
      <c r="M10" s="140"/>
      <c r="N10" s="78"/>
    </row>
    <row r="11" spans="1:16" ht="26.25" x14ac:dyDescent="0.4">
      <c r="A11" s="442" t="s">
        <v>59</v>
      </c>
      <c r="B11" s="443"/>
      <c r="C11" s="443"/>
      <c r="D11" s="443"/>
      <c r="E11" s="444" t="s">
        <v>192</v>
      </c>
      <c r="M11" s="140"/>
      <c r="N11" s="78"/>
    </row>
    <row r="12" spans="1:16" ht="26.25" x14ac:dyDescent="0.4">
      <c r="A12" s="442" t="s">
        <v>60</v>
      </c>
      <c r="B12" s="443"/>
      <c r="C12" s="443"/>
      <c r="D12" s="443"/>
      <c r="E12" s="444" t="s">
        <v>193</v>
      </c>
      <c r="M12" s="140"/>
      <c r="N12" s="78"/>
    </row>
    <row r="13" spans="1:16" ht="26.25" x14ac:dyDescent="0.4">
      <c r="A13" s="442" t="s">
        <v>32</v>
      </c>
      <c r="B13" s="443"/>
      <c r="C13" s="443"/>
      <c r="D13" s="443"/>
      <c r="E13" s="444" t="s">
        <v>194</v>
      </c>
      <c r="M13" s="140"/>
      <c r="N13" s="78"/>
    </row>
    <row r="14" spans="1:16" ht="26.25" x14ac:dyDescent="0.4">
      <c r="A14" s="442" t="s">
        <v>32</v>
      </c>
      <c r="B14" s="443"/>
      <c r="C14" s="443"/>
      <c r="D14" s="443"/>
      <c r="E14" s="444" t="s">
        <v>195</v>
      </c>
      <c r="M14" s="140"/>
      <c r="N14" s="78"/>
    </row>
    <row r="15" spans="1:16" ht="26.25" x14ac:dyDescent="0.4">
      <c r="A15" s="442" t="s">
        <v>32</v>
      </c>
      <c r="B15" s="443"/>
      <c r="C15" s="443"/>
      <c r="D15" s="443"/>
      <c r="E15" s="444" t="s">
        <v>223</v>
      </c>
      <c r="M15" s="140"/>
      <c r="N15" s="78"/>
    </row>
    <row r="16" spans="1:16" ht="26.25" x14ac:dyDescent="0.4">
      <c r="A16" s="1"/>
    </row>
    <row r="17" spans="1:1" ht="26.25" x14ac:dyDescent="0.4">
      <c r="A17" s="1"/>
    </row>
    <row r="18" spans="1:1" ht="26.25" x14ac:dyDescent="0.4">
      <c r="A18" s="1"/>
    </row>
    <row r="19" spans="1:1" ht="26.25" x14ac:dyDescent="0.4">
      <c r="A19" s="1"/>
    </row>
    <row r="20" spans="1:1" ht="26.25" x14ac:dyDescent="0.4">
      <c r="A20" s="1"/>
    </row>
    <row r="21" spans="1:1" ht="26.25" x14ac:dyDescent="0.4">
      <c r="A21" s="1"/>
    </row>
    <row r="22" spans="1:1" ht="26.25" x14ac:dyDescent="0.4">
      <c r="A22" s="1"/>
    </row>
    <row r="23" spans="1:1" ht="26.25" x14ac:dyDescent="0.4">
      <c r="A23" s="1"/>
    </row>
    <row r="24" spans="1:1" ht="26.25" x14ac:dyDescent="0.4">
      <c r="A24" s="1"/>
    </row>
    <row r="25" spans="1:1" ht="26.25" x14ac:dyDescent="0.4">
      <c r="A25" s="1"/>
    </row>
    <row r="26" spans="1:1" ht="26.25" x14ac:dyDescent="0.4">
      <c r="A26" s="1"/>
    </row>
    <row r="27" spans="1:1" ht="26.25" x14ac:dyDescent="0.4">
      <c r="A27" s="1"/>
    </row>
    <row r="28" spans="1:1" ht="26.25" x14ac:dyDescent="0.4">
      <c r="A28" s="1"/>
    </row>
    <row r="29" spans="1:1" ht="26.25" x14ac:dyDescent="0.4">
      <c r="A29" s="1"/>
    </row>
    <row r="30" spans="1:1" ht="26.25" x14ac:dyDescent="0.4">
      <c r="A30" s="1"/>
    </row>
    <row r="31" spans="1:1" ht="26.25" x14ac:dyDescent="0.4">
      <c r="A31" s="1"/>
    </row>
    <row r="32" spans="1:1" ht="26.25" x14ac:dyDescent="0.4">
      <c r="A32" s="1"/>
    </row>
    <row r="33" spans="1:1" ht="26.25" x14ac:dyDescent="0.4">
      <c r="A33" s="1"/>
    </row>
    <row r="34" spans="1:1" ht="26.25" x14ac:dyDescent="0.4">
      <c r="A34" s="1"/>
    </row>
  </sheetData>
  <mergeCells count="2">
    <mergeCell ref="A1:F1"/>
    <mergeCell ref="G1:P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workbookViewId="0"/>
  </sheetViews>
  <sheetFormatPr defaultRowHeight="12.75" x14ac:dyDescent="0.2"/>
  <cols>
    <col min="1" max="1" width="5.7109375" style="5" customWidth="1"/>
    <col min="2" max="2" width="20.28515625" style="5" customWidth="1"/>
    <col min="3" max="3" width="13" style="5" customWidth="1"/>
    <col min="4" max="4" width="14.5703125" style="5" customWidth="1"/>
    <col min="5" max="5" width="16.85546875" style="5" customWidth="1"/>
    <col min="6" max="6" width="17.28515625" style="5" customWidth="1"/>
    <col min="7" max="7" width="12.5703125" style="5" customWidth="1"/>
    <col min="8" max="16384" width="9.140625" style="5"/>
  </cols>
  <sheetData>
    <row r="1" spans="1:7" x14ac:dyDescent="0.2">
      <c r="A1" s="135"/>
    </row>
    <row r="2" spans="1:7" ht="18.75" x14ac:dyDescent="0.3">
      <c r="B2" s="44" t="s">
        <v>219</v>
      </c>
    </row>
    <row r="3" spans="1:7" ht="18.75" x14ac:dyDescent="0.3">
      <c r="B3" s="45" t="s">
        <v>23</v>
      </c>
    </row>
    <row r="4" spans="1:7" x14ac:dyDescent="0.2">
      <c r="B4" s="31"/>
    </row>
    <row r="5" spans="1:7" ht="12.75" customHeight="1" x14ac:dyDescent="0.2">
      <c r="B5" s="484" t="s">
        <v>11</v>
      </c>
      <c r="C5" s="478" t="s">
        <v>55</v>
      </c>
      <c r="D5" s="479"/>
      <c r="E5" s="479"/>
      <c r="F5" s="479"/>
      <c r="G5" s="494" t="s">
        <v>140</v>
      </c>
    </row>
    <row r="6" spans="1:7" ht="40.5" customHeight="1" x14ac:dyDescent="0.2">
      <c r="B6" s="485"/>
      <c r="C6" s="20" t="s">
        <v>136</v>
      </c>
      <c r="D6" s="234" t="s">
        <v>137</v>
      </c>
      <c r="E6" s="20" t="s">
        <v>138</v>
      </c>
      <c r="F6" s="20" t="s">
        <v>139</v>
      </c>
      <c r="G6" s="495"/>
    </row>
    <row r="7" spans="1:7" ht="28.5" customHeight="1" x14ac:dyDescent="0.2">
      <c r="B7" s="64" t="s">
        <v>52</v>
      </c>
      <c r="C7" s="71">
        <v>0</v>
      </c>
      <c r="D7" s="235">
        <v>0</v>
      </c>
      <c r="E7" s="85">
        <v>58.983029999999999</v>
      </c>
      <c r="F7" s="85">
        <v>98</v>
      </c>
      <c r="G7" s="237">
        <f>SUM(C7:F7)</f>
        <v>156.98302999999999</v>
      </c>
    </row>
    <row r="8" spans="1:7" ht="25.5" x14ac:dyDescent="0.2">
      <c r="B8" s="65" t="s">
        <v>53</v>
      </c>
      <c r="C8" s="72">
        <v>0</v>
      </c>
      <c r="D8" s="85">
        <v>1.0622</v>
      </c>
      <c r="E8" s="85">
        <v>63.514780000000002</v>
      </c>
      <c r="F8" s="85">
        <v>13.76581</v>
      </c>
      <c r="G8" s="237">
        <f>SUM(C8:F8)</f>
        <v>78.342790000000008</v>
      </c>
    </row>
    <row r="9" spans="1:7" ht="33.75" customHeight="1" x14ac:dyDescent="0.2">
      <c r="B9" s="69" t="s">
        <v>61</v>
      </c>
      <c r="C9" s="73">
        <v>0</v>
      </c>
      <c r="D9" s="85">
        <v>31</v>
      </c>
      <c r="E9" s="236">
        <v>0</v>
      </c>
      <c r="F9" s="236">
        <v>0</v>
      </c>
      <c r="G9" s="237">
        <f>SUM(C9:F9)</f>
        <v>31</v>
      </c>
    </row>
    <row r="10" spans="1:7" ht="21" customHeight="1" x14ac:dyDescent="0.2">
      <c r="B10" s="66" t="s">
        <v>33</v>
      </c>
      <c r="C10" s="67">
        <f>+C8+C7+C9</f>
        <v>0</v>
      </c>
      <c r="D10" s="68">
        <f>+D8+D7+D9</f>
        <v>32.062199999999997</v>
      </c>
      <c r="E10" s="233">
        <f t="shared" ref="E10" si="0">+E8+E7+E9</f>
        <v>122.49781</v>
      </c>
      <c r="F10" s="68">
        <f>+F8+F7+F9</f>
        <v>111.76581</v>
      </c>
      <c r="G10" s="70">
        <f>+G8+G7+G9</f>
        <v>266.32582000000002</v>
      </c>
    </row>
    <row r="12" spans="1:7" x14ac:dyDescent="0.2">
      <c r="B12" s="5" t="s">
        <v>54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5" width="16.28515625" customWidth="1"/>
    <col min="6" max="6" width="13.5703125" customWidth="1"/>
    <col min="7" max="7" width="11.42578125" customWidth="1"/>
    <col min="8" max="8" width="12.140625" customWidth="1"/>
  </cols>
  <sheetData>
    <row r="1" spans="1:9" x14ac:dyDescent="0.2">
      <c r="A1" s="135"/>
    </row>
    <row r="2" spans="1:9" ht="18.75" x14ac:dyDescent="0.3">
      <c r="B2" s="44" t="s">
        <v>207</v>
      </c>
      <c r="C2" s="79"/>
      <c r="D2" s="79"/>
      <c r="E2" s="79"/>
      <c r="F2" s="79"/>
      <c r="G2" s="79"/>
      <c r="H2" s="79"/>
      <c r="I2" s="79"/>
    </row>
    <row r="3" spans="1:9" x14ac:dyDescent="0.2">
      <c r="B3" s="80"/>
      <c r="C3" s="79"/>
      <c r="D3" s="79"/>
      <c r="E3" s="79"/>
      <c r="F3" s="79"/>
      <c r="G3" s="79"/>
      <c r="H3" s="79"/>
      <c r="I3" s="79"/>
    </row>
    <row r="4" spans="1:9" ht="47.25" customHeight="1" x14ac:dyDescent="0.2">
      <c r="B4" s="89" t="s">
        <v>62</v>
      </c>
      <c r="C4" s="90" t="s">
        <v>63</v>
      </c>
      <c r="D4" s="126" t="s">
        <v>136</v>
      </c>
      <c r="E4" s="127" t="s">
        <v>137</v>
      </c>
      <c r="F4" s="127" t="s">
        <v>138</v>
      </c>
      <c r="G4" s="128" t="s">
        <v>139</v>
      </c>
      <c r="H4" s="130" t="s">
        <v>140</v>
      </c>
      <c r="I4" s="81"/>
    </row>
    <row r="5" spans="1:9" x14ac:dyDescent="0.2">
      <c r="B5" s="91" t="s">
        <v>64</v>
      </c>
      <c r="C5" s="92" t="s">
        <v>65</v>
      </c>
      <c r="D5" s="10">
        <v>1.42</v>
      </c>
      <c r="E5" s="10">
        <v>0</v>
      </c>
      <c r="F5" s="10">
        <v>1.895</v>
      </c>
      <c r="G5" s="10">
        <v>0</v>
      </c>
      <c r="H5" s="93">
        <f>SUM(D5:G5)</f>
        <v>3.3149999999999999</v>
      </c>
      <c r="I5" s="79"/>
    </row>
    <row r="6" spans="1:9" x14ac:dyDescent="0.2">
      <c r="B6" s="94" t="s">
        <v>66</v>
      </c>
      <c r="C6" s="95" t="s">
        <v>67</v>
      </c>
      <c r="D6" s="10">
        <v>8.2920000000000016</v>
      </c>
      <c r="E6" s="10">
        <v>1.4899999999999998</v>
      </c>
      <c r="F6" s="10">
        <v>6.7130000000000001</v>
      </c>
      <c r="G6" s="10">
        <v>28.933499999999999</v>
      </c>
      <c r="H6" s="93">
        <f t="shared" ref="H6:H24" si="0">SUM(D6:G6)</f>
        <v>45.4285</v>
      </c>
      <c r="I6" s="79"/>
    </row>
    <row r="7" spans="1:9" x14ac:dyDescent="0.2">
      <c r="B7" s="94" t="s">
        <v>68</v>
      </c>
      <c r="C7" s="95" t="s">
        <v>69</v>
      </c>
      <c r="D7" s="10">
        <v>67.87</v>
      </c>
      <c r="E7" s="10">
        <v>7.2039999999999997</v>
      </c>
      <c r="F7" s="10">
        <v>2.1920000000000002</v>
      </c>
      <c r="G7" s="10">
        <v>28.554999999999996</v>
      </c>
      <c r="H7" s="93">
        <f t="shared" si="0"/>
        <v>105.82099999999998</v>
      </c>
      <c r="I7" s="79"/>
    </row>
    <row r="8" spans="1:9" x14ac:dyDescent="0.2">
      <c r="B8" s="94" t="s">
        <v>70</v>
      </c>
      <c r="C8" s="95" t="s">
        <v>71</v>
      </c>
      <c r="D8" s="10">
        <v>2.5000000000000001E-2</v>
      </c>
      <c r="E8" s="10">
        <v>0</v>
      </c>
      <c r="F8" s="10">
        <v>1.5596000000000001</v>
      </c>
      <c r="G8" s="10">
        <v>3.8970999999999996</v>
      </c>
      <c r="H8" s="93">
        <f t="shared" si="0"/>
        <v>5.4817</v>
      </c>
      <c r="I8" s="79"/>
    </row>
    <row r="9" spans="1:9" x14ac:dyDescent="0.2">
      <c r="B9" s="94" t="s">
        <v>72</v>
      </c>
      <c r="C9" s="95" t="s">
        <v>73</v>
      </c>
      <c r="D9" s="10">
        <v>1662.9399199999998</v>
      </c>
      <c r="E9" s="10">
        <v>1.6200000000000003</v>
      </c>
      <c r="F9" s="10">
        <v>77.145340000000004</v>
      </c>
      <c r="G9" s="10">
        <v>33.039000000000001</v>
      </c>
      <c r="H9" s="93">
        <f t="shared" si="0"/>
        <v>1774.7442599999997</v>
      </c>
      <c r="I9" s="79"/>
    </row>
    <row r="10" spans="1:9" x14ac:dyDescent="0.2">
      <c r="B10" s="94" t="s">
        <v>74</v>
      </c>
      <c r="C10" s="95" t="s">
        <v>75</v>
      </c>
      <c r="D10" s="10">
        <v>5870.132700000001</v>
      </c>
      <c r="E10" s="10">
        <v>932.13049999999976</v>
      </c>
      <c r="F10" s="10">
        <v>817.37025000000028</v>
      </c>
      <c r="G10" s="10">
        <v>1761.6315000000004</v>
      </c>
      <c r="H10" s="93">
        <f t="shared" si="0"/>
        <v>9381.2649500000007</v>
      </c>
      <c r="I10" s="79"/>
    </row>
    <row r="11" spans="1:9" x14ac:dyDescent="0.2">
      <c r="B11" s="94" t="s">
        <v>76</v>
      </c>
      <c r="C11" s="95" t="s">
        <v>77</v>
      </c>
      <c r="D11" s="10">
        <v>18653.854010000003</v>
      </c>
      <c r="E11" s="10">
        <v>627.43771000000015</v>
      </c>
      <c r="F11" s="10">
        <v>41104.609419999993</v>
      </c>
      <c r="G11" s="10">
        <v>47453.973589999994</v>
      </c>
      <c r="H11" s="93">
        <f t="shared" si="0"/>
        <v>107839.87472999998</v>
      </c>
      <c r="I11" s="79"/>
    </row>
    <row r="12" spans="1:9" x14ac:dyDescent="0.2">
      <c r="B12" s="94" t="s">
        <v>78</v>
      </c>
      <c r="C12" s="95" t="s">
        <v>79</v>
      </c>
      <c r="D12" s="10">
        <v>1671.12366</v>
      </c>
      <c r="E12" s="10">
        <v>1078.2032399999998</v>
      </c>
      <c r="F12" s="10">
        <v>3377.8886900000002</v>
      </c>
      <c r="G12" s="10">
        <v>3346.6864399999999</v>
      </c>
      <c r="H12" s="93">
        <f t="shared" si="0"/>
        <v>9473.9020299999993</v>
      </c>
      <c r="I12" s="79"/>
    </row>
    <row r="13" spans="1:9" x14ac:dyDescent="0.2">
      <c r="B13" s="94" t="s">
        <v>80</v>
      </c>
      <c r="C13" s="95" t="s">
        <v>81</v>
      </c>
      <c r="D13" s="10">
        <v>36.286000000000001</v>
      </c>
      <c r="E13" s="10">
        <v>40.018000000000001</v>
      </c>
      <c r="F13" s="10">
        <v>136.24854999999999</v>
      </c>
      <c r="G13" s="10">
        <v>266.57543999999996</v>
      </c>
      <c r="H13" s="93">
        <f t="shared" si="0"/>
        <v>479.12798999999995</v>
      </c>
      <c r="I13" s="79"/>
    </row>
    <row r="14" spans="1:9" x14ac:dyDescent="0.2">
      <c r="B14" s="94" t="s">
        <v>82</v>
      </c>
      <c r="C14" s="95" t="s">
        <v>83</v>
      </c>
      <c r="D14" s="10">
        <v>36336.778000000006</v>
      </c>
      <c r="E14" s="10">
        <v>180.94699999999997</v>
      </c>
      <c r="F14" s="10">
        <v>20856.004999999997</v>
      </c>
      <c r="G14" s="10">
        <v>400.45800000000008</v>
      </c>
      <c r="H14" s="93">
        <f t="shared" si="0"/>
        <v>57774.188000000002</v>
      </c>
      <c r="I14" s="79"/>
    </row>
    <row r="15" spans="1:9" x14ac:dyDescent="0.2">
      <c r="B15" s="94" t="s">
        <v>84</v>
      </c>
      <c r="C15" s="95" t="s">
        <v>85</v>
      </c>
      <c r="D15" s="10">
        <v>961.90451999999971</v>
      </c>
      <c r="E15" s="10">
        <v>458.59279999999995</v>
      </c>
      <c r="F15" s="10">
        <v>6420.7672999999977</v>
      </c>
      <c r="G15" s="10">
        <v>3141.2152199999996</v>
      </c>
      <c r="H15" s="93">
        <f t="shared" si="0"/>
        <v>10982.479839999996</v>
      </c>
      <c r="I15" s="79"/>
    </row>
    <row r="16" spans="1:9" x14ac:dyDescent="0.2">
      <c r="B16" s="94" t="s">
        <v>86</v>
      </c>
      <c r="C16" s="95" t="s">
        <v>87</v>
      </c>
      <c r="D16" s="10">
        <v>575.17899999999997</v>
      </c>
      <c r="E16" s="10">
        <v>152.84500000000003</v>
      </c>
      <c r="F16" s="10">
        <v>5583.3570999999993</v>
      </c>
      <c r="G16" s="10">
        <v>2593.7874499999994</v>
      </c>
      <c r="H16" s="93">
        <f t="shared" si="0"/>
        <v>8905.1685499999985</v>
      </c>
      <c r="I16" s="79"/>
    </row>
    <row r="17" spans="2:9" x14ac:dyDescent="0.2">
      <c r="B17" s="94" t="s">
        <v>88</v>
      </c>
      <c r="C17" s="95" t="s">
        <v>89</v>
      </c>
      <c r="D17" s="10">
        <v>16741.284199999998</v>
      </c>
      <c r="E17" s="10">
        <v>4863.7908299999981</v>
      </c>
      <c r="F17" s="10">
        <v>22318.241769999997</v>
      </c>
      <c r="G17" s="10">
        <v>12391.225959999998</v>
      </c>
      <c r="H17" s="93">
        <f t="shared" si="0"/>
        <v>56314.542759999989</v>
      </c>
      <c r="I17" s="79"/>
    </row>
    <row r="18" spans="2:9" x14ac:dyDescent="0.2">
      <c r="B18" s="94" t="s">
        <v>90</v>
      </c>
      <c r="C18" s="95" t="s">
        <v>91</v>
      </c>
      <c r="D18" s="10">
        <v>2077.2538599999998</v>
      </c>
      <c r="E18" s="10">
        <v>418.07585999999998</v>
      </c>
      <c r="F18" s="10">
        <v>460.52512999999999</v>
      </c>
      <c r="G18" s="10">
        <v>1209.3525700000005</v>
      </c>
      <c r="H18" s="93">
        <f t="shared" si="0"/>
        <v>4165.2074200000006</v>
      </c>
      <c r="I18" s="79"/>
    </row>
    <row r="19" spans="2:9" x14ac:dyDescent="0.2">
      <c r="B19" s="94" t="s">
        <v>92</v>
      </c>
      <c r="C19" s="95" t="s">
        <v>93</v>
      </c>
      <c r="D19" s="10">
        <v>3828.5954900000006</v>
      </c>
      <c r="E19" s="10">
        <v>1070.0955900000001</v>
      </c>
      <c r="F19" s="10">
        <v>6225.043380000001</v>
      </c>
      <c r="G19" s="10">
        <v>10145.50837</v>
      </c>
      <c r="H19" s="93">
        <f t="shared" si="0"/>
        <v>21269.242830000003</v>
      </c>
      <c r="I19" s="79"/>
    </row>
    <row r="20" spans="2:9" x14ac:dyDescent="0.2">
      <c r="B20" s="94" t="s">
        <v>94</v>
      </c>
      <c r="C20" s="95" t="s">
        <v>95</v>
      </c>
      <c r="D20" s="10">
        <v>44475.739000000016</v>
      </c>
      <c r="E20" s="10">
        <v>4379.5538500000011</v>
      </c>
      <c r="F20" s="10">
        <v>22431.35177999999</v>
      </c>
      <c r="G20" s="10">
        <v>20940.660520000001</v>
      </c>
      <c r="H20" s="93">
        <f t="shared" si="0"/>
        <v>92227.305150000015</v>
      </c>
      <c r="I20" s="79"/>
    </row>
    <row r="21" spans="2:9" x14ac:dyDescent="0.2">
      <c r="B21" s="94" t="s">
        <v>96</v>
      </c>
      <c r="C21" s="95" t="s">
        <v>97</v>
      </c>
      <c r="D21" s="10">
        <v>13207.831519999991</v>
      </c>
      <c r="E21" s="10">
        <v>6799.6798500000014</v>
      </c>
      <c r="F21" s="10">
        <v>139043.30616999997</v>
      </c>
      <c r="G21" s="10">
        <v>45073.905919999997</v>
      </c>
      <c r="H21" s="93">
        <f t="shared" si="0"/>
        <v>204124.72345999995</v>
      </c>
      <c r="I21" s="79"/>
    </row>
    <row r="22" spans="2:9" x14ac:dyDescent="0.2">
      <c r="B22" s="94" t="s">
        <v>98</v>
      </c>
      <c r="C22" s="95" t="s">
        <v>99</v>
      </c>
      <c r="D22" s="10">
        <v>2621.8330299999998</v>
      </c>
      <c r="E22" s="10">
        <v>2514.5290900000014</v>
      </c>
      <c r="F22" s="10">
        <v>3805.4152999999983</v>
      </c>
      <c r="G22" s="10">
        <v>7079.2644500000015</v>
      </c>
      <c r="H22" s="93">
        <f t="shared" si="0"/>
        <v>16021.041870000001</v>
      </c>
      <c r="I22" s="79"/>
    </row>
    <row r="23" spans="2:9" x14ac:dyDescent="0.2">
      <c r="B23" s="94" t="s">
        <v>100</v>
      </c>
      <c r="C23" s="95" t="s">
        <v>101</v>
      </c>
      <c r="D23" s="10">
        <v>8645.499749999999</v>
      </c>
      <c r="E23" s="10">
        <v>3053.7130000000002</v>
      </c>
      <c r="F23" s="10">
        <v>39153.846280000005</v>
      </c>
      <c r="G23" s="10">
        <v>33886.289399999994</v>
      </c>
      <c r="H23" s="93">
        <f t="shared" si="0"/>
        <v>84739.348429999998</v>
      </c>
      <c r="I23" s="79"/>
    </row>
    <row r="24" spans="2:9" x14ac:dyDescent="0.2">
      <c r="B24" s="96" t="s">
        <v>102</v>
      </c>
      <c r="C24" s="97" t="s">
        <v>103</v>
      </c>
      <c r="D24" s="10">
        <v>3378.1222799999996</v>
      </c>
      <c r="E24" s="10">
        <v>5487.3511600000011</v>
      </c>
      <c r="F24" s="10">
        <v>10463.758709999996</v>
      </c>
      <c r="G24" s="10">
        <v>19132.078099999999</v>
      </c>
      <c r="H24" s="93">
        <f t="shared" si="0"/>
        <v>38461.310249999995</v>
      </c>
      <c r="I24" s="79"/>
    </row>
    <row r="25" spans="2:9" x14ac:dyDescent="0.2">
      <c r="B25" s="357" t="s">
        <v>104</v>
      </c>
      <c r="C25" s="358"/>
      <c r="D25" s="359">
        <f>SUM(D5:D24)</f>
        <v>160821.96394000002</v>
      </c>
      <c r="E25" s="360">
        <f t="shared" ref="E25:H25" si="1">SUM(E5:E24)</f>
        <v>32067.277480000001</v>
      </c>
      <c r="F25" s="360">
        <f t="shared" si="1"/>
        <v>322287.23976999993</v>
      </c>
      <c r="G25" s="361">
        <f t="shared" si="1"/>
        <v>208917.03752999997</v>
      </c>
      <c r="H25" s="362">
        <f t="shared" si="1"/>
        <v>724093.51871999982</v>
      </c>
      <c r="I25" s="79"/>
    </row>
    <row r="26" spans="2:9" x14ac:dyDescent="0.2">
      <c r="B26" s="82"/>
      <c r="C26" s="79"/>
      <c r="D26" s="79"/>
      <c r="E26" s="79"/>
      <c r="F26" s="79"/>
      <c r="G26" s="79"/>
      <c r="H26" s="79"/>
      <c r="I26" s="79"/>
    </row>
    <row r="27" spans="2:9" x14ac:dyDescent="0.2">
      <c r="B27" s="98" t="s">
        <v>105</v>
      </c>
      <c r="C27" s="79"/>
      <c r="D27" s="79"/>
      <c r="E27" s="79"/>
      <c r="F27" s="79"/>
      <c r="G27" s="79"/>
      <c r="H27" s="79"/>
      <c r="I27" s="79"/>
    </row>
    <row r="28" spans="2:9" x14ac:dyDescent="0.2">
      <c r="B28" s="5" t="s">
        <v>106</v>
      </c>
      <c r="C28" s="79"/>
      <c r="D28" s="79"/>
      <c r="E28" s="79"/>
      <c r="F28" s="79"/>
      <c r="G28" s="79"/>
      <c r="H28" s="79"/>
      <c r="I28" s="79"/>
    </row>
    <row r="29" spans="2:9" x14ac:dyDescent="0.2">
      <c r="B29" s="5" t="s">
        <v>107</v>
      </c>
      <c r="C29" s="79"/>
      <c r="D29" s="79"/>
      <c r="E29" s="79"/>
      <c r="F29" s="79"/>
      <c r="G29" s="79"/>
      <c r="H29" s="79"/>
      <c r="I29" s="79"/>
    </row>
    <row r="30" spans="2:9" x14ac:dyDescent="0.2">
      <c r="B30" s="99" t="s">
        <v>108</v>
      </c>
      <c r="C30" s="79"/>
      <c r="D30" s="79"/>
      <c r="E30" s="79"/>
      <c r="F30" s="79"/>
      <c r="G30" s="79"/>
      <c r="H30" s="79"/>
      <c r="I30" s="79"/>
    </row>
    <row r="33" spans="2:11" ht="18.75" x14ac:dyDescent="0.3">
      <c r="B33" s="44" t="s">
        <v>208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x14ac:dyDescent="0.2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 ht="47.25" customHeight="1" x14ac:dyDescent="0.2">
      <c r="B35" s="100" t="s">
        <v>62</v>
      </c>
      <c r="C35" s="101" t="s">
        <v>63</v>
      </c>
      <c r="D35" s="126" t="s">
        <v>136</v>
      </c>
      <c r="E35" s="127" t="s">
        <v>137</v>
      </c>
      <c r="F35" s="127" t="s">
        <v>138</v>
      </c>
      <c r="G35" s="128" t="s">
        <v>139</v>
      </c>
      <c r="H35" s="130" t="s">
        <v>140</v>
      </c>
      <c r="I35" s="83"/>
      <c r="J35" s="83"/>
      <c r="K35" s="83"/>
    </row>
    <row r="36" spans="2:11" x14ac:dyDescent="0.2">
      <c r="B36" s="102" t="s">
        <v>64</v>
      </c>
      <c r="C36" s="103" t="s">
        <v>65</v>
      </c>
      <c r="D36" s="10">
        <v>0.4</v>
      </c>
      <c r="E36" s="10">
        <v>0.62</v>
      </c>
      <c r="F36" s="10">
        <v>22.511000000000003</v>
      </c>
      <c r="G36" s="10">
        <v>0</v>
      </c>
      <c r="H36" s="104">
        <f>SUM(D36:G36)</f>
        <v>23.531000000000002</v>
      </c>
      <c r="I36" s="79"/>
      <c r="J36" s="79"/>
      <c r="K36" s="79"/>
    </row>
    <row r="37" spans="2:11" x14ac:dyDescent="0.2">
      <c r="B37" s="102" t="s">
        <v>66</v>
      </c>
      <c r="C37" s="103" t="s">
        <v>67</v>
      </c>
      <c r="D37" s="10">
        <v>0</v>
      </c>
      <c r="E37" s="10">
        <v>5.8000000000000003E-2</v>
      </c>
      <c r="F37" s="10">
        <v>8.7240000000000002</v>
      </c>
      <c r="G37" s="10">
        <v>133.19800000000001</v>
      </c>
      <c r="H37" s="104">
        <f t="shared" ref="H37:H55" si="2">SUM(D37:G37)</f>
        <v>141.98000000000002</v>
      </c>
      <c r="I37" s="79"/>
      <c r="J37" s="79"/>
      <c r="K37" s="79"/>
    </row>
    <row r="38" spans="2:11" x14ac:dyDescent="0.2">
      <c r="B38" s="102" t="s">
        <v>68</v>
      </c>
      <c r="C38" s="103" t="s">
        <v>69</v>
      </c>
      <c r="D38" s="10">
        <v>0.192</v>
      </c>
      <c r="E38" s="10">
        <v>1.2749999999999999</v>
      </c>
      <c r="F38" s="10">
        <v>19.584</v>
      </c>
      <c r="G38" s="10">
        <v>28.2</v>
      </c>
      <c r="H38" s="104">
        <f t="shared" si="2"/>
        <v>49.250999999999998</v>
      </c>
      <c r="I38" s="79"/>
      <c r="J38" s="79"/>
      <c r="K38" s="79"/>
    </row>
    <row r="39" spans="2:11" x14ac:dyDescent="0.2">
      <c r="B39" s="102" t="s">
        <v>70</v>
      </c>
      <c r="C39" s="103" t="s">
        <v>71</v>
      </c>
      <c r="D39" s="10">
        <v>0</v>
      </c>
      <c r="E39" s="10">
        <v>0</v>
      </c>
      <c r="F39" s="10">
        <v>15.871999999999998</v>
      </c>
      <c r="G39" s="10">
        <v>87.17953</v>
      </c>
      <c r="H39" s="104">
        <f t="shared" si="2"/>
        <v>103.05153</v>
      </c>
      <c r="I39" s="79"/>
      <c r="J39" s="79"/>
      <c r="K39" s="79"/>
    </row>
    <row r="40" spans="2:11" x14ac:dyDescent="0.2">
      <c r="B40" s="102" t="s">
        <v>72</v>
      </c>
      <c r="C40" s="103" t="s">
        <v>73</v>
      </c>
      <c r="D40" s="10">
        <v>0.18</v>
      </c>
      <c r="E40" s="10">
        <v>0</v>
      </c>
      <c r="F40" s="10">
        <v>88.138999999999996</v>
      </c>
      <c r="G40" s="10">
        <v>36.435000000000002</v>
      </c>
      <c r="H40" s="104">
        <f t="shared" si="2"/>
        <v>124.754</v>
      </c>
      <c r="I40" s="79"/>
      <c r="J40" s="79"/>
      <c r="K40" s="79"/>
    </row>
    <row r="41" spans="2:11" x14ac:dyDescent="0.2">
      <c r="B41" s="102" t="s">
        <v>74</v>
      </c>
      <c r="C41" s="103" t="s">
        <v>75</v>
      </c>
      <c r="D41" s="10">
        <v>187.94750000000002</v>
      </c>
      <c r="E41" s="10">
        <v>1967.39</v>
      </c>
      <c r="F41" s="10">
        <v>751.44619999999986</v>
      </c>
      <c r="G41" s="10">
        <v>8203.7901999999995</v>
      </c>
      <c r="H41" s="104">
        <f t="shared" si="2"/>
        <v>11110.573899999999</v>
      </c>
      <c r="I41" s="79"/>
      <c r="J41" s="79"/>
      <c r="K41" s="79"/>
    </row>
    <row r="42" spans="2:11" x14ac:dyDescent="0.2">
      <c r="B42" s="102" t="s">
        <v>76</v>
      </c>
      <c r="C42" s="103" t="s">
        <v>77</v>
      </c>
      <c r="D42" s="10">
        <v>0</v>
      </c>
      <c r="E42" s="10">
        <v>3.383</v>
      </c>
      <c r="F42" s="10">
        <v>15842.825780000005</v>
      </c>
      <c r="G42" s="10">
        <v>93468.832670000018</v>
      </c>
      <c r="H42" s="104">
        <f t="shared" si="2"/>
        <v>109315.04145000002</v>
      </c>
      <c r="I42" s="79"/>
      <c r="J42" s="79"/>
      <c r="K42" s="79"/>
    </row>
    <row r="43" spans="2:11" x14ac:dyDescent="0.2">
      <c r="B43" s="102" t="s">
        <v>78</v>
      </c>
      <c r="C43" s="103" t="s">
        <v>79</v>
      </c>
      <c r="D43" s="10">
        <v>31.251600000000003</v>
      </c>
      <c r="E43" s="10">
        <v>1775.8519999999992</v>
      </c>
      <c r="F43" s="10">
        <v>4399.0675499999988</v>
      </c>
      <c r="G43" s="10">
        <v>13972.748170000001</v>
      </c>
      <c r="H43" s="104">
        <f t="shared" si="2"/>
        <v>20178.919320000001</v>
      </c>
      <c r="I43" s="79"/>
      <c r="J43" s="79"/>
      <c r="K43" s="79"/>
    </row>
    <row r="44" spans="2:11" x14ac:dyDescent="0.2">
      <c r="B44" s="102" t="s">
        <v>80</v>
      </c>
      <c r="C44" s="103" t="s">
        <v>81</v>
      </c>
      <c r="D44" s="10">
        <v>0.23100000000000001</v>
      </c>
      <c r="E44" s="10">
        <v>42.085000000000001</v>
      </c>
      <c r="F44" s="10">
        <v>34.033999999999999</v>
      </c>
      <c r="G44" s="10">
        <v>473.35599999999988</v>
      </c>
      <c r="H44" s="104">
        <f t="shared" si="2"/>
        <v>549.7059999999999</v>
      </c>
      <c r="I44" s="79"/>
      <c r="J44" s="79"/>
      <c r="K44" s="79"/>
    </row>
    <row r="45" spans="2:11" x14ac:dyDescent="0.2">
      <c r="B45" s="102" t="s">
        <v>82</v>
      </c>
      <c r="C45" s="103" t="s">
        <v>83</v>
      </c>
      <c r="D45" s="10">
        <v>14441.330000000002</v>
      </c>
      <c r="E45" s="10">
        <v>52.8</v>
      </c>
      <c r="F45" s="10">
        <v>16785.77</v>
      </c>
      <c r="G45" s="10">
        <v>6534.6760000000004</v>
      </c>
      <c r="H45" s="104">
        <f t="shared" si="2"/>
        <v>37814.576000000001</v>
      </c>
      <c r="I45" s="79"/>
      <c r="J45" s="79"/>
      <c r="K45" s="79"/>
    </row>
    <row r="46" spans="2:11" x14ac:dyDescent="0.2">
      <c r="B46" s="102" t="s">
        <v>84</v>
      </c>
      <c r="C46" s="103" t="s">
        <v>85</v>
      </c>
      <c r="D46" s="10">
        <v>414.80699999999996</v>
      </c>
      <c r="E46" s="10">
        <v>0</v>
      </c>
      <c r="F46" s="10">
        <v>3330.9760000000001</v>
      </c>
      <c r="G46" s="10">
        <v>16042.106000000002</v>
      </c>
      <c r="H46" s="104">
        <f t="shared" si="2"/>
        <v>19787.889000000003</v>
      </c>
      <c r="I46" s="79"/>
      <c r="J46" s="79"/>
      <c r="K46" s="79"/>
    </row>
    <row r="47" spans="2:11" x14ac:dyDescent="0.2">
      <c r="B47" s="102" t="s">
        <v>86</v>
      </c>
      <c r="C47" s="103" t="s">
        <v>87</v>
      </c>
      <c r="D47" s="10">
        <v>523.505</v>
      </c>
      <c r="E47" s="10">
        <v>20.428000000000004</v>
      </c>
      <c r="F47" s="10">
        <v>7907.817</v>
      </c>
      <c r="G47" s="10">
        <v>1345.1450000000004</v>
      </c>
      <c r="H47" s="104">
        <f t="shared" si="2"/>
        <v>9796.8950000000004</v>
      </c>
      <c r="I47" s="79"/>
      <c r="J47" s="79"/>
      <c r="K47" s="79"/>
    </row>
    <row r="48" spans="2:11" x14ac:dyDescent="0.2">
      <c r="B48" s="102" t="s">
        <v>88</v>
      </c>
      <c r="C48" s="103" t="s">
        <v>89</v>
      </c>
      <c r="D48" s="10">
        <v>50047.888490000027</v>
      </c>
      <c r="E48" s="10">
        <v>3182.7749999999992</v>
      </c>
      <c r="F48" s="10">
        <v>31953.285180000017</v>
      </c>
      <c r="G48" s="10">
        <v>1559.3806000000002</v>
      </c>
      <c r="H48" s="104">
        <f t="shared" si="2"/>
        <v>86743.329270000046</v>
      </c>
      <c r="I48" s="79"/>
      <c r="J48" s="79"/>
      <c r="K48" s="79"/>
    </row>
    <row r="49" spans="2:11" x14ac:dyDescent="0.2">
      <c r="B49" s="102" t="s">
        <v>90</v>
      </c>
      <c r="C49" s="103" t="s">
        <v>91</v>
      </c>
      <c r="D49" s="10">
        <v>568.96154000000013</v>
      </c>
      <c r="E49" s="10">
        <v>685.38600000000008</v>
      </c>
      <c r="F49" s="10">
        <v>1267.6482599999983</v>
      </c>
      <c r="G49" s="10">
        <v>1260.6458800000007</v>
      </c>
      <c r="H49" s="104">
        <f t="shared" si="2"/>
        <v>3782.6416799999997</v>
      </c>
      <c r="I49" s="79"/>
      <c r="J49" s="79"/>
      <c r="K49" s="79"/>
    </row>
    <row r="50" spans="2:11" x14ac:dyDescent="0.2">
      <c r="B50" s="102" t="s">
        <v>92</v>
      </c>
      <c r="C50" s="103" t="s">
        <v>93</v>
      </c>
      <c r="D50" s="10">
        <v>1982.4733999999999</v>
      </c>
      <c r="E50" s="10">
        <v>931.23249999999985</v>
      </c>
      <c r="F50" s="10">
        <v>3570.0054999999975</v>
      </c>
      <c r="G50" s="10">
        <v>8271.5428500000016</v>
      </c>
      <c r="H50" s="104">
        <f t="shared" si="2"/>
        <v>14755.254249999998</v>
      </c>
      <c r="I50" s="79"/>
      <c r="J50" s="79"/>
      <c r="K50" s="79"/>
    </row>
    <row r="51" spans="2:11" x14ac:dyDescent="0.2">
      <c r="B51" s="102" t="s">
        <v>94</v>
      </c>
      <c r="C51" s="103" t="s">
        <v>95</v>
      </c>
      <c r="D51" s="10">
        <v>29439.187239999999</v>
      </c>
      <c r="E51" s="10">
        <v>598.82997999999998</v>
      </c>
      <c r="F51" s="10">
        <v>30946.040710000019</v>
      </c>
      <c r="G51" s="10">
        <v>30148.802760000006</v>
      </c>
      <c r="H51" s="104">
        <f t="shared" si="2"/>
        <v>91132.86069000003</v>
      </c>
      <c r="I51" s="79"/>
      <c r="J51" s="79"/>
      <c r="K51" s="79"/>
    </row>
    <row r="52" spans="2:11" x14ac:dyDescent="0.2">
      <c r="B52" s="102" t="s">
        <v>96</v>
      </c>
      <c r="C52" s="103" t="s">
        <v>97</v>
      </c>
      <c r="D52" s="10">
        <v>3913.0446200000006</v>
      </c>
      <c r="E52" s="10">
        <v>182.10750000000002</v>
      </c>
      <c r="F52" s="10">
        <v>91685.657260000036</v>
      </c>
      <c r="G52" s="10">
        <v>115947.82907000007</v>
      </c>
      <c r="H52" s="104">
        <f t="shared" si="2"/>
        <v>211728.63845000009</v>
      </c>
      <c r="I52" s="79"/>
      <c r="J52" s="79"/>
      <c r="K52" s="79"/>
    </row>
    <row r="53" spans="2:11" x14ac:dyDescent="0.2">
      <c r="B53" s="102" t="s">
        <v>98</v>
      </c>
      <c r="C53" s="103" t="s">
        <v>99</v>
      </c>
      <c r="D53" s="10">
        <v>22.3657</v>
      </c>
      <c r="E53" s="10">
        <v>1140.36015</v>
      </c>
      <c r="F53" s="10">
        <v>1270.0727099999995</v>
      </c>
      <c r="G53" s="10">
        <v>17590.045859999998</v>
      </c>
      <c r="H53" s="104">
        <f t="shared" si="2"/>
        <v>20022.844419999998</v>
      </c>
      <c r="I53" s="79"/>
      <c r="J53" s="79"/>
      <c r="K53" s="79"/>
    </row>
    <row r="54" spans="2:11" x14ac:dyDescent="0.2">
      <c r="B54" s="102" t="s">
        <v>100</v>
      </c>
      <c r="C54" s="103" t="s">
        <v>101</v>
      </c>
      <c r="D54" s="10">
        <v>44576.554000000004</v>
      </c>
      <c r="E54" s="10">
        <v>376.16</v>
      </c>
      <c r="F54" s="10">
        <v>20584.624100000005</v>
      </c>
      <c r="G54" s="10">
        <v>41257.744730000006</v>
      </c>
      <c r="H54" s="104">
        <f t="shared" si="2"/>
        <v>106795.08283000001</v>
      </c>
      <c r="I54" s="79"/>
      <c r="J54" s="79"/>
      <c r="K54" s="79"/>
    </row>
    <row r="55" spans="2:11" x14ac:dyDescent="0.2">
      <c r="B55" s="105" t="s">
        <v>102</v>
      </c>
      <c r="C55" s="106" t="s">
        <v>103</v>
      </c>
      <c r="D55" s="10">
        <v>712.66007999999977</v>
      </c>
      <c r="E55" s="10">
        <v>7192.2839400000003</v>
      </c>
      <c r="F55" s="10">
        <v>5130.3689399999976</v>
      </c>
      <c r="G55" s="10">
        <v>22070.834769999987</v>
      </c>
      <c r="H55" s="104">
        <f t="shared" si="2"/>
        <v>35106.147729999982</v>
      </c>
      <c r="I55" s="79"/>
      <c r="J55" s="79"/>
      <c r="K55" s="79"/>
    </row>
    <row r="56" spans="2:11" x14ac:dyDescent="0.2">
      <c r="B56" s="357" t="s">
        <v>104</v>
      </c>
      <c r="C56" s="363"/>
      <c r="D56" s="364">
        <v>701.22641999999996</v>
      </c>
      <c r="E56" s="365">
        <v>5360.7888199999998</v>
      </c>
      <c r="F56" s="365">
        <v>1608.3553399999998</v>
      </c>
      <c r="G56" s="366">
        <v>13949.768340000001</v>
      </c>
      <c r="H56" s="367">
        <f t="shared" ref="H56" si="3">SUM(H36:H55)</f>
        <v>779062.96752000006</v>
      </c>
      <c r="I56" s="80"/>
      <c r="J56" s="80"/>
      <c r="K56" s="80"/>
    </row>
    <row r="57" spans="2:11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 x14ac:dyDescent="0.2">
      <c r="B58" s="98" t="s">
        <v>105</v>
      </c>
      <c r="C58" s="79"/>
      <c r="D58" s="79"/>
      <c r="E58" s="79"/>
      <c r="F58" s="79"/>
      <c r="G58" s="79"/>
      <c r="H58" s="79"/>
      <c r="I58" s="79"/>
      <c r="J58" s="79"/>
      <c r="K58" s="79"/>
    </row>
    <row r="59" spans="2:11" x14ac:dyDescent="0.2">
      <c r="B59" s="5" t="s">
        <v>106</v>
      </c>
      <c r="C59" s="79"/>
      <c r="D59" s="79"/>
      <c r="E59" s="79"/>
      <c r="F59" s="79"/>
      <c r="G59" s="79"/>
      <c r="H59" s="79"/>
      <c r="I59" s="79"/>
      <c r="J59" s="79"/>
      <c r="K59" s="79"/>
    </row>
    <row r="60" spans="2:11" x14ac:dyDescent="0.2">
      <c r="B60" s="5" t="s">
        <v>107</v>
      </c>
      <c r="C60" s="79"/>
      <c r="D60" s="79"/>
      <c r="E60" s="79"/>
      <c r="F60" s="79"/>
      <c r="G60" s="79"/>
      <c r="H60" s="79"/>
      <c r="I60" s="79"/>
      <c r="J60" s="79"/>
      <c r="K60" s="79"/>
    </row>
    <row r="61" spans="2:11" x14ac:dyDescent="0.2">
      <c r="B61" s="99" t="s">
        <v>108</v>
      </c>
      <c r="C61" s="79"/>
      <c r="D61" s="79"/>
      <c r="E61" s="79"/>
      <c r="F61" s="79"/>
      <c r="G61" s="79"/>
      <c r="H61" s="79"/>
      <c r="I61" s="79"/>
      <c r="J61" s="79"/>
      <c r="K61" s="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showGridLines="0" workbookViewId="0"/>
  </sheetViews>
  <sheetFormatPr defaultRowHeight="12.75" x14ac:dyDescent="0.2"/>
  <cols>
    <col min="1" max="1" width="4.85546875" customWidth="1"/>
    <col min="2" max="2" width="31.42578125" customWidth="1"/>
    <col min="3" max="4" width="14.85546875" customWidth="1"/>
    <col min="5" max="5" width="13.85546875" customWidth="1"/>
    <col min="6" max="6" width="15" customWidth="1"/>
    <col min="7" max="7" width="14.42578125" customWidth="1"/>
  </cols>
  <sheetData>
    <row r="1" spans="1:9" x14ac:dyDescent="0.2">
      <c r="A1" s="135"/>
    </row>
    <row r="2" spans="1:9" ht="18.75" x14ac:dyDescent="0.3">
      <c r="B2" s="44" t="s">
        <v>209</v>
      </c>
    </row>
    <row r="4" spans="1:9" ht="60.75" customHeight="1" x14ac:dyDescent="0.2">
      <c r="B4" s="107" t="s">
        <v>109</v>
      </c>
      <c r="C4" s="127" t="s">
        <v>136</v>
      </c>
      <c r="D4" s="127" t="s">
        <v>137</v>
      </c>
      <c r="E4" s="127" t="s">
        <v>138</v>
      </c>
      <c r="F4" s="421" t="s">
        <v>139</v>
      </c>
      <c r="G4" s="422" t="s">
        <v>140</v>
      </c>
    </row>
    <row r="5" spans="1:9" x14ac:dyDescent="0.2">
      <c r="B5" s="108" t="s">
        <v>110</v>
      </c>
      <c r="C5" s="109">
        <v>27629.473999999998</v>
      </c>
      <c r="D5" s="129">
        <v>1.0999999999999999E-2</v>
      </c>
      <c r="E5" s="110">
        <v>7844.8600000000024</v>
      </c>
      <c r="F5" s="110">
        <v>285.00809999999996</v>
      </c>
      <c r="G5" s="111">
        <f>SUM(C5:F5)</f>
        <v>35759.3531</v>
      </c>
    </row>
    <row r="6" spans="1:9" x14ac:dyDescent="0.2">
      <c r="B6" s="112" t="s">
        <v>111</v>
      </c>
      <c r="C6" s="113">
        <v>8.0509999999999998E-2</v>
      </c>
      <c r="D6" s="10">
        <v>0</v>
      </c>
      <c r="E6" s="110">
        <v>0.191</v>
      </c>
      <c r="F6" s="110">
        <v>7559.9445400000004</v>
      </c>
      <c r="G6" s="111">
        <f t="shared" ref="G6:G14" si="0">SUM(C6:F6)</f>
        <v>7560.21605</v>
      </c>
    </row>
    <row r="7" spans="1:9" x14ac:dyDescent="0.2">
      <c r="B7" s="112" t="s">
        <v>112</v>
      </c>
      <c r="C7" s="113">
        <v>13353.6</v>
      </c>
      <c r="D7" s="129">
        <v>6.2E-2</v>
      </c>
      <c r="E7" s="110">
        <v>0.96100000000000008</v>
      </c>
      <c r="F7" s="110">
        <v>134877.35700000002</v>
      </c>
      <c r="G7" s="111">
        <f t="shared" si="0"/>
        <v>148231.98000000001</v>
      </c>
    </row>
    <row r="8" spans="1:9" x14ac:dyDescent="0.2">
      <c r="B8" s="435" t="s">
        <v>113</v>
      </c>
      <c r="C8" s="10">
        <v>0</v>
      </c>
      <c r="D8" s="10">
        <v>0</v>
      </c>
      <c r="E8" s="10">
        <v>0</v>
      </c>
      <c r="F8" s="10">
        <v>0</v>
      </c>
      <c r="G8" s="111">
        <f t="shared" si="0"/>
        <v>0</v>
      </c>
    </row>
    <row r="9" spans="1:9" x14ac:dyDescent="0.2">
      <c r="B9" s="435" t="s">
        <v>114</v>
      </c>
      <c r="C9" s="10">
        <v>0</v>
      </c>
      <c r="D9" s="10">
        <v>0</v>
      </c>
      <c r="E9" s="110">
        <v>11.72</v>
      </c>
      <c r="F9" s="110">
        <v>4.4999999999999998E-2</v>
      </c>
      <c r="G9" s="111">
        <f t="shared" si="0"/>
        <v>11.765000000000001</v>
      </c>
      <c r="H9" s="356"/>
    </row>
    <row r="10" spans="1:9" x14ac:dyDescent="0.2">
      <c r="B10" s="112" t="s">
        <v>115</v>
      </c>
      <c r="C10" s="113">
        <v>66808.829660000003</v>
      </c>
      <c r="D10" s="129">
        <v>9040.9733700000015</v>
      </c>
      <c r="E10" s="110">
        <v>112331.79758000013</v>
      </c>
      <c r="F10" s="110">
        <v>68888.978800000026</v>
      </c>
      <c r="G10" s="111">
        <f t="shared" si="0"/>
        <v>257070.57941000018</v>
      </c>
    </row>
    <row r="11" spans="1:9" x14ac:dyDescent="0.2">
      <c r="B11" s="435" t="s">
        <v>116</v>
      </c>
      <c r="C11" s="10">
        <v>0</v>
      </c>
      <c r="D11" s="10">
        <v>0</v>
      </c>
      <c r="E11" s="110">
        <v>1.1002000000000001</v>
      </c>
      <c r="F11" s="10">
        <v>0</v>
      </c>
      <c r="G11" s="111">
        <f t="shared" si="0"/>
        <v>1.1002000000000001</v>
      </c>
      <c r="I11" s="356"/>
    </row>
    <row r="12" spans="1:9" x14ac:dyDescent="0.2">
      <c r="B12" s="112" t="s">
        <v>117</v>
      </c>
      <c r="C12" s="113">
        <v>1212.1115400000003</v>
      </c>
      <c r="D12" s="129">
        <v>382.21974999999998</v>
      </c>
      <c r="E12" s="110">
        <v>13663.499710000002</v>
      </c>
      <c r="F12" s="110">
        <v>7000.264769999997</v>
      </c>
      <c r="G12" s="111">
        <f t="shared" si="0"/>
        <v>22258.09577</v>
      </c>
      <c r="H12" s="356"/>
      <c r="I12" s="356"/>
    </row>
    <row r="13" spans="1:9" x14ac:dyDescent="0.2">
      <c r="B13" s="112" t="s">
        <v>118</v>
      </c>
      <c r="C13" s="113">
        <v>37121.502459999989</v>
      </c>
      <c r="D13" s="129">
        <v>5800.2669499999993</v>
      </c>
      <c r="E13" s="110">
        <v>65921.688289999933</v>
      </c>
      <c r="F13" s="110">
        <v>20846.980869999988</v>
      </c>
      <c r="G13" s="111">
        <f t="shared" si="0"/>
        <v>129690.4385699999</v>
      </c>
    </row>
    <row r="14" spans="1:9" x14ac:dyDescent="0.2">
      <c r="B14" s="112" t="s">
        <v>119</v>
      </c>
      <c r="C14" s="113">
        <v>737.38099999999986</v>
      </c>
      <c r="D14" s="129">
        <v>2929.4929999999995</v>
      </c>
      <c r="E14" s="110">
        <v>35838.651410000013</v>
      </c>
      <c r="F14" s="110">
        <v>138973.9140100001</v>
      </c>
      <c r="G14" s="111">
        <f t="shared" si="0"/>
        <v>178479.4394200001</v>
      </c>
    </row>
    <row r="15" spans="1:9" ht="17.25" customHeight="1" x14ac:dyDescent="0.2">
      <c r="B15" s="368" t="s">
        <v>104</v>
      </c>
      <c r="C15" s="359">
        <f>SUM(C5:C14)</f>
        <v>146862.97917000001</v>
      </c>
      <c r="D15" s="360">
        <f>SUM(D5:D14)</f>
        <v>18153.02607</v>
      </c>
      <c r="E15" s="360">
        <f>SUM(E5:E14)</f>
        <v>235614.46919000009</v>
      </c>
      <c r="F15" s="360">
        <f>SUM(F5:F14)</f>
        <v>378432.49309000018</v>
      </c>
      <c r="G15" s="423">
        <f t="shared" ref="G15" si="1">SUM(G5:G14)</f>
        <v>779062.96752000018</v>
      </c>
    </row>
    <row r="16" spans="1:9" x14ac:dyDescent="0.2">
      <c r="B16" s="5"/>
      <c r="C16" s="5"/>
      <c r="D16" s="5"/>
      <c r="E16" s="5"/>
      <c r="F16" s="5"/>
      <c r="G16" s="5"/>
    </row>
    <row r="17" spans="2:7" x14ac:dyDescent="0.2">
      <c r="B17" s="98" t="s">
        <v>105</v>
      </c>
      <c r="C17" s="5"/>
      <c r="D17" s="5"/>
      <c r="E17" s="5"/>
      <c r="F17" s="5"/>
      <c r="G17" s="5"/>
    </row>
    <row r="18" spans="2:7" x14ac:dyDescent="0.2">
      <c r="B18" s="5" t="s">
        <v>120</v>
      </c>
      <c r="C18" s="5"/>
      <c r="D18" s="5"/>
      <c r="E18" s="5"/>
      <c r="F18" s="5"/>
      <c r="G18" s="5"/>
    </row>
    <row r="19" spans="2:7" x14ac:dyDescent="0.2">
      <c r="B19" s="5" t="s">
        <v>121</v>
      </c>
      <c r="C19" s="5"/>
      <c r="D19" s="5"/>
      <c r="E19" s="5"/>
      <c r="F19" s="5"/>
      <c r="G19" s="5"/>
    </row>
    <row r="20" spans="2:7" x14ac:dyDescent="0.2">
      <c r="B20" s="114" t="s">
        <v>122</v>
      </c>
      <c r="C20" s="5"/>
      <c r="D20" s="5"/>
      <c r="E20" s="5"/>
      <c r="F20" s="5"/>
      <c r="G20" s="5"/>
    </row>
    <row r="21" spans="2:7" x14ac:dyDescent="0.2">
      <c r="B21" s="114" t="s">
        <v>123</v>
      </c>
      <c r="C21" s="5"/>
      <c r="D21" s="5"/>
      <c r="E21" s="5"/>
      <c r="F21" s="5"/>
      <c r="G21" s="5"/>
    </row>
    <row r="22" spans="2:7" x14ac:dyDescent="0.2">
      <c r="B22" s="114" t="s">
        <v>124</v>
      </c>
      <c r="C22" s="5"/>
      <c r="D22" s="5"/>
      <c r="E22" s="5"/>
      <c r="F22" s="5"/>
      <c r="G22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1"/>
  <sheetViews>
    <sheetView showGridLines="0" workbookViewId="0"/>
  </sheetViews>
  <sheetFormatPr defaultRowHeight="12.75" x14ac:dyDescent="0.2"/>
  <cols>
    <col min="1" max="1" width="4.7109375" style="5" customWidth="1"/>
    <col min="2" max="2" width="8.140625" style="5" customWidth="1"/>
    <col min="3" max="3" width="38.5703125" style="5" customWidth="1"/>
    <col min="4" max="4" width="12.7109375" style="5" customWidth="1"/>
    <col min="5" max="5" width="11" style="5" bestFit="1" customWidth="1"/>
    <col min="6" max="6" width="10.85546875" style="5" customWidth="1"/>
    <col min="7" max="7" width="11" style="5" bestFit="1" customWidth="1"/>
    <col min="8" max="8" width="11.5703125" style="5" customWidth="1"/>
    <col min="9" max="9" width="11" style="5" bestFit="1" customWidth="1"/>
    <col min="10" max="16" width="9.140625" style="5"/>
    <col min="17" max="18" width="10" style="5" bestFit="1" customWidth="1"/>
    <col min="19" max="16384" width="9.140625" style="5"/>
  </cols>
  <sheetData>
    <row r="1" spans="1:19" x14ac:dyDescent="0.2">
      <c r="A1" s="135"/>
    </row>
    <row r="2" spans="1:19" ht="18.75" x14ac:dyDescent="0.3">
      <c r="A2" s="135"/>
      <c r="B2" s="44" t="s">
        <v>210</v>
      </c>
    </row>
    <row r="3" spans="1:19" ht="12.75" customHeight="1" x14ac:dyDescent="0.3">
      <c r="A3" s="135"/>
      <c r="B3" s="44"/>
    </row>
    <row r="4" spans="1:19" x14ac:dyDescent="0.2">
      <c r="A4" s="135"/>
      <c r="B4" s="5" t="s">
        <v>120</v>
      </c>
    </row>
    <row r="5" spans="1:19" x14ac:dyDescent="0.2">
      <c r="A5" s="135"/>
      <c r="B5" s="5" t="s">
        <v>121</v>
      </c>
    </row>
    <row r="6" spans="1:19" x14ac:dyDescent="0.2">
      <c r="A6" s="135"/>
      <c r="B6" s="289" t="s">
        <v>108</v>
      </c>
    </row>
    <row r="7" spans="1:19" x14ac:dyDescent="0.2">
      <c r="A7" s="135"/>
      <c r="B7" s="290" t="s">
        <v>130</v>
      </c>
    </row>
    <row r="8" spans="1:19" x14ac:dyDescent="0.2">
      <c r="A8" s="135"/>
      <c r="B8" s="289" t="s">
        <v>131</v>
      </c>
    </row>
    <row r="9" spans="1:19" x14ac:dyDescent="0.2">
      <c r="A9" s="135"/>
      <c r="B9" s="114" t="s">
        <v>123</v>
      </c>
    </row>
    <row r="10" spans="1:19" x14ac:dyDescent="0.2">
      <c r="A10" s="135"/>
      <c r="B10" s="114" t="s">
        <v>124</v>
      </c>
    </row>
    <row r="11" spans="1:19" x14ac:dyDescent="0.2">
      <c r="A11" s="135"/>
    </row>
    <row r="12" spans="1:19" ht="18.75" x14ac:dyDescent="0.3">
      <c r="B12" s="44" t="s">
        <v>211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x14ac:dyDescent="0.2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ht="25.5" x14ac:dyDescent="0.2">
      <c r="B14" s="265" t="s">
        <v>125</v>
      </c>
      <c r="C14" s="266" t="s">
        <v>63</v>
      </c>
      <c r="D14" s="265" t="s">
        <v>126</v>
      </c>
      <c r="E14" s="266">
        <v>2000</v>
      </c>
      <c r="F14" s="266">
        <v>2001</v>
      </c>
      <c r="G14" s="266">
        <v>2002</v>
      </c>
      <c r="H14" s="266">
        <v>2003</v>
      </c>
      <c r="I14" s="266">
        <v>2004</v>
      </c>
      <c r="J14" s="266">
        <v>2006</v>
      </c>
      <c r="K14" s="266">
        <v>2007</v>
      </c>
      <c r="L14" s="266">
        <v>2008</v>
      </c>
      <c r="M14" s="267">
        <v>2009</v>
      </c>
      <c r="N14" s="266">
        <v>2010</v>
      </c>
      <c r="O14" s="268">
        <v>2011</v>
      </c>
      <c r="P14" s="268">
        <v>2012</v>
      </c>
      <c r="Q14" s="266">
        <v>2013</v>
      </c>
      <c r="R14" s="269">
        <v>2014</v>
      </c>
      <c r="S14" s="269">
        <v>2015</v>
      </c>
    </row>
    <row r="15" spans="1:19" ht="24.95" customHeight="1" x14ac:dyDescent="0.2">
      <c r="B15" s="270" t="s">
        <v>64</v>
      </c>
      <c r="C15" s="271" t="s">
        <v>65</v>
      </c>
      <c r="D15" s="272">
        <v>5242.7259999999997</v>
      </c>
      <c r="E15" s="272">
        <v>325.653544023633</v>
      </c>
      <c r="F15" s="272">
        <v>195.83949992060661</v>
      </c>
      <c r="G15" s="272">
        <v>307.27077770233154</v>
      </c>
      <c r="H15" s="272">
        <v>271.75450000000001</v>
      </c>
      <c r="I15" s="273">
        <v>127.2110013961792</v>
      </c>
      <c r="J15" s="274">
        <v>147.02100000000002</v>
      </c>
      <c r="K15" s="273">
        <v>107.726</v>
      </c>
      <c r="L15" s="275">
        <v>44.45</v>
      </c>
      <c r="M15" s="276">
        <v>246.35</v>
      </c>
      <c r="N15" s="277">
        <v>85.11</v>
      </c>
      <c r="O15" s="278">
        <v>36.979000000000006</v>
      </c>
      <c r="P15" s="279">
        <v>12.756</v>
      </c>
      <c r="Q15" s="425">
        <v>452.3623</v>
      </c>
      <c r="R15" s="438">
        <v>703.57940000000008</v>
      </c>
      <c r="S15" s="354">
        <v>3.3149999999999999</v>
      </c>
    </row>
    <row r="16" spans="1:19" ht="24.95" customHeight="1" x14ac:dyDescent="0.2">
      <c r="B16" s="280" t="s">
        <v>66</v>
      </c>
      <c r="C16" s="281" t="s">
        <v>67</v>
      </c>
      <c r="D16" s="272">
        <v>199.01121999999998</v>
      </c>
      <c r="E16" s="272">
        <v>563.77730383980088</v>
      </c>
      <c r="F16" s="272">
        <v>1299.5085134888068</v>
      </c>
      <c r="G16" s="272">
        <v>905.44390287052374</v>
      </c>
      <c r="H16" s="272">
        <v>479.48525000000001</v>
      </c>
      <c r="I16" s="273">
        <v>272.44548844080418</v>
      </c>
      <c r="J16" s="273">
        <v>801.54300000000001</v>
      </c>
      <c r="K16" s="273">
        <v>395.29449999999997</v>
      </c>
      <c r="L16" s="282">
        <v>474.3553</v>
      </c>
      <c r="M16" s="282">
        <v>24.0351</v>
      </c>
      <c r="N16" s="278">
        <v>444.74641999999994</v>
      </c>
      <c r="O16" s="278">
        <v>246.49665000000002</v>
      </c>
      <c r="P16" s="279">
        <v>173.19909999999999</v>
      </c>
      <c r="Q16" s="426">
        <v>381.2475</v>
      </c>
      <c r="R16" s="439">
        <v>57.771800000000006</v>
      </c>
      <c r="S16" s="355">
        <v>45.4285</v>
      </c>
    </row>
    <row r="17" spans="2:19" ht="24.95" customHeight="1" x14ac:dyDescent="0.2">
      <c r="B17" s="280" t="s">
        <v>68</v>
      </c>
      <c r="C17" s="281" t="s">
        <v>69</v>
      </c>
      <c r="D17" s="272">
        <v>304.66523999999993</v>
      </c>
      <c r="E17" s="272">
        <v>121.48073229193687</v>
      </c>
      <c r="F17" s="272">
        <v>179.37119954824448</v>
      </c>
      <c r="G17" s="272">
        <v>726.5034841299057</v>
      </c>
      <c r="H17" s="272">
        <v>318.37125999999995</v>
      </c>
      <c r="I17" s="273">
        <v>354.27756966650486</v>
      </c>
      <c r="J17" s="273">
        <v>116.995</v>
      </c>
      <c r="K17" s="273">
        <v>106.02249999999999</v>
      </c>
      <c r="L17" s="282">
        <v>147.435</v>
      </c>
      <c r="M17" s="282">
        <v>137.976</v>
      </c>
      <c r="N17" s="278">
        <v>12.45</v>
      </c>
      <c r="O17" s="278">
        <v>45.12</v>
      </c>
      <c r="P17" s="279">
        <v>63.81</v>
      </c>
      <c r="Q17" s="426">
        <v>39.94</v>
      </c>
      <c r="R17" s="439">
        <v>84.003000000000014</v>
      </c>
      <c r="S17" s="355">
        <v>105.82099999999998</v>
      </c>
    </row>
    <row r="18" spans="2:19" ht="24.95" customHeight="1" x14ac:dyDescent="0.2">
      <c r="B18" s="280" t="s">
        <v>70</v>
      </c>
      <c r="C18" s="281" t="s">
        <v>71</v>
      </c>
      <c r="D18" s="272">
        <v>594.81365000000005</v>
      </c>
      <c r="E18" s="272">
        <v>1470.4963347315788</v>
      </c>
      <c r="F18" s="272">
        <v>2091.8301717191935</v>
      </c>
      <c r="G18" s="272">
        <v>2856.1478817295283</v>
      </c>
      <c r="H18" s="272">
        <v>4625.1271999999999</v>
      </c>
      <c r="I18" s="273">
        <v>5739.5184254059568</v>
      </c>
      <c r="J18" s="273">
        <v>2029.13</v>
      </c>
      <c r="K18" s="273">
        <v>690.37750000000005</v>
      </c>
      <c r="L18" s="282">
        <v>407.89800000000002</v>
      </c>
      <c r="M18" s="282">
        <v>25.248000000000001</v>
      </c>
      <c r="N18" s="278">
        <v>124.44800000000002</v>
      </c>
      <c r="O18" s="278">
        <v>45.316000000000003</v>
      </c>
      <c r="P18" s="279">
        <v>72.066999999999993</v>
      </c>
      <c r="Q18" s="426">
        <v>31.974999999999998</v>
      </c>
      <c r="R18" s="439">
        <v>0.46</v>
      </c>
      <c r="S18" s="355">
        <v>5.4817</v>
      </c>
    </row>
    <row r="19" spans="2:19" ht="24.95" customHeight="1" x14ac:dyDescent="0.2">
      <c r="B19" s="280" t="s">
        <v>72</v>
      </c>
      <c r="C19" s="281" t="s">
        <v>73</v>
      </c>
      <c r="D19" s="272">
        <v>117752.04305999998</v>
      </c>
      <c r="E19" s="272">
        <v>9617.2079086164013</v>
      </c>
      <c r="F19" s="272">
        <v>26810.852835770696</v>
      </c>
      <c r="G19" s="272">
        <v>4910.9952827123925</v>
      </c>
      <c r="H19" s="272">
        <v>5308.5157200000003</v>
      </c>
      <c r="I19" s="273">
        <v>13538.850086864084</v>
      </c>
      <c r="J19" s="273">
        <v>1391.2880000000002</v>
      </c>
      <c r="K19" s="273">
        <v>2017.0471299999999</v>
      </c>
      <c r="L19" s="282">
        <v>2544.8182499999998</v>
      </c>
      <c r="M19" s="282">
        <v>2263.2669999999998</v>
      </c>
      <c r="N19" s="278">
        <v>3019.9387000000002</v>
      </c>
      <c r="O19" s="278">
        <v>2525.5500000000002</v>
      </c>
      <c r="P19" s="279">
        <v>3403.5190000000002</v>
      </c>
      <c r="Q19" s="426">
        <v>2744.4180000000001</v>
      </c>
      <c r="R19" s="439">
        <v>2190.4926599999999</v>
      </c>
      <c r="S19" s="355">
        <v>1774.7442599999997</v>
      </c>
    </row>
    <row r="20" spans="2:19" ht="24.95" customHeight="1" x14ac:dyDescent="0.2">
      <c r="B20" s="280" t="s">
        <v>74</v>
      </c>
      <c r="C20" s="281" t="s">
        <v>75</v>
      </c>
      <c r="D20" s="272">
        <v>36560.85194</v>
      </c>
      <c r="E20" s="272">
        <v>41908.191871476425</v>
      </c>
      <c r="F20" s="272">
        <v>37204.347040675581</v>
      </c>
      <c r="G20" s="272">
        <v>36408.670461523579</v>
      </c>
      <c r="H20" s="272">
        <v>30325.212460000002</v>
      </c>
      <c r="I20" s="273">
        <v>19743.428777605495</v>
      </c>
      <c r="J20" s="273">
        <v>10443.81603</v>
      </c>
      <c r="K20" s="273">
        <v>10558.59806</v>
      </c>
      <c r="L20" s="282">
        <v>9485.0668100000003</v>
      </c>
      <c r="M20" s="282">
        <v>11133.663200000001</v>
      </c>
      <c r="N20" s="278">
        <v>8837.635669999996</v>
      </c>
      <c r="O20" s="278">
        <v>13910.285539999999</v>
      </c>
      <c r="P20" s="279">
        <v>4777.18379</v>
      </c>
      <c r="Q20" s="426">
        <v>5955.7781999999997</v>
      </c>
      <c r="R20" s="439">
        <v>5794.1018800000002</v>
      </c>
      <c r="S20" s="355">
        <v>9381.2649500000007</v>
      </c>
    </row>
    <row r="21" spans="2:19" ht="24.95" customHeight="1" x14ac:dyDescent="0.2">
      <c r="B21" s="280" t="s">
        <v>76</v>
      </c>
      <c r="C21" s="281" t="s">
        <v>77</v>
      </c>
      <c r="D21" s="272">
        <v>122687.52789000003</v>
      </c>
      <c r="E21" s="272">
        <v>104571.8652733254</v>
      </c>
      <c r="F21" s="272">
        <v>125182.7060933779</v>
      </c>
      <c r="G21" s="272">
        <v>124246.95310247135</v>
      </c>
      <c r="H21" s="272">
        <v>108692.53413999999</v>
      </c>
      <c r="I21" s="273">
        <v>122351.05732191913</v>
      </c>
      <c r="J21" s="273">
        <v>66694.672670000014</v>
      </c>
      <c r="K21" s="273">
        <v>79666.764409999989</v>
      </c>
      <c r="L21" s="282">
        <v>60379.611840000005</v>
      </c>
      <c r="M21" s="282">
        <v>47729.243500000011</v>
      </c>
      <c r="N21" s="278">
        <v>61513.866899999994</v>
      </c>
      <c r="O21" s="278">
        <v>72892.231860000014</v>
      </c>
      <c r="P21" s="279">
        <v>78858.005130000005</v>
      </c>
      <c r="Q21" s="426">
        <v>83094.585700000011</v>
      </c>
      <c r="R21" s="439">
        <v>93210.671720000013</v>
      </c>
      <c r="S21" s="355">
        <v>107839.87472999998</v>
      </c>
    </row>
    <row r="22" spans="2:19" ht="24.95" customHeight="1" x14ac:dyDescent="0.2">
      <c r="B22" s="280" t="s">
        <v>78</v>
      </c>
      <c r="C22" s="281" t="s">
        <v>79</v>
      </c>
      <c r="D22" s="272">
        <v>16385.074339999992</v>
      </c>
      <c r="E22" s="272">
        <v>14287.117964211153</v>
      </c>
      <c r="F22" s="272">
        <v>13633.176188984653</v>
      </c>
      <c r="G22" s="272">
        <v>12855.776402246207</v>
      </c>
      <c r="H22" s="272">
        <v>10721.459819999996</v>
      </c>
      <c r="I22" s="273">
        <v>13453.143213418196</v>
      </c>
      <c r="J22" s="273">
        <v>11355.87473</v>
      </c>
      <c r="K22" s="273">
        <v>11695.066820000002</v>
      </c>
      <c r="L22" s="282">
        <v>10337.836400000002</v>
      </c>
      <c r="M22" s="282">
        <v>8842.8841699999994</v>
      </c>
      <c r="N22" s="278">
        <v>8402.2284399999971</v>
      </c>
      <c r="O22" s="278">
        <v>9968.9586999999992</v>
      </c>
      <c r="P22" s="279">
        <v>8387.2820700000011</v>
      </c>
      <c r="Q22" s="426">
        <v>8594.8483899999992</v>
      </c>
      <c r="R22" s="439">
        <v>9310.8251499999988</v>
      </c>
      <c r="S22" s="355">
        <v>9473.9020299999993</v>
      </c>
    </row>
    <row r="23" spans="2:19" ht="24.95" customHeight="1" x14ac:dyDescent="0.2">
      <c r="B23" s="280" t="s">
        <v>80</v>
      </c>
      <c r="C23" s="281" t="s">
        <v>81</v>
      </c>
      <c r="D23" s="272">
        <v>626.39079000000015</v>
      </c>
      <c r="E23" s="272">
        <v>342.21974060311913</v>
      </c>
      <c r="F23" s="272">
        <v>1904.3194213435054</v>
      </c>
      <c r="G23" s="272">
        <v>5485.1774646200938</v>
      </c>
      <c r="H23" s="272">
        <v>6225.0806499999981</v>
      </c>
      <c r="I23" s="273">
        <v>5880.9512377176434</v>
      </c>
      <c r="J23" s="273">
        <v>1311.4430600000001</v>
      </c>
      <c r="K23" s="273">
        <v>801.05649000000017</v>
      </c>
      <c r="L23" s="282">
        <v>682.26775000000009</v>
      </c>
      <c r="M23" s="282">
        <v>670.03950000000009</v>
      </c>
      <c r="N23" s="278">
        <v>603.6092000000001</v>
      </c>
      <c r="O23" s="278">
        <v>725.2011</v>
      </c>
      <c r="P23" s="279">
        <v>787.93304000000001</v>
      </c>
      <c r="Q23" s="426">
        <v>742.63592999999992</v>
      </c>
      <c r="R23" s="439">
        <v>563.78275000000008</v>
      </c>
      <c r="S23" s="355">
        <v>479.12798999999995</v>
      </c>
    </row>
    <row r="24" spans="2:19" ht="24.95" customHeight="1" x14ac:dyDescent="0.2">
      <c r="B24" s="280" t="s">
        <v>82</v>
      </c>
      <c r="C24" s="281" t="s">
        <v>83</v>
      </c>
      <c r="D24" s="272">
        <v>21768.297089999993</v>
      </c>
      <c r="E24" s="272">
        <v>29055.526908717118</v>
      </c>
      <c r="F24" s="272">
        <v>29860.916183029385</v>
      </c>
      <c r="G24" s="272">
        <v>39234.381058525294</v>
      </c>
      <c r="H24" s="272">
        <v>41759.353610000042</v>
      </c>
      <c r="I24" s="273">
        <v>28468.209817837778</v>
      </c>
      <c r="J24" s="273">
        <v>4857.7725</v>
      </c>
      <c r="K24" s="273">
        <v>4740.2321000000002</v>
      </c>
      <c r="L24" s="282">
        <v>4486.1634300000005</v>
      </c>
      <c r="M24" s="282">
        <v>3702.3796100000009</v>
      </c>
      <c r="N24" s="278">
        <v>7271.465580000001</v>
      </c>
      <c r="O24" s="278">
        <v>7072.8406499999992</v>
      </c>
      <c r="P24" s="279">
        <v>29173.040280000001</v>
      </c>
      <c r="Q24" s="426">
        <v>33168.149810000003</v>
      </c>
      <c r="R24" s="439">
        <v>24428.065999999999</v>
      </c>
      <c r="S24" s="355">
        <v>57774.188000000002</v>
      </c>
    </row>
    <row r="25" spans="2:19" ht="24.95" customHeight="1" x14ac:dyDescent="0.2">
      <c r="B25" s="280" t="s">
        <v>84</v>
      </c>
      <c r="C25" s="281" t="s">
        <v>85</v>
      </c>
      <c r="D25" s="272">
        <v>23417.492859999988</v>
      </c>
      <c r="E25" s="272">
        <v>18188.698162931407</v>
      </c>
      <c r="F25" s="272">
        <v>14534.297531200573</v>
      </c>
      <c r="G25" s="272">
        <v>17260.504836622626</v>
      </c>
      <c r="H25" s="272">
        <v>21285.647509999995</v>
      </c>
      <c r="I25" s="273">
        <v>19742.106415324844</v>
      </c>
      <c r="J25" s="273">
        <v>26676.622689999997</v>
      </c>
      <c r="K25" s="273">
        <v>27568.99295</v>
      </c>
      <c r="L25" s="282">
        <v>24472.156299999995</v>
      </c>
      <c r="M25" s="282">
        <v>22424.537890000003</v>
      </c>
      <c r="N25" s="278">
        <v>16893.129029999989</v>
      </c>
      <c r="O25" s="278">
        <v>15222.629339999998</v>
      </c>
      <c r="P25" s="279">
        <v>14418.821739999999</v>
      </c>
      <c r="Q25" s="426">
        <v>12630.231159999999</v>
      </c>
      <c r="R25" s="439">
        <v>13637.940700000003</v>
      </c>
      <c r="S25" s="355">
        <v>10982.479839999996</v>
      </c>
    </row>
    <row r="26" spans="2:19" ht="24.95" customHeight="1" x14ac:dyDescent="0.2">
      <c r="B26" s="280" t="s">
        <v>86</v>
      </c>
      <c r="C26" s="281" t="s">
        <v>87</v>
      </c>
      <c r="D26" s="272">
        <v>25157.991659999992</v>
      </c>
      <c r="E26" s="272">
        <v>14440.954924616963</v>
      </c>
      <c r="F26" s="272">
        <v>12485.689438660163</v>
      </c>
      <c r="G26" s="272">
        <v>15500.26632720232</v>
      </c>
      <c r="H26" s="272">
        <v>16967.656739999995</v>
      </c>
      <c r="I26" s="273">
        <v>10952.58963105455</v>
      </c>
      <c r="J26" s="273">
        <v>9590.1832799999993</v>
      </c>
      <c r="K26" s="273">
        <v>15439.195349999995</v>
      </c>
      <c r="L26" s="282">
        <v>8648.1443099999997</v>
      </c>
      <c r="M26" s="282">
        <v>8515.7314400000032</v>
      </c>
      <c r="N26" s="278">
        <v>7281.5423500000024</v>
      </c>
      <c r="O26" s="278">
        <v>6721.8909800000001</v>
      </c>
      <c r="P26" s="279">
        <v>8934.3967599999996</v>
      </c>
      <c r="Q26" s="426">
        <v>8077.6980000000003</v>
      </c>
      <c r="R26" s="439">
        <v>8582.4354000000003</v>
      </c>
      <c r="S26" s="355">
        <v>8905.1685499999985</v>
      </c>
    </row>
    <row r="27" spans="2:19" ht="24.95" customHeight="1" x14ac:dyDescent="0.2">
      <c r="B27" s="280" t="s">
        <v>88</v>
      </c>
      <c r="C27" s="281" t="s">
        <v>89</v>
      </c>
      <c r="D27" s="272">
        <v>92420.658320000191</v>
      </c>
      <c r="E27" s="272">
        <v>116164.41039416884</v>
      </c>
      <c r="F27" s="272">
        <v>85770.832604737414</v>
      </c>
      <c r="G27" s="272">
        <v>69629.065892167157</v>
      </c>
      <c r="H27" s="272">
        <v>67527.473870000118</v>
      </c>
      <c r="I27" s="273">
        <v>88290.168715823558</v>
      </c>
      <c r="J27" s="273">
        <v>90221.023060000065</v>
      </c>
      <c r="K27" s="273">
        <v>79900.426680000004</v>
      </c>
      <c r="L27" s="282">
        <v>84663.688860000009</v>
      </c>
      <c r="M27" s="282">
        <v>66299.616150000031</v>
      </c>
      <c r="N27" s="278">
        <v>63225.031090000004</v>
      </c>
      <c r="O27" s="278">
        <v>60009.992130000013</v>
      </c>
      <c r="P27" s="279">
        <v>65624.920230000003</v>
      </c>
      <c r="Q27" s="426">
        <v>61205.856339999998</v>
      </c>
      <c r="R27" s="439">
        <v>68262.239910000004</v>
      </c>
      <c r="S27" s="355">
        <v>56314.542759999989</v>
      </c>
    </row>
    <row r="28" spans="2:19" ht="24.95" customHeight="1" x14ac:dyDescent="0.2">
      <c r="B28" s="280" t="s">
        <v>90</v>
      </c>
      <c r="C28" s="281" t="s">
        <v>91</v>
      </c>
      <c r="D28" s="272">
        <v>22222.005360000003</v>
      </c>
      <c r="E28" s="272">
        <v>49013.188582271381</v>
      </c>
      <c r="F28" s="272">
        <v>17068.569246580824</v>
      </c>
      <c r="G28" s="272">
        <v>13666.599023774266</v>
      </c>
      <c r="H28" s="272">
        <v>8104.8030700000008</v>
      </c>
      <c r="I28" s="273">
        <v>4508.8915960223967</v>
      </c>
      <c r="J28" s="273">
        <v>2869.31943</v>
      </c>
      <c r="K28" s="273">
        <v>3190.52844</v>
      </c>
      <c r="L28" s="282">
        <v>2392.7366599999996</v>
      </c>
      <c r="M28" s="282">
        <v>2719.38859</v>
      </c>
      <c r="N28" s="278">
        <v>2244.6190900000001</v>
      </c>
      <c r="O28" s="278">
        <v>3685.8009000000006</v>
      </c>
      <c r="P28" s="279">
        <v>3023.4041900000002</v>
      </c>
      <c r="Q28" s="426">
        <v>3109.8321599999999</v>
      </c>
      <c r="R28" s="439">
        <v>3303.8394699999999</v>
      </c>
      <c r="S28" s="355">
        <v>4165.2074200000006</v>
      </c>
    </row>
    <row r="29" spans="2:19" ht="24.95" customHeight="1" x14ac:dyDescent="0.2">
      <c r="B29" s="280" t="s">
        <v>92</v>
      </c>
      <c r="C29" s="281" t="s">
        <v>93</v>
      </c>
      <c r="D29" s="272">
        <v>3735.7533299999991</v>
      </c>
      <c r="E29" s="272">
        <v>11496.429189251736</v>
      </c>
      <c r="F29" s="272">
        <v>4938.0420406154008</v>
      </c>
      <c r="G29" s="272">
        <v>5613.0566611090908</v>
      </c>
      <c r="H29" s="272">
        <v>5895.35401</v>
      </c>
      <c r="I29" s="273">
        <v>10464.147099380614</v>
      </c>
      <c r="J29" s="273">
        <v>7087.6004699999994</v>
      </c>
      <c r="K29" s="273">
        <v>7123.3396099999982</v>
      </c>
      <c r="L29" s="282">
        <v>7958.8435399999962</v>
      </c>
      <c r="M29" s="282">
        <v>6138.4721900000004</v>
      </c>
      <c r="N29" s="278">
        <v>7895.0425199999954</v>
      </c>
      <c r="O29" s="278">
        <v>7277.3700699999972</v>
      </c>
      <c r="P29" s="279">
        <v>10985.20465</v>
      </c>
      <c r="Q29" s="426">
        <v>10577.661</v>
      </c>
      <c r="R29" s="439">
        <v>13416.170479999999</v>
      </c>
      <c r="S29" s="355">
        <v>21269.242830000003</v>
      </c>
    </row>
    <row r="30" spans="2:19" ht="24.95" customHeight="1" x14ac:dyDescent="0.2">
      <c r="B30" s="280" t="s">
        <v>94</v>
      </c>
      <c r="C30" s="281" t="s">
        <v>95</v>
      </c>
      <c r="D30" s="272">
        <v>32972.647590000022</v>
      </c>
      <c r="E30" s="272">
        <v>67340.224000006041</v>
      </c>
      <c r="F30" s="272">
        <v>45041.443481977753</v>
      </c>
      <c r="G30" s="272">
        <v>38439.337306217581</v>
      </c>
      <c r="H30" s="272">
        <v>34932.238050000014</v>
      </c>
      <c r="I30" s="273">
        <v>29367.585177074012</v>
      </c>
      <c r="J30" s="273">
        <v>41764.787860000026</v>
      </c>
      <c r="K30" s="273">
        <v>52273.439330000008</v>
      </c>
      <c r="L30" s="282">
        <v>57847.531650000019</v>
      </c>
      <c r="M30" s="282">
        <v>53427.096290000038</v>
      </c>
      <c r="N30" s="278">
        <v>74853.420689999999</v>
      </c>
      <c r="O30" s="278">
        <v>86008.596940000018</v>
      </c>
      <c r="P30" s="279">
        <v>75125.188340000008</v>
      </c>
      <c r="Q30" s="426">
        <v>72683.064809999996</v>
      </c>
      <c r="R30" s="439">
        <v>73047.764219999997</v>
      </c>
      <c r="S30" s="355">
        <v>92227.305150000015</v>
      </c>
    </row>
    <row r="31" spans="2:19" ht="24.95" customHeight="1" x14ac:dyDescent="0.2">
      <c r="B31" s="280" t="s">
        <v>96</v>
      </c>
      <c r="C31" s="281" t="s">
        <v>97</v>
      </c>
      <c r="D31" s="272">
        <v>82229.985629999952</v>
      </c>
      <c r="E31" s="272">
        <v>78473.501800353202</v>
      </c>
      <c r="F31" s="272">
        <v>99887.273987993132</v>
      </c>
      <c r="G31" s="272">
        <v>133204.64610193833</v>
      </c>
      <c r="H31" s="272">
        <v>100764.56042999991</v>
      </c>
      <c r="I31" s="283">
        <v>312142.05244526791</v>
      </c>
      <c r="J31" s="283">
        <v>61347.526070000022</v>
      </c>
      <c r="K31" s="273">
        <v>66718.958650000044</v>
      </c>
      <c r="L31" s="282">
        <v>66918.998220000038</v>
      </c>
      <c r="M31" s="282">
        <v>36154.835140000003</v>
      </c>
      <c r="N31" s="278">
        <v>51015.587440000032</v>
      </c>
      <c r="O31" s="278">
        <v>50609.550849999985</v>
      </c>
      <c r="P31" s="279">
        <v>73249.159950000001</v>
      </c>
      <c r="Q31" s="426">
        <v>45343.421210000015</v>
      </c>
      <c r="R31" s="439">
        <v>85712.570570000011</v>
      </c>
      <c r="S31" s="355">
        <v>204124.72345999995</v>
      </c>
    </row>
    <row r="32" spans="2:19" ht="24.95" customHeight="1" x14ac:dyDescent="0.2">
      <c r="B32" s="280" t="s">
        <v>98</v>
      </c>
      <c r="C32" s="281" t="s">
        <v>99</v>
      </c>
      <c r="D32" s="272">
        <v>3789.7884799999997</v>
      </c>
      <c r="E32" s="272">
        <v>3814.7031064184848</v>
      </c>
      <c r="F32" s="272">
        <v>4813.9725629150635</v>
      </c>
      <c r="G32" s="272">
        <v>4585.3576939322847</v>
      </c>
      <c r="H32" s="272">
        <v>5052.628099999999</v>
      </c>
      <c r="I32" s="273">
        <v>15354.058668040409</v>
      </c>
      <c r="J32" s="273">
        <v>12089.789069999999</v>
      </c>
      <c r="K32" s="273">
        <v>15605.761420000023</v>
      </c>
      <c r="L32" s="282">
        <v>16127.146319999993</v>
      </c>
      <c r="M32" s="282">
        <v>14640.038290000028</v>
      </c>
      <c r="N32" s="278">
        <v>14938.464840000024</v>
      </c>
      <c r="O32" s="278">
        <v>13580.643209999991</v>
      </c>
      <c r="P32" s="279">
        <v>16413.3135</v>
      </c>
      <c r="Q32" s="426">
        <v>16957.405230000008</v>
      </c>
      <c r="R32" s="439">
        <v>16226.805150000002</v>
      </c>
      <c r="S32" s="355">
        <v>16021.041870000001</v>
      </c>
    </row>
    <row r="33" spans="2:19" ht="24.95" customHeight="1" x14ac:dyDescent="0.2">
      <c r="B33" s="280" t="s">
        <v>100</v>
      </c>
      <c r="C33" s="281" t="s">
        <v>127</v>
      </c>
      <c r="D33" s="272">
        <v>6269.2636499999999</v>
      </c>
      <c r="E33" s="272">
        <v>63303.146370126167</v>
      </c>
      <c r="F33" s="272">
        <v>51406.15162815759</v>
      </c>
      <c r="G33" s="272">
        <v>74080.926631260663</v>
      </c>
      <c r="H33" s="272">
        <v>71090.584370000011</v>
      </c>
      <c r="I33" s="273">
        <v>80293.184043668211</v>
      </c>
      <c r="J33" s="273">
        <v>119875.51819999999</v>
      </c>
      <c r="K33" s="273">
        <v>98015.59203</v>
      </c>
      <c r="L33" s="282">
        <v>72504.155350000001</v>
      </c>
      <c r="M33" s="282">
        <v>77245.634259999992</v>
      </c>
      <c r="N33" s="278">
        <v>82050.732150000011</v>
      </c>
      <c r="O33" s="278">
        <v>80696.093899999993</v>
      </c>
      <c r="P33" s="279">
        <v>93504.375620000006</v>
      </c>
      <c r="Q33" s="426">
        <v>68305.518840000004</v>
      </c>
      <c r="R33" s="439">
        <v>73207.091620000007</v>
      </c>
      <c r="S33" s="355">
        <v>84739.348429999998</v>
      </c>
    </row>
    <row r="34" spans="2:19" ht="24.95" customHeight="1" x14ac:dyDescent="0.2">
      <c r="B34" s="280" t="s">
        <v>102</v>
      </c>
      <c r="C34" s="281" t="s">
        <v>103</v>
      </c>
      <c r="D34" s="272">
        <v>2048.1660499999994</v>
      </c>
      <c r="E34" s="272">
        <v>5854.0228473280367</v>
      </c>
      <c r="F34" s="272">
        <v>5695.5630082724892</v>
      </c>
      <c r="G34" s="272">
        <v>12325.857855972994</v>
      </c>
      <c r="H34" s="272">
        <v>21850.083599999994</v>
      </c>
      <c r="I34" s="273">
        <v>15600.335009996284</v>
      </c>
      <c r="J34" s="273">
        <v>15930.298900000002</v>
      </c>
      <c r="K34" s="273">
        <v>23168.529520000004</v>
      </c>
      <c r="L34" s="282">
        <v>27410.781930000005</v>
      </c>
      <c r="M34" s="282">
        <v>25144.733550000001</v>
      </c>
      <c r="N34" s="278">
        <v>24525.455579999994</v>
      </c>
      <c r="O34" s="278">
        <v>29051.641490000002</v>
      </c>
      <c r="P34" s="279">
        <v>22104.75863</v>
      </c>
      <c r="Q34" s="426">
        <v>21482.559880000001</v>
      </c>
      <c r="R34" s="439">
        <v>29793.538919999999</v>
      </c>
      <c r="S34" s="355">
        <v>38461.310249999995</v>
      </c>
    </row>
    <row r="35" spans="2:19" ht="24.95" customHeight="1" x14ac:dyDescent="0.2">
      <c r="B35" s="284" t="s">
        <v>128</v>
      </c>
      <c r="C35" s="285" t="s">
        <v>129</v>
      </c>
      <c r="D35" s="272">
        <v>4806.0869399999992</v>
      </c>
      <c r="E35" s="272">
        <v>9239.8310950752348</v>
      </c>
      <c r="F35" s="272">
        <v>4234.0168767981231</v>
      </c>
      <c r="G35" s="272">
        <v>5147.6942246612161</v>
      </c>
      <c r="H35" s="272">
        <v>9429.3954999999987</v>
      </c>
      <c r="I35" s="273">
        <v>4710.5332835316658</v>
      </c>
      <c r="J35" s="286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427">
        <v>0</v>
      </c>
      <c r="R35" s="436">
        <v>0</v>
      </c>
      <c r="S35" s="437">
        <v>0</v>
      </c>
    </row>
    <row r="36" spans="2:19" ht="20.100000000000001" customHeight="1" x14ac:dyDescent="0.2">
      <c r="B36" s="287"/>
      <c r="C36" s="369" t="s">
        <v>104</v>
      </c>
      <c r="D36" s="370">
        <f t="shared" ref="D36:I36" si="0">SUM(D15:D35)</f>
        <v>621191.24108999991</v>
      </c>
      <c r="E36" s="370">
        <f t="shared" si="0"/>
        <v>639592.64805438404</v>
      </c>
      <c r="F36" s="370">
        <f t="shared" si="0"/>
        <v>584238.71955576714</v>
      </c>
      <c r="G36" s="370">
        <f t="shared" si="0"/>
        <v>617390.63237338967</v>
      </c>
      <c r="H36" s="370">
        <f t="shared" si="0"/>
        <v>571627.31986000005</v>
      </c>
      <c r="I36" s="370">
        <f t="shared" si="0"/>
        <v>801354.7450254563</v>
      </c>
      <c r="J36" s="371">
        <f t="shared" ref="J36:S36" si="1">SUM(J15:J35)</f>
        <v>486602.22502000013</v>
      </c>
      <c r="K36" s="371">
        <f t="shared" si="1"/>
        <v>499782.94949000003</v>
      </c>
      <c r="L36" s="371">
        <f t="shared" si="1"/>
        <v>457934.0859200001</v>
      </c>
      <c r="M36" s="371">
        <f t="shared" si="1"/>
        <v>387485.1698700001</v>
      </c>
      <c r="N36" s="371">
        <f t="shared" si="1"/>
        <v>435238.52369000006</v>
      </c>
      <c r="O36" s="371">
        <f t="shared" si="1"/>
        <v>460333.18931000005</v>
      </c>
      <c r="P36" s="371">
        <f t="shared" si="1"/>
        <v>509092.33902000001</v>
      </c>
      <c r="Q36" s="371">
        <f t="shared" si="1"/>
        <v>455579.18946000008</v>
      </c>
      <c r="R36" s="424">
        <f t="shared" si="1"/>
        <v>521534.15080000006</v>
      </c>
      <c r="S36" s="424">
        <f t="shared" si="1"/>
        <v>724093.51871999982</v>
      </c>
    </row>
    <row r="37" spans="2:19" x14ac:dyDescent="0.2">
      <c r="B37" s="99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</row>
    <row r="38" spans="2:19" x14ac:dyDescent="0.2"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9" ht="18.75" x14ac:dyDescent="0.3">
      <c r="B39" s="44" t="s">
        <v>212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5"/>
      <c r="M39" s="115"/>
      <c r="N39" s="115"/>
      <c r="O39" s="115"/>
      <c r="P39" s="115"/>
      <c r="Q39" s="115"/>
    </row>
    <row r="40" spans="2:19" x14ac:dyDescent="0.2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5"/>
      <c r="M40" s="115"/>
      <c r="N40" s="115"/>
      <c r="O40" s="115"/>
      <c r="P40" s="115"/>
      <c r="Q40" s="115"/>
    </row>
    <row r="41" spans="2:19" ht="25.5" x14ac:dyDescent="0.2">
      <c r="B41" s="265" t="s">
        <v>125</v>
      </c>
      <c r="C41" s="266" t="s">
        <v>63</v>
      </c>
      <c r="D41" s="265" t="s">
        <v>126</v>
      </c>
      <c r="E41" s="266">
        <v>2000</v>
      </c>
      <c r="F41" s="266">
        <v>2001</v>
      </c>
      <c r="G41" s="266">
        <v>2002</v>
      </c>
      <c r="H41" s="266">
        <v>2003</v>
      </c>
      <c r="I41" s="266">
        <v>2004</v>
      </c>
      <c r="J41" s="266">
        <v>2006</v>
      </c>
      <c r="K41" s="266">
        <v>2007</v>
      </c>
      <c r="L41" s="266">
        <v>2008</v>
      </c>
      <c r="M41" s="266">
        <v>2009</v>
      </c>
      <c r="N41" s="266">
        <v>2010</v>
      </c>
      <c r="O41" s="268">
        <v>2011</v>
      </c>
      <c r="P41" s="268">
        <v>2012</v>
      </c>
      <c r="Q41" s="266">
        <v>2013</v>
      </c>
      <c r="R41" s="269">
        <v>2014</v>
      </c>
      <c r="S41" s="269">
        <v>2015</v>
      </c>
    </row>
    <row r="42" spans="2:19" ht="24.95" customHeight="1" x14ac:dyDescent="0.2">
      <c r="B42" s="291" t="s">
        <v>64</v>
      </c>
      <c r="C42" s="292" t="s">
        <v>65</v>
      </c>
      <c r="D42" s="308">
        <v>130.64250000000001</v>
      </c>
      <c r="E42" s="308">
        <v>346.00339372456074</v>
      </c>
      <c r="F42" s="308">
        <v>99.300000637769699</v>
      </c>
      <c r="G42" s="308">
        <v>1838.9072712659836</v>
      </c>
      <c r="H42" s="308">
        <v>467.05099999999999</v>
      </c>
      <c r="I42" s="308">
        <v>702.28401823341846</v>
      </c>
      <c r="J42" s="309">
        <v>1799.348</v>
      </c>
      <c r="K42" s="310">
        <v>2877.1749999999997</v>
      </c>
      <c r="L42" s="311">
        <v>59.56</v>
      </c>
      <c r="M42" s="312">
        <v>197.29599999999999</v>
      </c>
      <c r="N42" s="312">
        <v>179.13659999999996</v>
      </c>
      <c r="O42" s="313">
        <v>225.26100000000002</v>
      </c>
      <c r="P42" s="314">
        <v>526.673</v>
      </c>
      <c r="Q42" s="428">
        <v>213.078</v>
      </c>
      <c r="R42" s="438">
        <v>164.16</v>
      </c>
      <c r="S42" s="354">
        <v>23.531000000000002</v>
      </c>
    </row>
    <row r="43" spans="2:19" ht="24.95" customHeight="1" x14ac:dyDescent="0.2">
      <c r="B43" s="293" t="s">
        <v>66</v>
      </c>
      <c r="C43" s="294" t="s">
        <v>67</v>
      </c>
      <c r="D43" s="315">
        <v>322.91092000000003</v>
      </c>
      <c r="E43" s="315">
        <v>411.18216051789932</v>
      </c>
      <c r="F43" s="315">
        <v>579.46538818906993</v>
      </c>
      <c r="G43" s="315">
        <v>850.23489805171266</v>
      </c>
      <c r="H43" s="315">
        <v>339.86557999999997</v>
      </c>
      <c r="I43" s="316">
        <v>433.91117385774851</v>
      </c>
      <c r="J43" s="317">
        <v>51.263300000000001</v>
      </c>
      <c r="K43" s="318">
        <v>148.65</v>
      </c>
      <c r="L43" s="311">
        <v>128.86884999999998</v>
      </c>
      <c r="M43" s="319">
        <v>100.23200000000001</v>
      </c>
      <c r="N43" s="319">
        <v>73.877499999999998</v>
      </c>
      <c r="O43" s="319">
        <v>116.92600000000002</v>
      </c>
      <c r="P43" s="314">
        <v>134.11199999999999</v>
      </c>
      <c r="Q43" s="319">
        <v>125.99409999999999</v>
      </c>
      <c r="R43" s="439">
        <v>142.24639999999999</v>
      </c>
      <c r="S43" s="355">
        <v>141.98000000000002</v>
      </c>
    </row>
    <row r="44" spans="2:19" ht="24.95" customHeight="1" x14ac:dyDescent="0.2">
      <c r="B44" s="293" t="s">
        <v>68</v>
      </c>
      <c r="C44" s="294" t="s">
        <v>69</v>
      </c>
      <c r="D44" s="315">
        <v>427.38878</v>
      </c>
      <c r="E44" s="315">
        <v>153.66322906315327</v>
      </c>
      <c r="F44" s="315">
        <v>274.48810055817012</v>
      </c>
      <c r="G44" s="315">
        <v>821.22851638495922</v>
      </c>
      <c r="H44" s="315">
        <v>494.00165999999996</v>
      </c>
      <c r="I44" s="316">
        <v>507.0989386588335</v>
      </c>
      <c r="J44" s="317">
        <v>82.753500000000003</v>
      </c>
      <c r="K44" s="318">
        <v>62.342500000000001</v>
      </c>
      <c r="L44" s="311">
        <v>65.144999999999996</v>
      </c>
      <c r="M44" s="319">
        <v>18.762</v>
      </c>
      <c r="N44" s="319">
        <v>5.0784000000000002</v>
      </c>
      <c r="O44" s="319">
        <v>8.9410000000000007</v>
      </c>
      <c r="P44" s="314">
        <v>42.683999999999997</v>
      </c>
      <c r="Q44" s="319">
        <v>1.25</v>
      </c>
      <c r="R44" s="439">
        <v>44.814999999999998</v>
      </c>
      <c r="S44" s="355">
        <v>49.250999999999998</v>
      </c>
    </row>
    <row r="45" spans="2:19" ht="24.95" customHeight="1" x14ac:dyDescent="0.2">
      <c r="B45" s="293" t="s">
        <v>70</v>
      </c>
      <c r="C45" s="294" t="s">
        <v>71</v>
      </c>
      <c r="D45" s="315">
        <v>341.36295999999999</v>
      </c>
      <c r="E45" s="315">
        <v>905.85414959490299</v>
      </c>
      <c r="F45" s="315">
        <v>829.89948154985905</v>
      </c>
      <c r="G45" s="315">
        <v>706.67300154082477</v>
      </c>
      <c r="H45" s="315">
        <v>3391.6677799999993</v>
      </c>
      <c r="I45" s="316">
        <v>4099.2134185731411</v>
      </c>
      <c r="J45" s="317">
        <v>178.233</v>
      </c>
      <c r="K45" s="318">
        <v>200.62650000000002</v>
      </c>
      <c r="L45" s="311">
        <v>192.17400000000001</v>
      </c>
      <c r="M45" s="319">
        <v>143.977</v>
      </c>
      <c r="N45" s="319">
        <v>195.2141</v>
      </c>
      <c r="O45" s="319">
        <v>194.64010000000002</v>
      </c>
      <c r="P45" s="314">
        <v>211.53100000000001</v>
      </c>
      <c r="Q45" s="319">
        <v>195.61500000000001</v>
      </c>
      <c r="R45" s="439">
        <v>158.012</v>
      </c>
      <c r="S45" s="355">
        <v>103.05153</v>
      </c>
    </row>
    <row r="46" spans="2:19" ht="24.95" customHeight="1" x14ac:dyDescent="0.2">
      <c r="B46" s="293" t="s">
        <v>72</v>
      </c>
      <c r="C46" s="295" t="s">
        <v>73</v>
      </c>
      <c r="D46" s="320">
        <v>109465.49721999999</v>
      </c>
      <c r="E46" s="315">
        <v>5806.9317567571998</v>
      </c>
      <c r="F46" s="315">
        <v>17325.248677514493</v>
      </c>
      <c r="G46" s="315">
        <v>9131.6662433324382</v>
      </c>
      <c r="H46" s="315">
        <v>9154.5419199999978</v>
      </c>
      <c r="I46" s="316">
        <v>13004.433881601319</v>
      </c>
      <c r="J46" s="317">
        <v>1252.3010199999999</v>
      </c>
      <c r="K46" s="318">
        <v>1719.6783799999998</v>
      </c>
      <c r="L46" s="311">
        <v>966.00824999999998</v>
      </c>
      <c r="M46" s="319">
        <v>544.2165</v>
      </c>
      <c r="N46" s="319">
        <v>900.25769999999989</v>
      </c>
      <c r="O46" s="319">
        <v>263.40800000000002</v>
      </c>
      <c r="P46" s="314">
        <v>356.64499999999998</v>
      </c>
      <c r="Q46" s="319">
        <v>298.88400000000001</v>
      </c>
      <c r="R46" s="439">
        <v>156.79000000000002</v>
      </c>
      <c r="S46" s="355">
        <v>124.754</v>
      </c>
    </row>
    <row r="47" spans="2:19" ht="24.95" customHeight="1" x14ac:dyDescent="0.2">
      <c r="B47" s="293" t="s">
        <v>74</v>
      </c>
      <c r="C47" s="295" t="s">
        <v>75</v>
      </c>
      <c r="D47" s="320">
        <v>40358.11559999999</v>
      </c>
      <c r="E47" s="321">
        <v>56675.452727815471</v>
      </c>
      <c r="F47" s="321">
        <v>41191.709081202353</v>
      </c>
      <c r="G47" s="321">
        <v>58555.191159943075</v>
      </c>
      <c r="H47" s="321">
        <v>42111.641100000023</v>
      </c>
      <c r="I47" s="316">
        <v>25594.219972073704</v>
      </c>
      <c r="J47" s="317">
        <v>20294.316130000003</v>
      </c>
      <c r="K47" s="318">
        <v>20590.080419999998</v>
      </c>
      <c r="L47" s="311">
        <v>18354.337340000005</v>
      </c>
      <c r="M47" s="319">
        <v>17688.789819999991</v>
      </c>
      <c r="N47" s="319">
        <v>15277.857510000002</v>
      </c>
      <c r="O47" s="319">
        <v>16828.171969999996</v>
      </c>
      <c r="P47" s="314">
        <v>7219.1770999999999</v>
      </c>
      <c r="Q47" s="319">
        <v>8732.3223699999999</v>
      </c>
      <c r="R47" s="439">
        <v>6399.2565700000005</v>
      </c>
      <c r="S47" s="355">
        <v>11110.573899999999</v>
      </c>
    </row>
    <row r="48" spans="2:19" ht="24.95" customHeight="1" x14ac:dyDescent="0.2">
      <c r="B48" s="293" t="s">
        <v>76</v>
      </c>
      <c r="C48" s="295" t="s">
        <v>77</v>
      </c>
      <c r="D48" s="322">
        <v>67214.920530000032</v>
      </c>
      <c r="E48" s="323">
        <v>86480.712066951339</v>
      </c>
      <c r="F48" s="323">
        <v>84872.48535621661</v>
      </c>
      <c r="G48" s="323">
        <v>89088.67951739188</v>
      </c>
      <c r="H48" s="323">
        <v>84441.592150000011</v>
      </c>
      <c r="I48" s="316">
        <v>93703.373181797564</v>
      </c>
      <c r="J48" s="317">
        <v>31728.147180000014</v>
      </c>
      <c r="K48" s="318">
        <v>38066.201150000008</v>
      </c>
      <c r="L48" s="311">
        <v>37791.153630000001</v>
      </c>
      <c r="M48" s="319">
        <v>26019.441610000002</v>
      </c>
      <c r="N48" s="319">
        <v>25250.40265</v>
      </c>
      <c r="O48" s="319">
        <v>29542.592559999983</v>
      </c>
      <c r="P48" s="314">
        <v>32149.1175</v>
      </c>
      <c r="Q48" s="319">
        <v>47855.478239999997</v>
      </c>
      <c r="R48" s="439">
        <v>86385.251730000018</v>
      </c>
      <c r="S48" s="355">
        <v>109315.04145000002</v>
      </c>
    </row>
    <row r="49" spans="2:19" ht="24.95" customHeight="1" x14ac:dyDescent="0.2">
      <c r="B49" s="293" t="s">
        <v>78</v>
      </c>
      <c r="C49" s="295" t="s">
        <v>79</v>
      </c>
      <c r="D49" s="324">
        <v>30534.481239999976</v>
      </c>
      <c r="E49" s="318">
        <v>30069.058283028309</v>
      </c>
      <c r="F49" s="318">
        <v>31504.891534855047</v>
      </c>
      <c r="G49" s="318">
        <v>29687.930177097442</v>
      </c>
      <c r="H49" s="318">
        <v>24681.285019999996</v>
      </c>
      <c r="I49" s="325">
        <v>27429.19563707232</v>
      </c>
      <c r="J49" s="317">
        <v>45629.331390000036</v>
      </c>
      <c r="K49" s="318">
        <v>26542.724590000013</v>
      </c>
      <c r="L49" s="311">
        <v>30169.74145000002</v>
      </c>
      <c r="M49" s="319">
        <v>22335.401359999996</v>
      </c>
      <c r="N49" s="319">
        <v>21921.917899999993</v>
      </c>
      <c r="O49" s="319">
        <v>22312.527110000014</v>
      </c>
      <c r="P49" s="314">
        <v>23970.68015</v>
      </c>
      <c r="Q49" s="319">
        <v>27686.252569999997</v>
      </c>
      <c r="R49" s="439">
        <v>21390.265129999996</v>
      </c>
      <c r="S49" s="355">
        <v>20178.919320000001</v>
      </c>
    </row>
    <row r="50" spans="2:19" ht="24.95" customHeight="1" x14ac:dyDescent="0.2">
      <c r="B50" s="293" t="s">
        <v>80</v>
      </c>
      <c r="C50" s="294" t="s">
        <v>81</v>
      </c>
      <c r="D50" s="326">
        <v>916.67710999999974</v>
      </c>
      <c r="E50" s="326">
        <v>610.24483655393124</v>
      </c>
      <c r="F50" s="326">
        <v>6612.2497421558946</v>
      </c>
      <c r="G50" s="326">
        <v>11448.56312041718</v>
      </c>
      <c r="H50" s="326">
        <v>10955.263800000001</v>
      </c>
      <c r="I50" s="325">
        <v>9906.411236949265</v>
      </c>
      <c r="J50" s="317">
        <v>1887.1988299999987</v>
      </c>
      <c r="K50" s="318">
        <v>343.77723000000009</v>
      </c>
      <c r="L50" s="311">
        <v>91.032750000000007</v>
      </c>
      <c r="M50" s="319">
        <v>58.369799999999991</v>
      </c>
      <c r="N50" s="319">
        <v>115.83433999999998</v>
      </c>
      <c r="O50" s="319">
        <v>485.93709999999999</v>
      </c>
      <c r="P50" s="314">
        <v>1412.7057499999999</v>
      </c>
      <c r="Q50" s="319">
        <v>1244.8620000000001</v>
      </c>
      <c r="R50" s="439">
        <v>800.73400000000004</v>
      </c>
      <c r="S50" s="355">
        <v>549.7059999999999</v>
      </c>
    </row>
    <row r="51" spans="2:19" ht="24.95" customHeight="1" x14ac:dyDescent="0.2">
      <c r="B51" s="293" t="s">
        <v>82</v>
      </c>
      <c r="C51" s="294" t="s">
        <v>83</v>
      </c>
      <c r="D51" s="326">
        <v>30698.451489999989</v>
      </c>
      <c r="E51" s="326">
        <v>43207.624794741161</v>
      </c>
      <c r="F51" s="326">
        <v>60139.189453427767</v>
      </c>
      <c r="G51" s="326">
        <v>42134.16278696619</v>
      </c>
      <c r="H51" s="326">
        <v>33544.735699999997</v>
      </c>
      <c r="I51" s="325">
        <v>24367.268573727313</v>
      </c>
      <c r="J51" s="317">
        <v>21140.315640000001</v>
      </c>
      <c r="K51" s="318">
        <v>22915.18634</v>
      </c>
      <c r="L51" s="311">
        <v>19837.8053</v>
      </c>
      <c r="M51" s="319">
        <v>8073.0140000000001</v>
      </c>
      <c r="N51" s="319">
        <v>5035.5319999999992</v>
      </c>
      <c r="O51" s="319">
        <v>8649.5793599999997</v>
      </c>
      <c r="P51" s="314">
        <v>18259.28786</v>
      </c>
      <c r="Q51" s="319">
        <v>20415.700080000002</v>
      </c>
      <c r="R51" s="439">
        <v>25671.706989999999</v>
      </c>
      <c r="S51" s="355">
        <v>37814.576000000001</v>
      </c>
    </row>
    <row r="52" spans="2:19" ht="24.95" customHeight="1" x14ac:dyDescent="0.2">
      <c r="B52" s="293" t="s">
        <v>84</v>
      </c>
      <c r="C52" s="294" t="s">
        <v>85</v>
      </c>
      <c r="D52" s="326">
        <v>30218.565729999991</v>
      </c>
      <c r="E52" s="326">
        <v>23491.46983928909</v>
      </c>
      <c r="F52" s="326">
        <v>24352.898593129048</v>
      </c>
      <c r="G52" s="326">
        <v>31420.124398656189</v>
      </c>
      <c r="H52" s="326">
        <v>39683.451049999974</v>
      </c>
      <c r="I52" s="325">
        <v>34568.523044045782</v>
      </c>
      <c r="J52" s="317">
        <v>26673.254489999992</v>
      </c>
      <c r="K52" s="318">
        <v>37690.150630000018</v>
      </c>
      <c r="L52" s="311">
        <v>31463.528270000003</v>
      </c>
      <c r="M52" s="319">
        <v>22650.138599999998</v>
      </c>
      <c r="N52" s="319">
        <v>14905.530849999992</v>
      </c>
      <c r="O52" s="319">
        <v>15815.981040000006</v>
      </c>
      <c r="P52" s="314">
        <v>20770.460660000001</v>
      </c>
      <c r="Q52" s="319">
        <v>18844.70752</v>
      </c>
      <c r="R52" s="439">
        <v>20178.380399999998</v>
      </c>
      <c r="S52" s="355">
        <v>19787.889000000003</v>
      </c>
    </row>
    <row r="53" spans="2:19" ht="24.95" customHeight="1" x14ac:dyDescent="0.2">
      <c r="B53" s="293" t="s">
        <v>86</v>
      </c>
      <c r="C53" s="294" t="s">
        <v>87</v>
      </c>
      <c r="D53" s="326">
        <v>19074.904839999985</v>
      </c>
      <c r="E53" s="326">
        <v>21602.211682297289</v>
      </c>
      <c r="F53" s="326">
        <v>19612.832502430228</v>
      </c>
      <c r="G53" s="326">
        <v>22966.995099831372</v>
      </c>
      <c r="H53" s="326">
        <v>22912.720729999997</v>
      </c>
      <c r="I53" s="325">
        <v>17253.39841144532</v>
      </c>
      <c r="J53" s="317">
        <v>12646.820949999998</v>
      </c>
      <c r="K53" s="318">
        <v>17750.998390000001</v>
      </c>
      <c r="L53" s="311">
        <v>11338.408709999998</v>
      </c>
      <c r="M53" s="319">
        <v>7881.2975399999996</v>
      </c>
      <c r="N53" s="319">
        <v>7484.7606700000006</v>
      </c>
      <c r="O53" s="319">
        <v>7966.1239399999949</v>
      </c>
      <c r="P53" s="314">
        <v>10596.538499999999</v>
      </c>
      <c r="Q53" s="319">
        <v>9405.8029999999999</v>
      </c>
      <c r="R53" s="439">
        <v>9733.6607000000004</v>
      </c>
      <c r="S53" s="355">
        <v>9796.8950000000004</v>
      </c>
    </row>
    <row r="54" spans="2:19" ht="24.95" customHeight="1" x14ac:dyDescent="0.2">
      <c r="B54" s="293" t="s">
        <v>88</v>
      </c>
      <c r="C54" s="294" t="s">
        <v>89</v>
      </c>
      <c r="D54" s="326">
        <v>132363.26184000014</v>
      </c>
      <c r="E54" s="326">
        <v>140245.10159020071</v>
      </c>
      <c r="F54" s="326">
        <v>130124.11898960259</v>
      </c>
      <c r="G54" s="326">
        <v>110785.74848505203</v>
      </c>
      <c r="H54" s="326">
        <v>109632.90936999998</v>
      </c>
      <c r="I54" s="325">
        <v>137112.25591537962</v>
      </c>
      <c r="J54" s="317">
        <v>105163.34587999995</v>
      </c>
      <c r="K54" s="318">
        <v>108717.93357999995</v>
      </c>
      <c r="L54" s="311">
        <v>93126.039940000002</v>
      </c>
      <c r="M54" s="319">
        <v>67952.028159999987</v>
      </c>
      <c r="N54" s="319">
        <v>73545.756100000013</v>
      </c>
      <c r="O54" s="319">
        <v>70104.316040000122</v>
      </c>
      <c r="P54" s="314">
        <v>74446.745080000095</v>
      </c>
      <c r="Q54" s="319">
        <v>74865.794129999995</v>
      </c>
      <c r="R54" s="439">
        <v>95646.548079999993</v>
      </c>
      <c r="S54" s="355">
        <v>86743.329270000046</v>
      </c>
    </row>
    <row r="55" spans="2:19" ht="24.95" customHeight="1" x14ac:dyDescent="0.2">
      <c r="B55" s="293" t="s">
        <v>90</v>
      </c>
      <c r="C55" s="294" t="s">
        <v>91</v>
      </c>
      <c r="D55" s="326">
        <v>10502.32072</v>
      </c>
      <c r="E55" s="326">
        <v>45638.491718939011</v>
      </c>
      <c r="F55" s="326">
        <v>22333.154475571901</v>
      </c>
      <c r="G55" s="326">
        <v>14852.98766323179</v>
      </c>
      <c r="H55" s="326">
        <v>9685.994130000001</v>
      </c>
      <c r="I55" s="325">
        <v>7492.9689071479806</v>
      </c>
      <c r="J55" s="317">
        <v>2240.3591000000001</v>
      </c>
      <c r="K55" s="318">
        <v>1838.3662599999998</v>
      </c>
      <c r="L55" s="311">
        <v>2052.9935500000001</v>
      </c>
      <c r="M55" s="319">
        <v>1813.00144</v>
      </c>
      <c r="N55" s="319">
        <v>2748.2762299999945</v>
      </c>
      <c r="O55" s="319">
        <v>3764.0736499999989</v>
      </c>
      <c r="P55" s="314">
        <v>3109.7685999999999</v>
      </c>
      <c r="Q55" s="319">
        <v>3542.2766899999997</v>
      </c>
      <c r="R55" s="439">
        <v>3670.8567999999991</v>
      </c>
      <c r="S55" s="355">
        <v>3782.6416799999997</v>
      </c>
    </row>
    <row r="56" spans="2:19" ht="24.95" customHeight="1" x14ac:dyDescent="0.2">
      <c r="B56" s="293" t="s">
        <v>92</v>
      </c>
      <c r="C56" s="294" t="s">
        <v>93</v>
      </c>
      <c r="D56" s="326">
        <v>3134.5992899999987</v>
      </c>
      <c r="E56" s="326">
        <v>11814.29360359069</v>
      </c>
      <c r="F56" s="326">
        <v>9306.1610823217779</v>
      </c>
      <c r="G56" s="326">
        <v>5480.5116886812029</v>
      </c>
      <c r="H56" s="326">
        <v>5629.2471000000005</v>
      </c>
      <c r="I56" s="325">
        <v>9956.2956494367681</v>
      </c>
      <c r="J56" s="317">
        <v>11325.160439999996</v>
      </c>
      <c r="K56" s="318">
        <v>9755.6279999999933</v>
      </c>
      <c r="L56" s="311">
        <v>10333.379259999992</v>
      </c>
      <c r="M56" s="319">
        <v>7883.576790000001</v>
      </c>
      <c r="N56" s="319">
        <v>7978.9258900000004</v>
      </c>
      <c r="O56" s="319">
        <v>9089.203969999995</v>
      </c>
      <c r="P56" s="314">
        <v>13755.71228</v>
      </c>
      <c r="Q56" s="319">
        <v>14832.761160000002</v>
      </c>
      <c r="R56" s="439">
        <v>16111.28793</v>
      </c>
      <c r="S56" s="355">
        <v>14755.254249999998</v>
      </c>
    </row>
    <row r="57" spans="2:19" ht="24.95" customHeight="1" x14ac:dyDescent="0.2">
      <c r="B57" s="293" t="s">
        <v>94</v>
      </c>
      <c r="C57" s="281" t="s">
        <v>95</v>
      </c>
      <c r="D57" s="326">
        <v>23659.724290000009</v>
      </c>
      <c r="E57" s="326">
        <v>28592.443216238444</v>
      </c>
      <c r="F57" s="326">
        <v>25682.28440858284</v>
      </c>
      <c r="G57" s="326">
        <v>30768.024593600887</v>
      </c>
      <c r="H57" s="326">
        <v>27162.940569999999</v>
      </c>
      <c r="I57" s="325">
        <v>19984.670360597316</v>
      </c>
      <c r="J57" s="317">
        <v>51133.299540000007</v>
      </c>
      <c r="K57" s="318">
        <v>38412.914739999993</v>
      </c>
      <c r="L57" s="311">
        <v>48878.090000000091</v>
      </c>
      <c r="M57" s="319">
        <v>47663.490389999992</v>
      </c>
      <c r="N57" s="319">
        <v>66668.398200000054</v>
      </c>
      <c r="O57" s="319">
        <v>79596.856510000071</v>
      </c>
      <c r="P57" s="314">
        <v>68372.690420000101</v>
      </c>
      <c r="Q57" s="319">
        <v>82501.803190000093</v>
      </c>
      <c r="R57" s="439">
        <v>82130.479990000022</v>
      </c>
      <c r="S57" s="355">
        <v>91132.86069000003</v>
      </c>
    </row>
    <row r="58" spans="2:19" ht="24.95" customHeight="1" x14ac:dyDescent="0.2">
      <c r="B58" s="293" t="s">
        <v>96</v>
      </c>
      <c r="C58" s="294" t="s">
        <v>97</v>
      </c>
      <c r="D58" s="326">
        <v>60658.598649999985</v>
      </c>
      <c r="E58" s="326">
        <v>67117.066664986763</v>
      </c>
      <c r="F58" s="326">
        <v>89671.294428136753</v>
      </c>
      <c r="G58" s="326">
        <v>112377.56102205628</v>
      </c>
      <c r="H58" s="326">
        <v>99754.252149999986</v>
      </c>
      <c r="I58" s="325">
        <v>198328.16492590611</v>
      </c>
      <c r="J58" s="317">
        <v>22737.061290000005</v>
      </c>
      <c r="K58" s="318">
        <v>32939.096240000006</v>
      </c>
      <c r="L58" s="311">
        <v>21583.115310000001</v>
      </c>
      <c r="M58" s="319">
        <v>28228.764909999998</v>
      </c>
      <c r="N58" s="319">
        <v>28087.792770000007</v>
      </c>
      <c r="O58" s="319">
        <v>43351.382050000015</v>
      </c>
      <c r="P58" s="314">
        <v>69393.796610000019</v>
      </c>
      <c r="Q58" s="319">
        <v>45368.008830000006</v>
      </c>
      <c r="R58" s="439">
        <v>86120.937090000007</v>
      </c>
      <c r="S58" s="355">
        <v>211728.63845000009</v>
      </c>
    </row>
    <row r="59" spans="2:19" ht="24.95" customHeight="1" x14ac:dyDescent="0.2">
      <c r="B59" s="293" t="s">
        <v>98</v>
      </c>
      <c r="C59" s="294" t="s">
        <v>99</v>
      </c>
      <c r="D59" s="326">
        <v>5555.4848799999945</v>
      </c>
      <c r="E59" s="326">
        <v>5804.3196652142797</v>
      </c>
      <c r="F59" s="326">
        <v>6644.6621652289759</v>
      </c>
      <c r="G59" s="326">
        <v>5285.0608010225078</v>
      </c>
      <c r="H59" s="326">
        <v>6340.082459999996</v>
      </c>
      <c r="I59" s="325">
        <v>16676.267590292031</v>
      </c>
      <c r="J59" s="317">
        <v>15505.110640000003</v>
      </c>
      <c r="K59" s="318">
        <v>21019.083400000007</v>
      </c>
      <c r="L59" s="311">
        <v>22765.592669999984</v>
      </c>
      <c r="M59" s="319">
        <v>17855.926720000039</v>
      </c>
      <c r="N59" s="319">
        <v>19188.838090000023</v>
      </c>
      <c r="O59" s="319">
        <v>18090.351189999998</v>
      </c>
      <c r="P59" s="314">
        <v>25219.036290000098</v>
      </c>
      <c r="Q59" s="319">
        <v>22967.520369999998</v>
      </c>
      <c r="R59" s="439">
        <v>23419.97296000001</v>
      </c>
      <c r="S59" s="355">
        <v>20022.844419999998</v>
      </c>
    </row>
    <row r="60" spans="2:19" ht="24.95" customHeight="1" x14ac:dyDescent="0.2">
      <c r="B60" s="293" t="s">
        <v>100</v>
      </c>
      <c r="C60" s="294" t="s">
        <v>127</v>
      </c>
      <c r="D60" s="326">
        <v>6044.4693100000022</v>
      </c>
      <c r="E60" s="326">
        <v>55532.770470763324</v>
      </c>
      <c r="F60" s="326">
        <v>56263.712747853715</v>
      </c>
      <c r="G60" s="326">
        <v>67241.790028758347</v>
      </c>
      <c r="H60" s="326">
        <v>67400.517320000014</v>
      </c>
      <c r="I60" s="325">
        <v>83456.973182058835</v>
      </c>
      <c r="J60" s="317">
        <v>151219.79071</v>
      </c>
      <c r="K60" s="318">
        <v>100158.94862</v>
      </c>
      <c r="L60" s="311">
        <v>59760.13781</v>
      </c>
      <c r="M60" s="319">
        <v>51144.325669999998</v>
      </c>
      <c r="N60" s="319">
        <v>64993.921090000003</v>
      </c>
      <c r="O60" s="319">
        <v>72099.761410000006</v>
      </c>
      <c r="P60" s="314">
        <v>77441.980100000001</v>
      </c>
      <c r="Q60" s="319">
        <v>121783.64904</v>
      </c>
      <c r="R60" s="439">
        <v>89816.073999999993</v>
      </c>
      <c r="S60" s="355">
        <v>106795.08283000001</v>
      </c>
    </row>
    <row r="61" spans="2:19" ht="24.95" customHeight="1" x14ac:dyDescent="0.2">
      <c r="B61" s="293" t="s">
        <v>102</v>
      </c>
      <c r="C61" s="294" t="s">
        <v>103</v>
      </c>
      <c r="D61" s="326">
        <v>25061.002099999998</v>
      </c>
      <c r="E61" s="326">
        <v>79404.839063016174</v>
      </c>
      <c r="F61" s="326">
        <v>11369.550426007016</v>
      </c>
      <c r="G61" s="326">
        <v>18122.300988282528</v>
      </c>
      <c r="H61" s="326">
        <v>22874.384789999993</v>
      </c>
      <c r="I61" s="325">
        <v>16401.409484215546</v>
      </c>
      <c r="J61" s="317">
        <v>11279.799489999994</v>
      </c>
      <c r="K61" s="318">
        <v>18006.401530000036</v>
      </c>
      <c r="L61" s="311">
        <v>18621.075950000035</v>
      </c>
      <c r="M61" s="319">
        <v>20087.38531999999</v>
      </c>
      <c r="N61" s="319">
        <v>16884.557439999997</v>
      </c>
      <c r="O61" s="319">
        <v>22062.46938000002</v>
      </c>
      <c r="P61" s="314">
        <v>25442.51296</v>
      </c>
      <c r="Q61" s="319">
        <v>21620.138920000001</v>
      </c>
      <c r="R61" s="439">
        <v>25735.565289999999</v>
      </c>
      <c r="S61" s="355">
        <v>35106.147729999982</v>
      </c>
    </row>
    <row r="62" spans="2:19" ht="24.95" customHeight="1" x14ac:dyDescent="0.2">
      <c r="B62" s="296" t="s">
        <v>128</v>
      </c>
      <c r="C62" s="297" t="s">
        <v>129</v>
      </c>
      <c r="D62" s="326">
        <v>5137.3357000000005</v>
      </c>
      <c r="E62" s="326">
        <v>10370.409231670084</v>
      </c>
      <c r="F62" s="326">
        <v>3578.3914346974343</v>
      </c>
      <c r="G62" s="326">
        <v>626.97609397768974</v>
      </c>
      <c r="H62" s="326">
        <v>10488.41662</v>
      </c>
      <c r="I62" s="325">
        <v>3475.6854222174734</v>
      </c>
      <c r="J62" s="327">
        <v>0</v>
      </c>
      <c r="K62" s="318">
        <v>0</v>
      </c>
      <c r="L62" s="328">
        <v>0</v>
      </c>
      <c r="M62" s="328">
        <v>0</v>
      </c>
      <c r="N62" s="328">
        <v>0</v>
      </c>
      <c r="O62" s="328">
        <v>0</v>
      </c>
      <c r="P62" s="328">
        <v>0</v>
      </c>
      <c r="Q62" s="328">
        <v>0</v>
      </c>
      <c r="R62" s="440">
        <v>0</v>
      </c>
      <c r="S62" s="437">
        <v>0</v>
      </c>
    </row>
    <row r="63" spans="2:19" ht="20.100000000000001" customHeight="1" x14ac:dyDescent="0.2">
      <c r="B63" s="298"/>
      <c r="C63" s="372" t="s">
        <v>33</v>
      </c>
      <c r="D63" s="373">
        <f t="shared" ref="D63:I63" si="2">SUM(D42:D62)</f>
        <v>601820.71570000006</v>
      </c>
      <c r="E63" s="371">
        <f t="shared" si="2"/>
        <v>714280.14414495381</v>
      </c>
      <c r="F63" s="371">
        <f t="shared" si="2"/>
        <v>642367.98806986935</v>
      </c>
      <c r="G63" s="371">
        <f t="shared" si="2"/>
        <v>664191.31755554245</v>
      </c>
      <c r="H63" s="371">
        <f t="shared" si="2"/>
        <v>631146.56199999992</v>
      </c>
      <c r="I63" s="371">
        <f t="shared" si="2"/>
        <v>744454.02292528749</v>
      </c>
      <c r="J63" s="371">
        <f t="shared" ref="J63:S63" si="3">SUM(J42:J62)</f>
        <v>533967.21052000008</v>
      </c>
      <c r="K63" s="371">
        <f t="shared" si="3"/>
        <v>499755.96349999995</v>
      </c>
      <c r="L63" s="374">
        <f t="shared" si="3"/>
        <v>427578.18804000015</v>
      </c>
      <c r="M63" s="374">
        <f t="shared" si="3"/>
        <v>348339.43562999996</v>
      </c>
      <c r="N63" s="374">
        <f t="shared" si="3"/>
        <v>371441.86603000015</v>
      </c>
      <c r="O63" s="374">
        <f t="shared" si="3"/>
        <v>420568.50338000024</v>
      </c>
      <c r="P63" s="374">
        <f t="shared" si="3"/>
        <v>472831.85486000031</v>
      </c>
      <c r="Q63" s="374">
        <f t="shared" si="3"/>
        <v>522501.89921000006</v>
      </c>
      <c r="R63" s="375">
        <f t="shared" si="3"/>
        <v>593877.00105999992</v>
      </c>
      <c r="S63" s="375">
        <f t="shared" si="3"/>
        <v>779062.96752000006</v>
      </c>
    </row>
    <row r="64" spans="2:19" x14ac:dyDescent="0.2">
      <c r="B64" s="99"/>
      <c r="C64" s="299"/>
      <c r="D64" s="299"/>
      <c r="E64" s="299"/>
      <c r="F64" s="299"/>
      <c r="G64" s="299"/>
      <c r="H64" s="299"/>
      <c r="I64" s="299"/>
      <c r="J64" s="299"/>
      <c r="K64" s="299"/>
      <c r="L64" s="288"/>
      <c r="M64" s="288"/>
      <c r="N64" s="288"/>
      <c r="O64" s="288"/>
      <c r="P64" s="288"/>
      <c r="Q64" s="288"/>
    </row>
    <row r="66" spans="2:13" ht="18.75" x14ac:dyDescent="0.3">
      <c r="B66" s="44" t="s">
        <v>213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2:13" x14ac:dyDescent="0.2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2:13" ht="51" x14ac:dyDescent="0.2">
      <c r="B68" s="300" t="s">
        <v>132</v>
      </c>
      <c r="C68" s="301" t="s">
        <v>110</v>
      </c>
      <c r="D68" s="301" t="s">
        <v>111</v>
      </c>
      <c r="E68" s="301" t="s">
        <v>112</v>
      </c>
      <c r="F68" s="301" t="s">
        <v>113</v>
      </c>
      <c r="G68" s="301" t="s">
        <v>115</v>
      </c>
      <c r="H68" s="301" t="s">
        <v>133</v>
      </c>
      <c r="I68" s="301" t="s">
        <v>119</v>
      </c>
      <c r="J68" s="301" t="s">
        <v>134</v>
      </c>
      <c r="K68" s="302" t="s">
        <v>33</v>
      </c>
      <c r="L68" s="115"/>
      <c r="M68" s="115"/>
    </row>
    <row r="69" spans="2:13" x14ac:dyDescent="0.2">
      <c r="B69" s="303" t="s">
        <v>126</v>
      </c>
      <c r="C69" s="329">
        <v>119.11502</v>
      </c>
      <c r="D69" s="329">
        <v>2701.7248699999996</v>
      </c>
      <c r="E69" s="329">
        <v>264624.01661999972</v>
      </c>
      <c r="F69" s="329">
        <v>0</v>
      </c>
      <c r="G69" s="329">
        <v>70545.74132999999</v>
      </c>
      <c r="H69" s="329">
        <v>39374.066130000159</v>
      </c>
      <c r="I69" s="329">
        <v>219079.58462999944</v>
      </c>
      <c r="J69" s="330">
        <v>219.43140000000005</v>
      </c>
      <c r="K69" s="331">
        <f t="shared" ref="K69:K74" si="4">SUM(C69:J69)</f>
        <v>596663.67999999935</v>
      </c>
      <c r="L69" s="115"/>
      <c r="M69" s="115"/>
    </row>
    <row r="70" spans="2:13" x14ac:dyDescent="0.2">
      <c r="B70" s="303">
        <v>2000</v>
      </c>
      <c r="C70" s="329">
        <v>105.90201871097088</v>
      </c>
      <c r="D70" s="329">
        <v>6127.203168013988</v>
      </c>
      <c r="E70" s="329">
        <v>274992.14171223342</v>
      </c>
      <c r="F70" s="329">
        <v>0</v>
      </c>
      <c r="G70" s="329">
        <v>81979.831147130812</v>
      </c>
      <c r="H70" s="329">
        <v>58301.125063730608</v>
      </c>
      <c r="I70" s="329">
        <v>281615.61607203388</v>
      </c>
      <c r="J70" s="329">
        <v>0</v>
      </c>
      <c r="K70" s="331">
        <f t="shared" si="4"/>
        <v>703121.81918185367</v>
      </c>
      <c r="L70" s="115"/>
      <c r="M70" s="115"/>
    </row>
    <row r="71" spans="2:13" x14ac:dyDescent="0.2">
      <c r="B71" s="303">
        <v>2001</v>
      </c>
      <c r="C71" s="329">
        <v>155.41802048031241</v>
      </c>
      <c r="D71" s="329">
        <v>7812.838575884467</v>
      </c>
      <c r="E71" s="329">
        <v>270436.48054491589</v>
      </c>
      <c r="F71" s="329">
        <v>0</v>
      </c>
      <c r="G71" s="329">
        <v>96820.58950734789</v>
      </c>
      <c r="H71" s="332">
        <v>54584.823585335675</v>
      </c>
      <c r="I71" s="332">
        <v>207634.14001518389</v>
      </c>
      <c r="J71" s="333">
        <v>0</v>
      </c>
      <c r="K71" s="331">
        <f t="shared" si="4"/>
        <v>637444.29024914815</v>
      </c>
      <c r="L71" s="115"/>
      <c r="M71" s="115"/>
    </row>
    <row r="72" spans="2:13" x14ac:dyDescent="0.2">
      <c r="B72" s="303">
        <v>2002</v>
      </c>
      <c r="C72" s="329">
        <v>1813.6519775986671</v>
      </c>
      <c r="D72" s="329">
        <v>6140.5037522744387</v>
      </c>
      <c r="E72" s="329">
        <v>247253.49841963322</v>
      </c>
      <c r="F72" s="329">
        <v>0</v>
      </c>
      <c r="G72" s="329">
        <v>105919.15417845645</v>
      </c>
      <c r="H72" s="329">
        <v>60205.654908064753</v>
      </c>
      <c r="I72" s="329">
        <v>242858.854319515</v>
      </c>
      <c r="J72" s="329">
        <v>0</v>
      </c>
      <c r="K72" s="334">
        <f t="shared" si="4"/>
        <v>664191.31755554257</v>
      </c>
      <c r="L72" s="115"/>
      <c r="M72" s="115"/>
    </row>
    <row r="73" spans="2:13" x14ac:dyDescent="0.2">
      <c r="B73" s="303">
        <v>2003</v>
      </c>
      <c r="C73" s="329">
        <v>8130.3389999999999</v>
      </c>
      <c r="D73" s="329">
        <v>4217.4024699999964</v>
      </c>
      <c r="E73" s="329">
        <v>223990.36661000003</v>
      </c>
      <c r="F73" s="329">
        <v>0</v>
      </c>
      <c r="G73" s="329">
        <v>77563.605910000246</v>
      </c>
      <c r="H73" s="329">
        <v>46986.411140000069</v>
      </c>
      <c r="I73" s="329">
        <v>270251.73687000014</v>
      </c>
      <c r="J73" s="329">
        <v>0</v>
      </c>
      <c r="K73" s="334">
        <f t="shared" si="4"/>
        <v>631139.86200000055</v>
      </c>
      <c r="L73" s="115"/>
      <c r="M73" s="115"/>
    </row>
    <row r="74" spans="2:13" x14ac:dyDescent="0.2">
      <c r="B74" s="304">
        <v>2004</v>
      </c>
      <c r="C74" s="335">
        <v>7128.2910467237234</v>
      </c>
      <c r="D74" s="335">
        <v>13595.032132692635</v>
      </c>
      <c r="E74" s="335">
        <v>315701.47497431375</v>
      </c>
      <c r="F74" s="335">
        <v>0</v>
      </c>
      <c r="G74" s="335">
        <v>68222.027077843435</v>
      </c>
      <c r="H74" s="335">
        <v>58191.052655173189</v>
      </c>
      <c r="I74" s="335">
        <v>281616.14503854071</v>
      </c>
      <c r="J74" s="336">
        <v>0</v>
      </c>
      <c r="K74" s="337">
        <f t="shared" si="4"/>
        <v>744454.02292528749</v>
      </c>
      <c r="L74" s="115"/>
      <c r="M74" s="115"/>
    </row>
    <row r="75" spans="2:13" x14ac:dyDescent="0.2">
      <c r="B75" s="305"/>
      <c r="C75" s="338"/>
      <c r="D75" s="338"/>
      <c r="E75" s="338"/>
      <c r="F75" s="338"/>
      <c r="G75" s="338"/>
      <c r="H75" s="338"/>
      <c r="I75" s="338"/>
      <c r="J75" s="338"/>
      <c r="K75" s="338"/>
      <c r="L75" s="115"/>
      <c r="M75" s="115"/>
    </row>
    <row r="76" spans="2:13" x14ac:dyDescent="0.2">
      <c r="B76" s="306">
        <v>2006</v>
      </c>
      <c r="C76" s="339">
        <v>25744.626100000001</v>
      </c>
      <c r="D76" s="340">
        <v>8074.4338399999979</v>
      </c>
      <c r="E76" s="340">
        <v>107604.78170000011</v>
      </c>
      <c r="F76" s="340">
        <v>500.87095000000005</v>
      </c>
      <c r="G76" s="340">
        <v>101733.62623000005</v>
      </c>
      <c r="H76" s="340">
        <v>126196.67066</v>
      </c>
      <c r="I76" s="340">
        <v>164017.07093999989</v>
      </c>
      <c r="J76" s="341">
        <v>95.130099999999999</v>
      </c>
      <c r="K76" s="342">
        <f t="shared" ref="K76:K84" si="5">SUM(C76:J76)</f>
        <v>533967.21051999996</v>
      </c>
      <c r="L76" s="115"/>
      <c r="M76" s="115"/>
    </row>
    <row r="77" spans="2:13" x14ac:dyDescent="0.2">
      <c r="B77" s="307">
        <v>2007</v>
      </c>
      <c r="C77" s="343">
        <v>23523.442200000001</v>
      </c>
      <c r="D77" s="344">
        <v>13104.486060000012</v>
      </c>
      <c r="E77" s="232">
        <v>75706.633600000001</v>
      </c>
      <c r="F77" s="344">
        <v>165.08</v>
      </c>
      <c r="G77" s="344">
        <v>85865.70928000001</v>
      </c>
      <c r="H77" s="344">
        <v>124074.89201000013</v>
      </c>
      <c r="I77" s="344">
        <v>177284.61340999976</v>
      </c>
      <c r="J77" s="345">
        <v>31.106939999999994</v>
      </c>
      <c r="K77" s="346">
        <f t="shared" si="5"/>
        <v>499755.96349999995</v>
      </c>
      <c r="L77" s="115"/>
      <c r="M77" s="115"/>
    </row>
    <row r="78" spans="2:13" x14ac:dyDescent="0.2">
      <c r="B78" s="307">
        <v>2008</v>
      </c>
      <c r="C78" s="347">
        <v>15032.9051</v>
      </c>
      <c r="D78" s="348">
        <v>10950.379569999997</v>
      </c>
      <c r="E78" s="348">
        <v>55783.062729999991</v>
      </c>
      <c r="F78" s="349">
        <v>0</v>
      </c>
      <c r="G78" s="348">
        <v>93556.875629999995</v>
      </c>
      <c r="H78" s="349">
        <v>116987.69257999994</v>
      </c>
      <c r="I78" s="348">
        <v>135237.20123000006</v>
      </c>
      <c r="J78" s="350">
        <v>30.071199999999997</v>
      </c>
      <c r="K78" s="346">
        <f t="shared" si="5"/>
        <v>427578.18803999998</v>
      </c>
      <c r="L78" s="115"/>
      <c r="M78" s="115"/>
    </row>
    <row r="79" spans="2:13" x14ac:dyDescent="0.2">
      <c r="B79" s="303">
        <v>2009</v>
      </c>
      <c r="C79" s="348">
        <v>28557.219929999999</v>
      </c>
      <c r="D79" s="348">
        <v>12139.841680000036</v>
      </c>
      <c r="E79" s="348">
        <v>41792.142799999994</v>
      </c>
      <c r="F79" s="349">
        <v>0</v>
      </c>
      <c r="G79" s="348">
        <v>84415.905379999982</v>
      </c>
      <c r="H79" s="349">
        <v>89641.413899999985</v>
      </c>
      <c r="I79" s="348">
        <v>91743.070540000001</v>
      </c>
      <c r="J79" s="349">
        <v>49.8414</v>
      </c>
      <c r="K79" s="351">
        <f t="shared" si="5"/>
        <v>348339.43562999996</v>
      </c>
      <c r="L79" s="115"/>
      <c r="M79" s="115"/>
    </row>
    <row r="80" spans="2:13" x14ac:dyDescent="0.2">
      <c r="B80" s="307">
        <v>2010</v>
      </c>
      <c r="C80" s="347">
        <v>25061.614069999996</v>
      </c>
      <c r="D80" s="348">
        <v>16485.164400000023</v>
      </c>
      <c r="E80" s="348">
        <v>30946.372350000001</v>
      </c>
      <c r="F80" s="349">
        <v>0</v>
      </c>
      <c r="G80" s="348">
        <v>113113.01366999999</v>
      </c>
      <c r="H80" s="349">
        <v>94967.749920000322</v>
      </c>
      <c r="I80" s="348">
        <v>90795.862720000034</v>
      </c>
      <c r="J80" s="349">
        <v>72.088899999999995</v>
      </c>
      <c r="K80" s="351">
        <f t="shared" si="5"/>
        <v>371441.86603000032</v>
      </c>
      <c r="L80" s="115"/>
      <c r="M80" s="115"/>
    </row>
    <row r="81" spans="2:13" x14ac:dyDescent="0.2">
      <c r="B81" s="307">
        <v>2011</v>
      </c>
      <c r="C81" s="352">
        <v>26443.719799999995</v>
      </c>
      <c r="D81" s="353">
        <v>10211.202949999984</v>
      </c>
      <c r="E81" s="353">
        <v>51149.372999999992</v>
      </c>
      <c r="F81" s="349">
        <v>0</v>
      </c>
      <c r="G81" s="353">
        <v>150504.16053000002</v>
      </c>
      <c r="H81" s="353">
        <v>93609.526130000071</v>
      </c>
      <c r="I81" s="353">
        <v>88518.067269999985</v>
      </c>
      <c r="J81" s="353">
        <v>132.4537</v>
      </c>
      <c r="K81" s="351">
        <f t="shared" si="5"/>
        <v>420568.50338000007</v>
      </c>
      <c r="L81" s="115"/>
      <c r="M81" s="115"/>
    </row>
    <row r="82" spans="2:13" x14ac:dyDescent="0.2">
      <c r="B82" s="307">
        <v>2012</v>
      </c>
      <c r="C82" s="352">
        <v>28777.963409999997</v>
      </c>
      <c r="D82" s="353">
        <v>6321.7022500000103</v>
      </c>
      <c r="E82" s="353">
        <v>87935.790999999997</v>
      </c>
      <c r="F82" s="349">
        <v>0</v>
      </c>
      <c r="G82" s="348">
        <v>161655.72924999997</v>
      </c>
      <c r="H82" s="353">
        <v>106518.45099000042</v>
      </c>
      <c r="I82" s="353">
        <v>81605.216550000099</v>
      </c>
      <c r="J82" s="353">
        <v>17.00141</v>
      </c>
      <c r="K82" s="351">
        <f t="shared" si="5"/>
        <v>472831.85486000055</v>
      </c>
      <c r="L82" s="115"/>
      <c r="M82" s="115"/>
    </row>
    <row r="83" spans="2:13" x14ac:dyDescent="0.2">
      <c r="B83" s="307">
        <v>2013</v>
      </c>
      <c r="C83" s="352">
        <v>26149.80675</v>
      </c>
      <c r="D83" s="353">
        <v>8384.3392000000003</v>
      </c>
      <c r="E83" s="353">
        <v>107301.90999999999</v>
      </c>
      <c r="F83" s="353">
        <v>0</v>
      </c>
      <c r="G83" s="353">
        <v>162790.46892000001</v>
      </c>
      <c r="H83" s="353">
        <v>120819.31367</v>
      </c>
      <c r="I83" s="353">
        <v>97044.584970000025</v>
      </c>
      <c r="J83" s="353">
        <v>11.4757</v>
      </c>
      <c r="K83" s="351">
        <f t="shared" si="5"/>
        <v>522501.89921</v>
      </c>
      <c r="L83" s="115"/>
      <c r="M83" s="115"/>
    </row>
    <row r="84" spans="2:13" x14ac:dyDescent="0.2">
      <c r="B84" s="303">
        <v>2014</v>
      </c>
      <c r="C84" s="441">
        <v>9076.8089999999993</v>
      </c>
      <c r="D84" s="426">
        <v>9378.6004700000012</v>
      </c>
      <c r="E84" s="426">
        <v>114476.54</v>
      </c>
      <c r="F84" s="426">
        <v>1.06</v>
      </c>
      <c r="G84" s="426">
        <v>181366.75081000003</v>
      </c>
      <c r="H84" s="426">
        <v>146601.65416999999</v>
      </c>
      <c r="I84" s="426">
        <v>132974.24341</v>
      </c>
      <c r="J84" s="413">
        <v>1.3432000000000002</v>
      </c>
      <c r="K84" s="351">
        <f t="shared" si="5"/>
        <v>593877.00106000004</v>
      </c>
      <c r="L84" s="115"/>
      <c r="M84" s="115"/>
    </row>
    <row r="85" spans="2:13" x14ac:dyDescent="0.2">
      <c r="B85" s="445">
        <v>2015</v>
      </c>
      <c r="C85" s="446">
        <v>35759.3531</v>
      </c>
      <c r="D85" s="446">
        <v>7560.21605</v>
      </c>
      <c r="E85" s="446">
        <v>148231.98000000001</v>
      </c>
      <c r="F85" s="447" t="s">
        <v>199</v>
      </c>
      <c r="G85" s="446">
        <v>257071</v>
      </c>
      <c r="H85" s="446">
        <v>151949</v>
      </c>
      <c r="I85" s="446">
        <v>178479</v>
      </c>
      <c r="J85" s="448">
        <v>12.865200000000002</v>
      </c>
      <c r="K85" s="449">
        <f t="shared" ref="K85" si="6">SUM(C85:J85)</f>
        <v>779063.41434999998</v>
      </c>
      <c r="L85" s="115"/>
      <c r="M85" s="115"/>
    </row>
    <row r="86" spans="2:13" x14ac:dyDescent="0.2">
      <c r="C86" s="288"/>
      <c r="D86" s="288"/>
      <c r="E86" s="288"/>
      <c r="F86" s="288"/>
      <c r="G86" s="288"/>
      <c r="H86" s="288"/>
      <c r="I86" s="288"/>
      <c r="J86" s="288"/>
      <c r="K86" s="288"/>
      <c r="L86" s="115"/>
      <c r="M86" s="115"/>
    </row>
    <row r="87" spans="2:13" x14ac:dyDescent="0.2"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115"/>
      <c r="M87" s="115"/>
    </row>
    <row r="88" spans="2:13" x14ac:dyDescent="0.2">
      <c r="B88" s="290"/>
      <c r="C88" s="288"/>
      <c r="D88" s="288"/>
      <c r="E88" s="288"/>
      <c r="F88" s="288"/>
      <c r="G88" s="288"/>
      <c r="H88" s="288"/>
      <c r="I88" s="288"/>
      <c r="J88" s="288"/>
      <c r="K88" s="288"/>
      <c r="L88" s="115"/>
      <c r="M88" s="115"/>
    </row>
    <row r="89" spans="2:13" x14ac:dyDescent="0.2">
      <c r="B89" s="289"/>
      <c r="C89" s="288"/>
      <c r="D89" s="288"/>
      <c r="E89" s="288"/>
      <c r="F89" s="288"/>
      <c r="G89" s="288"/>
      <c r="H89" s="288"/>
      <c r="I89" s="288"/>
      <c r="J89" s="288"/>
      <c r="K89" s="288"/>
      <c r="L89" s="115"/>
      <c r="M89" s="115"/>
    </row>
    <row r="90" spans="2:13" x14ac:dyDescent="0.2">
      <c r="B90" s="114"/>
      <c r="C90" s="288"/>
      <c r="D90" s="288"/>
      <c r="E90" s="288"/>
      <c r="F90" s="288"/>
      <c r="G90" s="288"/>
      <c r="H90" s="288"/>
      <c r="I90" s="288"/>
      <c r="J90" s="288"/>
      <c r="K90" s="288"/>
      <c r="L90" s="115"/>
      <c r="M90" s="115"/>
    </row>
    <row r="91" spans="2:13" x14ac:dyDescent="0.2">
      <c r="B91" s="114"/>
      <c r="C91" s="288"/>
      <c r="D91" s="288"/>
      <c r="E91" s="288"/>
      <c r="F91" s="288"/>
      <c r="G91" s="288"/>
      <c r="H91" s="288"/>
      <c r="I91" s="288"/>
      <c r="J91" s="288"/>
      <c r="K91" s="288"/>
      <c r="L91" s="115"/>
      <c r="M91" s="115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R36 D36:O36 Q63:R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CZ20"/>
  <sheetViews>
    <sheetView showGridLines="0" workbookViewId="0">
      <selection activeCell="A4" sqref="A4"/>
    </sheetView>
  </sheetViews>
  <sheetFormatPr defaultRowHeight="12.75" x14ac:dyDescent="0.2"/>
  <cols>
    <col min="1" max="1" width="5.7109375" style="5" customWidth="1"/>
    <col min="2" max="2" width="33.5703125" style="5" customWidth="1"/>
    <col min="3" max="3" width="16.85546875" style="5" customWidth="1"/>
    <col min="4" max="4" width="16" style="5" customWidth="1"/>
    <col min="5" max="5" width="15.42578125" style="5" customWidth="1"/>
    <col min="6" max="6" width="17" style="5" customWidth="1"/>
    <col min="7" max="7" width="15.7109375" style="5" customWidth="1"/>
    <col min="8" max="8" width="15" style="5" customWidth="1"/>
    <col min="9" max="9" width="11.42578125" style="5" customWidth="1"/>
    <col min="10" max="10" width="9.140625" style="5"/>
    <col min="11" max="11" width="14.42578125" style="5" customWidth="1"/>
    <col min="12" max="12" width="12.5703125" style="5" customWidth="1"/>
    <col min="13" max="16" width="12" style="5" customWidth="1"/>
    <col min="17" max="17" width="14.28515625" style="5" customWidth="1"/>
    <col min="18" max="18" width="12" style="5" customWidth="1"/>
    <col min="19" max="16384" width="9.140625" style="5"/>
  </cols>
  <sheetData>
    <row r="1" spans="1:104" x14ac:dyDescent="0.2">
      <c r="A1" s="135"/>
    </row>
    <row r="2" spans="1:104" ht="18.75" x14ac:dyDescent="0.3">
      <c r="B2" s="44" t="s">
        <v>200</v>
      </c>
      <c r="D2" s="8"/>
    </row>
    <row r="3" spans="1:104" ht="18.75" x14ac:dyDescent="0.3">
      <c r="B3" s="45" t="s">
        <v>16</v>
      </c>
    </row>
    <row r="4" spans="1:104" ht="15.75" x14ac:dyDescent="0.25">
      <c r="B4" s="28"/>
    </row>
    <row r="5" spans="1:104" ht="12.75" customHeight="1" x14ac:dyDescent="0.2">
      <c r="B5" s="452" t="s">
        <v>22</v>
      </c>
      <c r="C5" s="458" t="s">
        <v>12</v>
      </c>
      <c r="D5" s="459"/>
      <c r="E5" s="459"/>
      <c r="F5" s="460"/>
      <c r="G5" s="456" t="s">
        <v>140</v>
      </c>
    </row>
    <row r="6" spans="1:104" s="48" customFormat="1" ht="37.5" customHeight="1" x14ac:dyDescent="0.2">
      <c r="A6" s="46"/>
      <c r="B6" s="453"/>
      <c r="C6" s="20" t="s">
        <v>136</v>
      </c>
      <c r="D6" s="20" t="s">
        <v>137</v>
      </c>
      <c r="E6" s="20" t="s">
        <v>138</v>
      </c>
      <c r="F6" s="20" t="s">
        <v>139</v>
      </c>
      <c r="G6" s="45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7"/>
    </row>
    <row r="7" spans="1:104" ht="24.95" customHeight="1" x14ac:dyDescent="0.2">
      <c r="B7" s="49" t="s">
        <v>24</v>
      </c>
      <c r="C7" s="10">
        <v>12.434280000000001</v>
      </c>
      <c r="D7" s="174">
        <v>0</v>
      </c>
      <c r="E7" s="174">
        <v>0</v>
      </c>
      <c r="F7" s="10">
        <v>257.91956000000005</v>
      </c>
      <c r="G7" s="86">
        <f>SUM(C7:F7)</f>
        <v>270.35384000000005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</row>
    <row r="8" spans="1:104" ht="24.95" customHeight="1" x14ac:dyDescent="0.2">
      <c r="B8" s="51" t="s">
        <v>25</v>
      </c>
      <c r="C8" s="377">
        <v>0</v>
      </c>
      <c r="D8" s="174">
        <v>0</v>
      </c>
      <c r="E8" s="174">
        <v>0</v>
      </c>
      <c r="F8" s="174">
        <v>0</v>
      </c>
      <c r="G8" s="87">
        <f>SUM(C8:F8)</f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</row>
    <row r="9" spans="1:104" ht="24.95" customHeight="1" x14ac:dyDescent="0.2">
      <c r="B9" s="35" t="s">
        <v>26</v>
      </c>
      <c r="C9" s="10">
        <v>8.4023900000000005</v>
      </c>
      <c r="D9" s="434">
        <v>0.61041000000000023</v>
      </c>
      <c r="E9" s="174">
        <v>0</v>
      </c>
      <c r="F9" s="10">
        <v>525.74738800000011</v>
      </c>
      <c r="G9" s="87">
        <f t="shared" ref="G9:G12" si="0">SUM(C9:F9)</f>
        <v>534.76018800000008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</row>
    <row r="10" spans="1:104" ht="24.95" customHeight="1" x14ac:dyDescent="0.2">
      <c r="B10" s="35" t="s">
        <v>27</v>
      </c>
      <c r="C10" s="10">
        <v>765.68136899999979</v>
      </c>
      <c r="D10" s="10">
        <v>453.58983400000011</v>
      </c>
      <c r="E10" s="10">
        <v>489.28884899999986</v>
      </c>
      <c r="F10" s="10">
        <v>921.74824299999989</v>
      </c>
      <c r="G10" s="87">
        <f t="shared" si="0"/>
        <v>2630.3082949999994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104" ht="24.95" customHeight="1" x14ac:dyDescent="0.2">
      <c r="B11" s="38" t="s">
        <v>28</v>
      </c>
      <c r="C11" s="10">
        <v>119.75450000000001</v>
      </c>
      <c r="D11" s="10">
        <v>381.28640200000001</v>
      </c>
      <c r="E11" s="10">
        <v>15.395589999999999</v>
      </c>
      <c r="F11" s="174">
        <v>0</v>
      </c>
      <c r="G11" s="87">
        <f t="shared" si="0"/>
        <v>516.43649200000004</v>
      </c>
    </row>
    <row r="12" spans="1:104" ht="24.95" customHeight="1" x14ac:dyDescent="0.2">
      <c r="B12" s="39" t="s">
        <v>13</v>
      </c>
      <c r="C12" s="10">
        <v>149.0616</v>
      </c>
      <c r="D12" s="10">
        <v>379.64113000000009</v>
      </c>
      <c r="E12" s="10">
        <v>132.07917900000001</v>
      </c>
      <c r="F12" s="10">
        <v>185.89058</v>
      </c>
      <c r="G12" s="88">
        <f t="shared" si="0"/>
        <v>846.67248900000004</v>
      </c>
    </row>
    <row r="13" spans="1:104" ht="21.75" customHeight="1" x14ac:dyDescent="0.2">
      <c r="B13" s="40" t="s">
        <v>33</v>
      </c>
      <c r="C13" s="52">
        <f t="shared" ref="C13:G13" si="1">SUM(C7:C12)</f>
        <v>1055.3341389999998</v>
      </c>
      <c r="D13" s="41">
        <f t="shared" si="1"/>
        <v>1215.1277760000003</v>
      </c>
      <c r="E13" s="41">
        <f t="shared" si="1"/>
        <v>636.76361799999995</v>
      </c>
      <c r="F13" s="41">
        <f t="shared" si="1"/>
        <v>1891.305771</v>
      </c>
      <c r="G13" s="84">
        <f t="shared" si="1"/>
        <v>4798.5313040000001</v>
      </c>
    </row>
    <row r="14" spans="1:104" ht="17.25" customHeight="1" x14ac:dyDescent="0.2"/>
    <row r="15" spans="1:104" ht="17.25" customHeight="1" x14ac:dyDescent="0.2">
      <c r="B15" s="98" t="s">
        <v>31</v>
      </c>
      <c r="C15" s="429"/>
      <c r="D15" s="429"/>
      <c r="E15" s="429"/>
      <c r="F15" s="429"/>
      <c r="G15" s="429"/>
      <c r="H15" s="4"/>
    </row>
    <row r="16" spans="1:104" ht="15" customHeight="1" x14ac:dyDescent="0.2">
      <c r="B16" s="4" t="s">
        <v>38</v>
      </c>
      <c r="C16" s="4"/>
      <c r="D16" s="4"/>
      <c r="E16" s="4"/>
      <c r="F16" s="4"/>
      <c r="G16" s="4"/>
      <c r="H16" s="4"/>
    </row>
    <row r="17" spans="2:9" ht="15" customHeight="1" x14ac:dyDescent="0.2">
      <c r="B17" s="5" t="s">
        <v>29</v>
      </c>
    </row>
    <row r="18" spans="2:9" ht="15" customHeight="1" x14ac:dyDescent="0.2">
      <c r="B18" s="454" t="s">
        <v>39</v>
      </c>
      <c r="C18" s="454"/>
      <c r="D18" s="454"/>
      <c r="E18" s="454"/>
      <c r="F18" s="454"/>
      <c r="G18" s="454"/>
      <c r="H18" s="454"/>
      <c r="I18" s="455"/>
    </row>
    <row r="19" spans="2:9" ht="15" customHeight="1" x14ac:dyDescent="0.2">
      <c r="B19" s="53"/>
      <c r="C19" s="53"/>
      <c r="D19" s="53"/>
      <c r="E19" s="53"/>
      <c r="F19" s="74"/>
      <c r="G19" s="53"/>
      <c r="H19" s="53"/>
      <c r="I19" s="6"/>
    </row>
    <row r="20" spans="2:9" ht="15" customHeight="1" x14ac:dyDescent="0.2">
      <c r="B20" s="53"/>
      <c r="C20" s="53"/>
      <c r="D20" s="53"/>
      <c r="E20" s="53"/>
      <c r="F20" s="74"/>
      <c r="G20" s="53"/>
      <c r="H20" s="53"/>
      <c r="I20" s="6"/>
    </row>
  </sheetData>
  <mergeCells count="4">
    <mergeCell ref="B5:B6"/>
    <mergeCell ref="B18:I18"/>
    <mergeCell ref="G5:G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2"/>
  <sheetViews>
    <sheetView showGridLines="0" workbookViewId="0"/>
  </sheetViews>
  <sheetFormatPr defaultRowHeight="12.75" x14ac:dyDescent="0.2"/>
  <cols>
    <col min="1" max="1" width="4.28515625" style="5" customWidth="1"/>
    <col min="2" max="2" width="15.140625" style="5" customWidth="1"/>
    <col min="3" max="3" width="21.28515625" style="5" customWidth="1"/>
    <col min="4" max="4" width="17.5703125" style="5" customWidth="1"/>
    <col min="5" max="5" width="14.28515625" style="5" customWidth="1"/>
    <col min="6" max="6" width="15.85546875" style="5" customWidth="1"/>
    <col min="7" max="7" width="13.7109375" style="5" customWidth="1"/>
    <col min="8" max="8" width="14.85546875" style="5" customWidth="1"/>
    <col min="9" max="9" width="16" style="5" customWidth="1"/>
    <col min="10" max="10" width="14.7109375" style="5" customWidth="1"/>
    <col min="11" max="11" width="14" style="5" customWidth="1"/>
    <col min="12" max="16384" width="9.140625" style="5"/>
  </cols>
  <sheetData>
    <row r="1" spans="1:11" x14ac:dyDescent="0.2">
      <c r="A1" s="135"/>
    </row>
    <row r="2" spans="1:11" ht="18.75" x14ac:dyDescent="0.2">
      <c r="B2" s="121" t="s">
        <v>201</v>
      </c>
      <c r="C2" s="118"/>
      <c r="D2" s="119"/>
      <c r="E2" s="118"/>
      <c r="F2" s="118"/>
      <c r="G2" s="118"/>
      <c r="H2" s="118"/>
      <c r="I2" s="118"/>
      <c r="J2" s="118"/>
      <c r="K2" s="118"/>
    </row>
    <row r="3" spans="1:11" ht="18.75" x14ac:dyDescent="0.3">
      <c r="B3" s="45" t="s">
        <v>16</v>
      </c>
      <c r="C3" s="118"/>
      <c r="D3" s="119"/>
      <c r="E3" s="118"/>
      <c r="F3" s="118"/>
      <c r="G3" s="118"/>
      <c r="H3" s="118"/>
      <c r="I3" s="118"/>
      <c r="J3" s="118"/>
      <c r="K3" s="118"/>
    </row>
    <row r="4" spans="1:11" x14ac:dyDescent="0.2">
      <c r="D4" s="120"/>
    </row>
    <row r="5" spans="1:11" x14ac:dyDescent="0.2">
      <c r="B5" s="133"/>
      <c r="C5" s="134"/>
      <c r="D5" s="475" t="s">
        <v>55</v>
      </c>
      <c r="E5" s="475"/>
      <c r="F5" s="475"/>
      <c r="G5" s="475"/>
      <c r="H5" s="475"/>
      <c r="I5" s="131"/>
    </row>
    <row r="6" spans="1:11" ht="25.5" x14ac:dyDescent="0.2">
      <c r="B6" s="141" t="s">
        <v>132</v>
      </c>
      <c r="C6" s="142" t="s">
        <v>11</v>
      </c>
      <c r="D6" s="143" t="s">
        <v>141</v>
      </c>
      <c r="E6" s="20" t="s">
        <v>136</v>
      </c>
      <c r="F6" s="20" t="s">
        <v>137</v>
      </c>
      <c r="G6" s="20" t="s">
        <v>138</v>
      </c>
      <c r="H6" s="144" t="s">
        <v>139</v>
      </c>
      <c r="I6" s="132" t="s">
        <v>140</v>
      </c>
    </row>
    <row r="7" spans="1:11" x14ac:dyDescent="0.2">
      <c r="B7" s="461" t="s">
        <v>142</v>
      </c>
      <c r="C7" s="464" t="s">
        <v>143</v>
      </c>
      <c r="D7" s="145" t="s">
        <v>144</v>
      </c>
      <c r="E7" s="50">
        <v>27</v>
      </c>
      <c r="F7" s="50">
        <v>133</v>
      </c>
      <c r="G7" s="50">
        <v>203</v>
      </c>
      <c r="H7" s="50">
        <v>261</v>
      </c>
      <c r="I7" s="146">
        <f>SUM(E7:H7)</f>
        <v>624</v>
      </c>
    </row>
    <row r="8" spans="1:11" x14ac:dyDescent="0.2">
      <c r="B8" s="462"/>
      <c r="C8" s="465"/>
      <c r="D8" s="147" t="s">
        <v>145</v>
      </c>
      <c r="E8" s="50">
        <v>89</v>
      </c>
      <c r="F8" s="50">
        <v>580</v>
      </c>
      <c r="G8" s="50">
        <v>930</v>
      </c>
      <c r="H8" s="50">
        <v>1314</v>
      </c>
      <c r="I8" s="148">
        <f t="shared" ref="I8:I55" si="0">SUM(E8:H8)</f>
        <v>2913</v>
      </c>
    </row>
    <row r="9" spans="1:11" x14ac:dyDescent="0.2">
      <c r="B9" s="462"/>
      <c r="C9" s="476"/>
      <c r="D9" s="149" t="s">
        <v>146</v>
      </c>
      <c r="E9" s="50">
        <v>56</v>
      </c>
      <c r="F9" s="50">
        <v>24</v>
      </c>
      <c r="G9" s="50">
        <v>195</v>
      </c>
      <c r="H9" s="50">
        <v>59</v>
      </c>
      <c r="I9" s="148">
        <f t="shared" si="0"/>
        <v>334</v>
      </c>
    </row>
    <row r="10" spans="1:11" x14ac:dyDescent="0.2">
      <c r="B10" s="462"/>
      <c r="C10" s="238" t="s">
        <v>147</v>
      </c>
      <c r="D10" s="239"/>
      <c r="E10" s="212">
        <f>SUBTOTAL(9,E7:E9)</f>
        <v>172</v>
      </c>
      <c r="F10" s="212">
        <f>SUBTOTAL(9,F7:F9)</f>
        <v>737</v>
      </c>
      <c r="G10" s="212">
        <f>SUBTOTAL(9,G7:G9)</f>
        <v>1328</v>
      </c>
      <c r="H10" s="212">
        <f>SUBTOTAL(9,H7:H9)</f>
        <v>1634</v>
      </c>
      <c r="I10" s="214">
        <f>SUBTOTAL(9,I7:I9)</f>
        <v>3871</v>
      </c>
    </row>
    <row r="11" spans="1:11" x14ac:dyDescent="0.2">
      <c r="B11" s="462"/>
      <c r="C11" s="470" t="s">
        <v>148</v>
      </c>
      <c r="D11" s="240" t="s">
        <v>144</v>
      </c>
      <c r="E11" s="205">
        <v>320</v>
      </c>
      <c r="F11" s="206">
        <v>506</v>
      </c>
      <c r="G11" s="206">
        <v>20</v>
      </c>
      <c r="H11" s="206">
        <v>257</v>
      </c>
      <c r="I11" s="208">
        <f t="shared" si="0"/>
        <v>1103</v>
      </c>
    </row>
    <row r="12" spans="1:11" x14ac:dyDescent="0.2">
      <c r="B12" s="462"/>
      <c r="C12" s="466"/>
      <c r="D12" s="240" t="s">
        <v>145</v>
      </c>
      <c r="E12" s="205">
        <v>2087</v>
      </c>
      <c r="F12" s="206">
        <v>157</v>
      </c>
      <c r="G12" s="206">
        <v>0</v>
      </c>
      <c r="H12" s="206">
        <v>87</v>
      </c>
      <c r="I12" s="208">
        <f t="shared" si="0"/>
        <v>2331</v>
      </c>
    </row>
    <row r="13" spans="1:11" x14ac:dyDescent="0.2">
      <c r="B13" s="462"/>
      <c r="C13" s="471"/>
      <c r="D13" s="240" t="s">
        <v>146</v>
      </c>
      <c r="E13" s="205">
        <v>159</v>
      </c>
      <c r="F13" s="206">
        <v>0</v>
      </c>
      <c r="G13" s="206">
        <v>0</v>
      </c>
      <c r="H13" s="206">
        <v>0</v>
      </c>
      <c r="I13" s="208">
        <f t="shared" si="0"/>
        <v>159</v>
      </c>
    </row>
    <row r="14" spans="1:11" x14ac:dyDescent="0.2">
      <c r="B14" s="462"/>
      <c r="C14" s="215" t="s">
        <v>149</v>
      </c>
      <c r="D14" s="239"/>
      <c r="E14" s="212">
        <f>SUBTOTAL(9,E11:E13)</f>
        <v>2566</v>
      </c>
      <c r="F14" s="212">
        <f>SUBTOTAL(9,F11:F13)</f>
        <v>663</v>
      </c>
      <c r="G14" s="212">
        <f>SUBTOTAL(9,G11:G13)</f>
        <v>20</v>
      </c>
      <c r="H14" s="212">
        <f>SUBTOTAL(9,H11:H13)</f>
        <v>344</v>
      </c>
      <c r="I14" s="214">
        <f>SUBTOTAL(9,I11:I13)</f>
        <v>3593</v>
      </c>
    </row>
    <row r="15" spans="1:11" x14ac:dyDescent="0.2">
      <c r="B15" s="462"/>
      <c r="C15" s="472" t="s">
        <v>150</v>
      </c>
      <c r="D15" s="240" t="s">
        <v>144</v>
      </c>
      <c r="E15" s="205">
        <v>232</v>
      </c>
      <c r="F15" s="206">
        <v>19</v>
      </c>
      <c r="G15" s="206">
        <v>245</v>
      </c>
      <c r="H15" s="206">
        <v>375</v>
      </c>
      <c r="I15" s="208">
        <f t="shared" si="0"/>
        <v>871</v>
      </c>
    </row>
    <row r="16" spans="1:11" x14ac:dyDescent="0.2">
      <c r="B16" s="462"/>
      <c r="C16" s="473"/>
      <c r="D16" s="240" t="s">
        <v>145</v>
      </c>
      <c r="E16" s="205">
        <v>2</v>
      </c>
      <c r="F16" s="206">
        <v>0</v>
      </c>
      <c r="G16" s="206">
        <v>0</v>
      </c>
      <c r="H16" s="206">
        <v>0</v>
      </c>
      <c r="I16" s="208">
        <f t="shared" si="0"/>
        <v>2</v>
      </c>
    </row>
    <row r="17" spans="2:9" x14ac:dyDescent="0.2">
      <c r="B17" s="462"/>
      <c r="C17" s="474"/>
      <c r="D17" s="240" t="s">
        <v>146</v>
      </c>
      <c r="E17" s="205">
        <v>2</v>
      </c>
      <c r="F17" s="206">
        <v>0</v>
      </c>
      <c r="G17" s="206">
        <v>0</v>
      </c>
      <c r="H17" s="206">
        <v>0</v>
      </c>
      <c r="I17" s="208">
        <f t="shared" si="0"/>
        <v>2</v>
      </c>
    </row>
    <row r="18" spans="2:9" x14ac:dyDescent="0.2">
      <c r="B18" s="462"/>
      <c r="C18" s="241" t="s">
        <v>151</v>
      </c>
      <c r="D18" s="239"/>
      <c r="E18" s="212">
        <f>SUBTOTAL(9,E15:E17)</f>
        <v>236</v>
      </c>
      <c r="F18" s="212">
        <f>SUBTOTAL(9,F15:F17)</f>
        <v>19</v>
      </c>
      <c r="G18" s="212">
        <f>SUBTOTAL(9,G15:G17)</f>
        <v>245</v>
      </c>
      <c r="H18" s="212">
        <f>SUBTOTAL(9,H15:H17)</f>
        <v>375</v>
      </c>
      <c r="I18" s="214">
        <f>SUBTOTAL(9,I15:I17)</f>
        <v>875</v>
      </c>
    </row>
    <row r="19" spans="2:9" x14ac:dyDescent="0.2">
      <c r="B19" s="462"/>
      <c r="C19" s="470" t="s">
        <v>152</v>
      </c>
      <c r="D19" s="240" t="s">
        <v>144</v>
      </c>
      <c r="E19" s="205">
        <v>19</v>
      </c>
      <c r="F19" s="206">
        <v>454</v>
      </c>
      <c r="G19" s="206">
        <v>150</v>
      </c>
      <c r="H19" s="206">
        <v>80</v>
      </c>
      <c r="I19" s="208">
        <f t="shared" si="0"/>
        <v>703</v>
      </c>
    </row>
    <row r="20" spans="2:9" x14ac:dyDescent="0.2">
      <c r="B20" s="462"/>
      <c r="C20" s="466"/>
      <c r="D20" s="240" t="s">
        <v>145</v>
      </c>
      <c r="E20" s="205">
        <v>241</v>
      </c>
      <c r="F20" s="206">
        <v>632</v>
      </c>
      <c r="G20" s="206">
        <v>142</v>
      </c>
      <c r="H20" s="206">
        <v>23</v>
      </c>
      <c r="I20" s="208">
        <f t="shared" si="0"/>
        <v>1038</v>
      </c>
    </row>
    <row r="21" spans="2:9" x14ac:dyDescent="0.2">
      <c r="B21" s="462"/>
      <c r="C21" s="471"/>
      <c r="D21" s="240" t="s">
        <v>146</v>
      </c>
      <c r="E21" s="205">
        <v>105</v>
      </c>
      <c r="F21" s="206">
        <v>1</v>
      </c>
      <c r="G21" s="206">
        <v>144</v>
      </c>
      <c r="H21" s="206">
        <v>5</v>
      </c>
      <c r="I21" s="208">
        <f t="shared" si="0"/>
        <v>255</v>
      </c>
    </row>
    <row r="22" spans="2:9" x14ac:dyDescent="0.2">
      <c r="B22" s="463"/>
      <c r="C22" s="224" t="s">
        <v>153</v>
      </c>
      <c r="D22" s="239"/>
      <c r="E22" s="221">
        <f>SUBTOTAL(9,E19:E21)</f>
        <v>365</v>
      </c>
      <c r="F22" s="221">
        <f>SUBTOTAL(9,F19:F21)</f>
        <v>1087</v>
      </c>
      <c r="G22" s="221">
        <f>SUBTOTAL(9,G19:G21)</f>
        <v>436</v>
      </c>
      <c r="H22" s="221">
        <f>SUBTOTAL(9,H19:H21)</f>
        <v>108</v>
      </c>
      <c r="I22" s="223">
        <f>SUBTOTAL(9,I19:I21)</f>
        <v>1996</v>
      </c>
    </row>
    <row r="23" spans="2:9" x14ac:dyDescent="0.2">
      <c r="B23" s="153" t="s">
        <v>154</v>
      </c>
      <c r="C23" s="154"/>
      <c r="D23" s="155"/>
      <c r="E23" s="41">
        <f>SUBTOTAL(9,E7:E21)</f>
        <v>3339</v>
      </c>
      <c r="F23" s="41">
        <f>SUBTOTAL(9,F7:F21)</f>
        <v>2506</v>
      </c>
      <c r="G23" s="41">
        <f>SUBTOTAL(9,G7:G21)</f>
        <v>2029</v>
      </c>
      <c r="H23" s="41">
        <f>SUBTOTAL(9,H7:H21)</f>
        <v>2461</v>
      </c>
      <c r="I23" s="56">
        <f>SUBTOTAL(9,I7:I21)</f>
        <v>10335</v>
      </c>
    </row>
    <row r="24" spans="2:9" x14ac:dyDescent="0.2">
      <c r="B24" s="461" t="s">
        <v>155</v>
      </c>
      <c r="C24" s="464" t="s">
        <v>143</v>
      </c>
      <c r="D24" s="150" t="s">
        <v>144</v>
      </c>
      <c r="E24" s="151">
        <v>151</v>
      </c>
      <c r="F24" s="152">
        <v>116</v>
      </c>
      <c r="G24" s="152">
        <v>365</v>
      </c>
      <c r="H24" s="152">
        <v>326</v>
      </c>
      <c r="I24" s="148">
        <f t="shared" si="0"/>
        <v>958</v>
      </c>
    </row>
    <row r="25" spans="2:9" x14ac:dyDescent="0.2">
      <c r="B25" s="462"/>
      <c r="C25" s="465"/>
      <c r="D25" s="150" t="s">
        <v>145</v>
      </c>
      <c r="E25" s="151">
        <v>1225</v>
      </c>
      <c r="F25" s="152">
        <v>379</v>
      </c>
      <c r="G25" s="152">
        <v>876</v>
      </c>
      <c r="H25" s="152">
        <v>915</v>
      </c>
      <c r="I25" s="148">
        <f t="shared" si="0"/>
        <v>3395</v>
      </c>
    </row>
    <row r="26" spans="2:9" x14ac:dyDescent="0.2">
      <c r="B26" s="462"/>
      <c r="C26" s="465"/>
      <c r="D26" s="150" t="s">
        <v>146</v>
      </c>
      <c r="E26" s="151">
        <v>22</v>
      </c>
      <c r="F26" s="152">
        <v>9</v>
      </c>
      <c r="G26" s="152">
        <v>97</v>
      </c>
      <c r="H26" s="152">
        <v>113</v>
      </c>
      <c r="I26" s="148">
        <f t="shared" si="0"/>
        <v>241</v>
      </c>
    </row>
    <row r="27" spans="2:9" x14ac:dyDescent="0.2">
      <c r="B27" s="462"/>
      <c r="C27" s="242" t="s">
        <v>147</v>
      </c>
      <c r="D27" s="239"/>
      <c r="E27" s="212">
        <f>SUBTOTAL(9,E24:E26)</f>
        <v>1398</v>
      </c>
      <c r="F27" s="212">
        <f>SUBTOTAL(9,F24:F26)</f>
        <v>504</v>
      </c>
      <c r="G27" s="212">
        <f>SUBTOTAL(9,G24:G26)</f>
        <v>1338</v>
      </c>
      <c r="H27" s="212">
        <f>SUBTOTAL(9,H24:H26)</f>
        <v>1354</v>
      </c>
      <c r="I27" s="214">
        <f>SUBTOTAL(9,I24:I26)</f>
        <v>4594</v>
      </c>
    </row>
    <row r="28" spans="2:9" x14ac:dyDescent="0.2">
      <c r="B28" s="462"/>
      <c r="C28" s="470" t="s">
        <v>148</v>
      </c>
      <c r="D28" s="240" t="s">
        <v>144</v>
      </c>
      <c r="E28" s="205">
        <v>44</v>
      </c>
      <c r="F28" s="206">
        <v>44</v>
      </c>
      <c r="G28" s="206">
        <v>110</v>
      </c>
      <c r="H28" s="206">
        <v>166</v>
      </c>
      <c r="I28" s="208">
        <f t="shared" si="0"/>
        <v>364</v>
      </c>
    </row>
    <row r="29" spans="2:9" x14ac:dyDescent="0.2">
      <c r="B29" s="462"/>
      <c r="C29" s="466"/>
      <c r="D29" s="240" t="s">
        <v>145</v>
      </c>
      <c r="E29" s="205">
        <v>524</v>
      </c>
      <c r="F29" s="206">
        <v>388</v>
      </c>
      <c r="G29" s="206">
        <v>57</v>
      </c>
      <c r="H29" s="206">
        <v>665</v>
      </c>
      <c r="I29" s="208">
        <f t="shared" si="0"/>
        <v>1634</v>
      </c>
    </row>
    <row r="30" spans="2:9" x14ac:dyDescent="0.2">
      <c r="B30" s="462"/>
      <c r="C30" s="471"/>
      <c r="D30" s="240" t="s">
        <v>146</v>
      </c>
      <c r="E30" s="205">
        <v>0</v>
      </c>
      <c r="F30" s="206">
        <v>0</v>
      </c>
      <c r="G30" s="206">
        <v>27</v>
      </c>
      <c r="H30" s="206">
        <v>27</v>
      </c>
      <c r="I30" s="208">
        <f t="shared" si="0"/>
        <v>54</v>
      </c>
    </row>
    <row r="31" spans="2:9" x14ac:dyDescent="0.2">
      <c r="B31" s="462"/>
      <c r="C31" s="215" t="s">
        <v>149</v>
      </c>
      <c r="D31" s="239"/>
      <c r="E31" s="212">
        <f>SUBTOTAL(9,E28:E30)</f>
        <v>568</v>
      </c>
      <c r="F31" s="212">
        <f>SUBTOTAL(9,F28:F30)</f>
        <v>432</v>
      </c>
      <c r="G31" s="212">
        <f>SUBTOTAL(9,G28:G30)</f>
        <v>194</v>
      </c>
      <c r="H31" s="212">
        <f>SUBTOTAL(9,H28:H30)</f>
        <v>858</v>
      </c>
      <c r="I31" s="214">
        <f>SUBTOTAL(9,I28:I30)</f>
        <v>2052</v>
      </c>
    </row>
    <row r="32" spans="2:9" x14ac:dyDescent="0.2">
      <c r="B32" s="462"/>
      <c r="C32" s="472" t="s">
        <v>150</v>
      </c>
      <c r="D32" s="240" t="s">
        <v>144</v>
      </c>
      <c r="E32" s="205">
        <v>218</v>
      </c>
      <c r="F32" s="206">
        <v>142</v>
      </c>
      <c r="G32" s="206">
        <v>388</v>
      </c>
      <c r="H32" s="206">
        <v>563</v>
      </c>
      <c r="I32" s="208">
        <f t="shared" si="0"/>
        <v>1311</v>
      </c>
    </row>
    <row r="33" spans="2:9" x14ac:dyDescent="0.2">
      <c r="B33" s="462"/>
      <c r="C33" s="473"/>
      <c r="D33" s="240" t="s">
        <v>145</v>
      </c>
      <c r="E33" s="205">
        <v>106</v>
      </c>
      <c r="F33" s="206">
        <v>0</v>
      </c>
      <c r="G33" s="206">
        <v>0</v>
      </c>
      <c r="H33" s="206">
        <v>3</v>
      </c>
      <c r="I33" s="208">
        <f t="shared" si="0"/>
        <v>109</v>
      </c>
    </row>
    <row r="34" spans="2:9" x14ac:dyDescent="0.2">
      <c r="B34" s="462"/>
      <c r="C34" s="474"/>
      <c r="D34" s="240" t="s">
        <v>146</v>
      </c>
      <c r="E34" s="205">
        <v>0</v>
      </c>
      <c r="F34" s="206">
        <v>0</v>
      </c>
      <c r="G34" s="206">
        <v>0</v>
      </c>
      <c r="H34" s="206">
        <v>0</v>
      </c>
      <c r="I34" s="208">
        <f t="shared" si="0"/>
        <v>0</v>
      </c>
    </row>
    <row r="35" spans="2:9" x14ac:dyDescent="0.2">
      <c r="B35" s="462"/>
      <c r="C35" s="241" t="s">
        <v>151</v>
      </c>
      <c r="D35" s="239"/>
      <c r="E35" s="212">
        <f>SUBTOTAL(9,E32:E34)</f>
        <v>324</v>
      </c>
      <c r="F35" s="212">
        <f>SUBTOTAL(9,F32:F34)</f>
        <v>142</v>
      </c>
      <c r="G35" s="212">
        <f>SUBTOTAL(9,G32:G34)</f>
        <v>388</v>
      </c>
      <c r="H35" s="212">
        <f>SUBTOTAL(9,H32:H34)</f>
        <v>566</v>
      </c>
      <c r="I35" s="214">
        <f>SUBTOTAL(9,I32:I34)</f>
        <v>1420</v>
      </c>
    </row>
    <row r="36" spans="2:9" x14ac:dyDescent="0.2">
      <c r="B36" s="462"/>
      <c r="C36" s="470" t="s">
        <v>152</v>
      </c>
      <c r="D36" s="240" t="s">
        <v>144</v>
      </c>
      <c r="E36" s="205">
        <v>163.69</v>
      </c>
      <c r="F36" s="206">
        <v>0.215</v>
      </c>
      <c r="G36" s="206">
        <v>1.673</v>
      </c>
      <c r="H36" s="206">
        <v>2.3530000000000002</v>
      </c>
      <c r="I36" s="208">
        <f t="shared" si="0"/>
        <v>167.93100000000001</v>
      </c>
    </row>
    <row r="37" spans="2:9" x14ac:dyDescent="0.2">
      <c r="B37" s="462"/>
      <c r="C37" s="466"/>
      <c r="D37" s="240" t="s">
        <v>145</v>
      </c>
      <c r="E37" s="205">
        <v>64.503</v>
      </c>
      <c r="F37" s="206">
        <v>552.56600000000003</v>
      </c>
      <c r="G37" s="206">
        <v>75.432000000000002</v>
      </c>
      <c r="H37" s="206">
        <v>5.3999999999999999E-2</v>
      </c>
      <c r="I37" s="208">
        <f t="shared" si="0"/>
        <v>692.55500000000006</v>
      </c>
    </row>
    <row r="38" spans="2:9" x14ac:dyDescent="0.2">
      <c r="B38" s="462"/>
      <c r="C38" s="471"/>
      <c r="D38" s="240" t="s">
        <v>146</v>
      </c>
      <c r="E38" s="205">
        <v>1.9490000000000001</v>
      </c>
      <c r="F38" s="206">
        <v>0</v>
      </c>
      <c r="G38" s="206">
        <v>0</v>
      </c>
      <c r="H38" s="206">
        <v>0</v>
      </c>
      <c r="I38" s="208">
        <f t="shared" si="0"/>
        <v>1.9490000000000001</v>
      </c>
    </row>
    <row r="39" spans="2:9" x14ac:dyDescent="0.2">
      <c r="B39" s="462"/>
      <c r="C39" s="224" t="s">
        <v>153</v>
      </c>
      <c r="D39" s="239"/>
      <c r="E39" s="221">
        <f>SUBTOTAL(9,E36:E38)</f>
        <v>230.142</v>
      </c>
      <c r="F39" s="221">
        <f>SUBTOTAL(9,F36:F38)</f>
        <v>552.78100000000006</v>
      </c>
      <c r="G39" s="221">
        <f>SUBTOTAL(9,G36:G38)</f>
        <v>77.105000000000004</v>
      </c>
      <c r="H39" s="221">
        <f>SUBTOTAL(9,H36:H38)</f>
        <v>2.407</v>
      </c>
      <c r="I39" s="223">
        <f>SUBTOTAL(9,I36:I38)</f>
        <v>862.43500000000006</v>
      </c>
    </row>
    <row r="40" spans="2:9" x14ac:dyDescent="0.2">
      <c r="B40" s="156" t="s">
        <v>156</v>
      </c>
      <c r="C40" s="154"/>
      <c r="D40" s="155"/>
      <c r="E40" s="41">
        <f>SUBTOTAL(9,E24:E38)</f>
        <v>2520.1420000000003</v>
      </c>
      <c r="F40" s="41">
        <f>SUBTOTAL(9,F24:F38)</f>
        <v>1630.7809999999999</v>
      </c>
      <c r="G40" s="41">
        <f>SUBTOTAL(9,G24:G38)</f>
        <v>1997.105</v>
      </c>
      <c r="H40" s="41">
        <f>SUBTOTAL(9,H24:H38)</f>
        <v>2780.4070000000002</v>
      </c>
      <c r="I40" s="56">
        <f>SUBTOTAL(9,I24:I38)</f>
        <v>8928.4350000000013</v>
      </c>
    </row>
    <row r="41" spans="2:9" x14ac:dyDescent="0.2">
      <c r="B41" s="461" t="s">
        <v>157</v>
      </c>
      <c r="C41" s="465" t="s">
        <v>146</v>
      </c>
      <c r="D41" s="150" t="s">
        <v>144</v>
      </c>
      <c r="E41" s="151">
        <v>9.1488399314880375</v>
      </c>
      <c r="F41" s="152">
        <v>0</v>
      </c>
      <c r="G41" s="152">
        <v>0</v>
      </c>
      <c r="H41" s="152">
        <v>5.0725999574661254</v>
      </c>
      <c r="I41" s="148">
        <f t="shared" si="0"/>
        <v>14.221439888954162</v>
      </c>
    </row>
    <row r="42" spans="2:9" x14ac:dyDescent="0.2">
      <c r="B42" s="462"/>
      <c r="C42" s="465"/>
      <c r="D42" s="150" t="s">
        <v>145</v>
      </c>
      <c r="E42" s="151">
        <v>0.45903999719023703</v>
      </c>
      <c r="F42" s="152">
        <v>0</v>
      </c>
      <c r="G42" s="152">
        <v>0</v>
      </c>
      <c r="H42" s="152">
        <v>0</v>
      </c>
      <c r="I42" s="148">
        <f t="shared" si="0"/>
        <v>0.45903999719023703</v>
      </c>
    </row>
    <row r="43" spans="2:9" x14ac:dyDescent="0.2">
      <c r="B43" s="462"/>
      <c r="C43" s="465"/>
      <c r="D43" s="150" t="s">
        <v>146</v>
      </c>
      <c r="E43" s="151">
        <v>79.166769609197971</v>
      </c>
      <c r="F43" s="152">
        <v>0</v>
      </c>
      <c r="G43" s="152">
        <v>0</v>
      </c>
      <c r="H43" s="152">
        <v>0.38849999594688417</v>
      </c>
      <c r="I43" s="148">
        <f t="shared" si="0"/>
        <v>79.555269605144858</v>
      </c>
    </row>
    <row r="44" spans="2:9" x14ac:dyDescent="0.2">
      <c r="B44" s="462"/>
      <c r="C44" s="242" t="s">
        <v>158</v>
      </c>
      <c r="D44" s="239"/>
      <c r="E44" s="212">
        <f>SUBTOTAL(9,E41:E43)</f>
        <v>88.774649537876243</v>
      </c>
      <c r="F44" s="212">
        <f>SUBTOTAL(9,F41:F43)</f>
        <v>0</v>
      </c>
      <c r="G44" s="212">
        <f>SUBTOTAL(9,G41:G43)</f>
        <v>0</v>
      </c>
      <c r="H44" s="212">
        <f>SUBTOTAL(9,H41:H43)</f>
        <v>5.4610999534130098</v>
      </c>
      <c r="I44" s="214">
        <f>SUBTOTAL(9,I41:I43)</f>
        <v>94.235749491289255</v>
      </c>
    </row>
    <row r="45" spans="2:9" x14ac:dyDescent="0.2">
      <c r="B45" s="462"/>
      <c r="C45" s="466" t="s">
        <v>148</v>
      </c>
      <c r="D45" s="240" t="s">
        <v>144</v>
      </c>
      <c r="E45" s="205">
        <v>196.32439981245994</v>
      </c>
      <c r="F45" s="206">
        <v>228.89861599814893</v>
      </c>
      <c r="G45" s="206">
        <v>359.95619999039172</v>
      </c>
      <c r="H45" s="206">
        <v>376.83387948203085</v>
      </c>
      <c r="I45" s="208">
        <f t="shared" si="0"/>
        <v>1162.0130952830314</v>
      </c>
    </row>
    <row r="46" spans="2:9" x14ac:dyDescent="0.2">
      <c r="B46" s="462"/>
      <c r="C46" s="466"/>
      <c r="D46" s="240" t="s">
        <v>145</v>
      </c>
      <c r="E46" s="205">
        <v>1385.8948463248014</v>
      </c>
      <c r="F46" s="206">
        <v>785.14694296152095</v>
      </c>
      <c r="G46" s="206">
        <v>804.3711010670811</v>
      </c>
      <c r="H46" s="206">
        <v>1167.4913312778772</v>
      </c>
      <c r="I46" s="208">
        <f t="shared" si="0"/>
        <v>4142.904221631281</v>
      </c>
    </row>
    <row r="47" spans="2:9" x14ac:dyDescent="0.2">
      <c r="B47" s="462"/>
      <c r="C47" s="466"/>
      <c r="D47" s="240" t="s">
        <v>146</v>
      </c>
      <c r="E47" s="205">
        <v>23.342600001119077</v>
      </c>
      <c r="F47" s="206">
        <v>17.20260005987808</v>
      </c>
      <c r="G47" s="206">
        <v>187.57527841282635</v>
      </c>
      <c r="H47" s="206">
        <v>100.28482948231324</v>
      </c>
      <c r="I47" s="208">
        <f t="shared" si="0"/>
        <v>328.40530795613677</v>
      </c>
    </row>
    <row r="48" spans="2:9" x14ac:dyDescent="0.2">
      <c r="B48" s="462"/>
      <c r="C48" s="215" t="s">
        <v>149</v>
      </c>
      <c r="D48" s="239"/>
      <c r="E48" s="212">
        <f>SUBTOTAL(9,E45:E47)</f>
        <v>1605.5618461383804</v>
      </c>
      <c r="F48" s="212">
        <f>SUBTOTAL(9,F45:F47)</f>
        <v>1031.248159019548</v>
      </c>
      <c r="G48" s="212">
        <f>SUBTOTAL(9,G45:G47)</f>
        <v>1351.9025794702991</v>
      </c>
      <c r="H48" s="212">
        <f>SUBTOTAL(9,H45:H47)</f>
        <v>1644.6100402422212</v>
      </c>
      <c r="I48" s="214">
        <f>SUBTOTAL(9,I45:I47)</f>
        <v>5633.3226248704486</v>
      </c>
    </row>
    <row r="49" spans="2:9" x14ac:dyDescent="0.2">
      <c r="B49" s="462"/>
      <c r="C49" s="473" t="s">
        <v>150</v>
      </c>
      <c r="D49" s="240" t="s">
        <v>144</v>
      </c>
      <c r="E49" s="205">
        <v>281.46189990234376</v>
      </c>
      <c r="F49" s="206">
        <v>534.13684202384945</v>
      </c>
      <c r="G49" s="206">
        <v>327.73493047857283</v>
      </c>
      <c r="H49" s="206">
        <v>446.37019982910158</v>
      </c>
      <c r="I49" s="208">
        <f t="shared" si="0"/>
        <v>1589.7038722338675</v>
      </c>
    </row>
    <row r="50" spans="2:9" x14ac:dyDescent="0.2">
      <c r="B50" s="462"/>
      <c r="C50" s="473"/>
      <c r="D50" s="240" t="s">
        <v>145</v>
      </c>
      <c r="E50" s="205">
        <v>9.3315300903320306</v>
      </c>
      <c r="F50" s="206">
        <v>0</v>
      </c>
      <c r="G50" s="206">
        <v>1.3109500122070312</v>
      </c>
      <c r="H50" s="206">
        <v>0</v>
      </c>
      <c r="I50" s="208">
        <f t="shared" si="0"/>
        <v>10.642480102539063</v>
      </c>
    </row>
    <row r="51" spans="2:9" x14ac:dyDescent="0.2">
      <c r="B51" s="462"/>
      <c r="C51" s="473"/>
      <c r="D51" s="240" t="s">
        <v>146</v>
      </c>
      <c r="E51" s="205">
        <v>0</v>
      </c>
      <c r="F51" s="206">
        <v>1.9199999570846558E-3</v>
      </c>
      <c r="G51" s="206">
        <v>0</v>
      </c>
      <c r="H51" s="206">
        <v>0</v>
      </c>
      <c r="I51" s="208">
        <f t="shared" si="0"/>
        <v>1.9199999570846558E-3</v>
      </c>
    </row>
    <row r="52" spans="2:9" x14ac:dyDescent="0.2">
      <c r="B52" s="462"/>
      <c r="C52" s="241" t="s">
        <v>151</v>
      </c>
      <c r="D52" s="239"/>
      <c r="E52" s="212">
        <f>SUBTOTAL(9,E49:E51)</f>
        <v>290.79342999267578</v>
      </c>
      <c r="F52" s="212">
        <f>SUBTOTAL(9,F49:F51)</f>
        <v>534.13876202380652</v>
      </c>
      <c r="G52" s="212">
        <f>SUBTOTAL(9,G49:G51)</f>
        <v>329.04588049077989</v>
      </c>
      <c r="H52" s="212">
        <f>SUBTOTAL(9,H49:H51)</f>
        <v>446.37019982910158</v>
      </c>
      <c r="I52" s="214">
        <f>SUBTOTAL(9,I49:I51)</f>
        <v>1600.3482723363638</v>
      </c>
    </row>
    <row r="53" spans="2:9" x14ac:dyDescent="0.2">
      <c r="B53" s="462"/>
      <c r="C53" s="466" t="s">
        <v>152</v>
      </c>
      <c r="D53" s="240" t="s">
        <v>144</v>
      </c>
      <c r="E53" s="205">
        <v>7.2435799785852435</v>
      </c>
      <c r="F53" s="206">
        <v>1.3340000000000001</v>
      </c>
      <c r="G53" s="206">
        <v>0</v>
      </c>
      <c r="H53" s="206">
        <v>0.19600000000000001</v>
      </c>
      <c r="I53" s="208">
        <f t="shared" si="0"/>
        <v>8.7735799785852429</v>
      </c>
    </row>
    <row r="54" spans="2:9" x14ac:dyDescent="0.2">
      <c r="B54" s="462"/>
      <c r="C54" s="466"/>
      <c r="D54" s="240" t="s">
        <v>145</v>
      </c>
      <c r="E54" s="205">
        <v>404.48724800407888</v>
      </c>
      <c r="F54" s="206">
        <v>651.91073046874999</v>
      </c>
      <c r="G54" s="206">
        <v>56.315299939930441</v>
      </c>
      <c r="H54" s="206">
        <v>2.5000000000000001E-2</v>
      </c>
      <c r="I54" s="208">
        <f t="shared" si="0"/>
        <v>1112.7382784127594</v>
      </c>
    </row>
    <row r="55" spans="2:9" x14ac:dyDescent="0.2">
      <c r="B55" s="462"/>
      <c r="C55" s="471"/>
      <c r="D55" s="243" t="s">
        <v>146</v>
      </c>
      <c r="E55" s="244">
        <v>2.3672800011634827</v>
      </c>
      <c r="F55" s="245">
        <v>0</v>
      </c>
      <c r="G55" s="245">
        <v>15.754750282287597</v>
      </c>
      <c r="H55" s="245">
        <v>0</v>
      </c>
      <c r="I55" s="246">
        <f t="shared" si="0"/>
        <v>18.122030283451082</v>
      </c>
    </row>
    <row r="56" spans="2:9" x14ac:dyDescent="0.2">
      <c r="B56" s="462"/>
      <c r="C56" s="215" t="s">
        <v>153</v>
      </c>
      <c r="D56" s="239"/>
      <c r="E56" s="206">
        <f>SUBTOTAL(9,E53:E55)</f>
        <v>414.09810798382756</v>
      </c>
      <c r="F56" s="206">
        <f>SUBTOTAL(9,F53:F55)</f>
        <v>653.24473046874994</v>
      </c>
      <c r="G56" s="206">
        <f>SUBTOTAL(9,G53:G55)</f>
        <v>72.070050222218043</v>
      </c>
      <c r="H56" s="206">
        <f>SUBTOTAL(9,H53:H55)</f>
        <v>0.221</v>
      </c>
      <c r="I56" s="208">
        <f>SUBTOTAL(9,I53:I55)</f>
        <v>1139.6338886747958</v>
      </c>
    </row>
    <row r="57" spans="2:9" x14ac:dyDescent="0.2">
      <c r="B57" s="156" t="s">
        <v>159</v>
      </c>
      <c r="C57" s="154"/>
      <c r="D57" s="157"/>
      <c r="E57" s="41">
        <f>SUBTOTAL(9,E41:E55)</f>
        <v>2399.2280336527601</v>
      </c>
      <c r="F57" s="41">
        <f>SUBTOTAL(9,F41:F55)</f>
        <v>2218.6316515121048</v>
      </c>
      <c r="G57" s="41">
        <f>SUBTOTAL(9,G41:G55)</f>
        <v>1753.0185101832969</v>
      </c>
      <c r="H57" s="41">
        <f>SUBTOTAL(9,H41:H55)</f>
        <v>2096.6623400247358</v>
      </c>
      <c r="I57" s="56">
        <f>SUBTOTAL(9,I41:I55)</f>
        <v>8467.5405353728984</v>
      </c>
    </row>
    <row r="58" spans="2:9" x14ac:dyDescent="0.2">
      <c r="B58" s="461">
        <v>2005</v>
      </c>
      <c r="C58" s="464" t="s">
        <v>146</v>
      </c>
      <c r="D58" s="145" t="s">
        <v>144</v>
      </c>
      <c r="E58" s="158">
        <v>2.5654599609375</v>
      </c>
      <c r="F58" s="158">
        <v>0</v>
      </c>
      <c r="G58" s="158">
        <v>0</v>
      </c>
      <c r="H58" s="159">
        <v>0</v>
      </c>
      <c r="I58" s="148">
        <f>SUM(E58:H58)</f>
        <v>2.5654599609375</v>
      </c>
    </row>
    <row r="59" spans="2:9" x14ac:dyDescent="0.2">
      <c r="B59" s="462"/>
      <c r="C59" s="465"/>
      <c r="D59" s="147" t="s">
        <v>145</v>
      </c>
      <c r="E59" s="158">
        <v>0</v>
      </c>
      <c r="F59" s="158">
        <v>0</v>
      </c>
      <c r="G59" s="158">
        <v>0</v>
      </c>
      <c r="H59" s="158">
        <v>0</v>
      </c>
      <c r="I59" s="148">
        <f>SUM(E59:H59)</f>
        <v>0</v>
      </c>
    </row>
    <row r="60" spans="2:9" x14ac:dyDescent="0.2">
      <c r="B60" s="462"/>
      <c r="C60" s="465"/>
      <c r="D60" s="149" t="s">
        <v>146</v>
      </c>
      <c r="E60" s="158">
        <v>101.14445106943</v>
      </c>
      <c r="F60" s="158">
        <v>0</v>
      </c>
      <c r="G60" s="158">
        <v>0</v>
      </c>
      <c r="H60" s="158">
        <v>0</v>
      </c>
      <c r="I60" s="148">
        <f>SUM(E60:H60)</f>
        <v>101.14445106943</v>
      </c>
    </row>
    <row r="61" spans="2:9" x14ac:dyDescent="0.2">
      <c r="B61" s="462"/>
      <c r="C61" s="242" t="s">
        <v>158</v>
      </c>
      <c r="D61" s="239"/>
      <c r="E61" s="212">
        <f>SUBTOTAL(9,E58:E60)</f>
        <v>103.70991103036751</v>
      </c>
      <c r="F61" s="212">
        <f>SUBTOTAL(9,F58:F60)</f>
        <v>0</v>
      </c>
      <c r="G61" s="212">
        <f>SUBTOTAL(9,G58:G60)</f>
        <v>0</v>
      </c>
      <c r="H61" s="212">
        <f>SUBTOTAL(9,H58:H60)</f>
        <v>0</v>
      </c>
      <c r="I61" s="214">
        <f>SUBTOTAL(9,I58:I60)</f>
        <v>103.70991103036751</v>
      </c>
    </row>
    <row r="62" spans="2:9" x14ac:dyDescent="0.2">
      <c r="B62" s="462"/>
      <c r="C62" s="466" t="s">
        <v>148</v>
      </c>
      <c r="D62" s="247" t="s">
        <v>144</v>
      </c>
      <c r="E62" s="248">
        <v>260.37421984589099</v>
      </c>
      <c r="F62" s="248">
        <v>292.02282970088697</v>
      </c>
      <c r="G62" s="248">
        <v>312.070770189315</v>
      </c>
      <c r="H62" s="248">
        <v>336.93043473807001</v>
      </c>
      <c r="I62" s="223">
        <f>SUM(E62:H62)</f>
        <v>1201.398254474163</v>
      </c>
    </row>
    <row r="63" spans="2:9" x14ac:dyDescent="0.2">
      <c r="B63" s="462"/>
      <c r="C63" s="466"/>
      <c r="D63" s="249" t="s">
        <v>145</v>
      </c>
      <c r="E63" s="248">
        <v>1782.56826217707</v>
      </c>
      <c r="F63" s="248">
        <v>555.22925255945302</v>
      </c>
      <c r="G63" s="248">
        <v>691.45363111703796</v>
      </c>
      <c r="H63" s="248">
        <v>1090.4566598854101</v>
      </c>
      <c r="I63" s="208">
        <f>SUM(E63:H63)</f>
        <v>4119.7078057389708</v>
      </c>
    </row>
    <row r="64" spans="2:9" x14ac:dyDescent="0.2">
      <c r="B64" s="462"/>
      <c r="C64" s="466"/>
      <c r="D64" s="250" t="s">
        <v>146</v>
      </c>
      <c r="E64" s="248">
        <v>15.5126998133249</v>
      </c>
      <c r="F64" s="248">
        <v>0</v>
      </c>
      <c r="G64" s="248">
        <v>190.70791769886</v>
      </c>
      <c r="H64" s="248">
        <v>38.9736272424757</v>
      </c>
      <c r="I64" s="246">
        <f>SUM(E64:H64)</f>
        <v>245.19424475466059</v>
      </c>
    </row>
    <row r="65" spans="2:9" x14ac:dyDescent="0.2">
      <c r="B65" s="462"/>
      <c r="C65" s="215" t="s">
        <v>149</v>
      </c>
      <c r="D65" s="239"/>
      <c r="E65" s="212">
        <f>SUBTOTAL(9,E62:E64)</f>
        <v>2058.4551818362861</v>
      </c>
      <c r="F65" s="212">
        <f>SUBTOTAL(9,F62:F64)</f>
        <v>847.25208226033999</v>
      </c>
      <c r="G65" s="212">
        <f>SUBTOTAL(9,G62:G64)</f>
        <v>1194.232319005213</v>
      </c>
      <c r="H65" s="212">
        <f>SUBTOTAL(9,H62:H64)</f>
        <v>1466.3607218659558</v>
      </c>
      <c r="I65" s="214">
        <f>SUBTOTAL(9,I62:I64)</f>
        <v>5566.3003049677945</v>
      </c>
    </row>
    <row r="66" spans="2:9" x14ac:dyDescent="0.2">
      <c r="B66" s="462"/>
      <c r="C66" s="467" t="s">
        <v>150</v>
      </c>
      <c r="D66" s="247" t="s">
        <v>144</v>
      </c>
      <c r="E66" s="248">
        <v>179.957930175781</v>
      </c>
      <c r="F66" s="248">
        <v>490.69781931114198</v>
      </c>
      <c r="G66" s="248">
        <v>218.494</v>
      </c>
      <c r="H66" s="248">
        <v>122.419913520813</v>
      </c>
      <c r="I66" s="208">
        <f>SUM(E66:H66)</f>
        <v>1011.569663007736</v>
      </c>
    </row>
    <row r="67" spans="2:9" x14ac:dyDescent="0.2">
      <c r="B67" s="462"/>
      <c r="C67" s="467"/>
      <c r="D67" s="249" t="s">
        <v>145</v>
      </c>
      <c r="E67" s="248">
        <v>19.236000000000001</v>
      </c>
      <c r="F67" s="248">
        <v>0</v>
      </c>
      <c r="G67" s="248">
        <v>10.186</v>
      </c>
      <c r="H67" s="248">
        <v>3.0000000000000001E-3</v>
      </c>
      <c r="I67" s="208">
        <f>SUM(E67:H67)</f>
        <v>29.425000000000001</v>
      </c>
    </row>
    <row r="68" spans="2:9" x14ac:dyDescent="0.2">
      <c r="B68" s="462"/>
      <c r="C68" s="467"/>
      <c r="D68" s="250" t="s">
        <v>146</v>
      </c>
      <c r="E68" s="248">
        <v>0</v>
      </c>
      <c r="F68" s="248">
        <v>0</v>
      </c>
      <c r="G68" s="248">
        <v>0</v>
      </c>
      <c r="H68" s="248">
        <v>0</v>
      </c>
      <c r="I68" s="208">
        <f>SUM(E68:H68)</f>
        <v>0</v>
      </c>
    </row>
    <row r="69" spans="2:9" x14ac:dyDescent="0.2">
      <c r="B69" s="462"/>
      <c r="C69" s="241" t="s">
        <v>151</v>
      </c>
      <c r="D69" s="239"/>
      <c r="E69" s="212">
        <f>SUBTOTAL(9,E66:E68)</f>
        <v>199.19393017578099</v>
      </c>
      <c r="F69" s="212">
        <f>SUBTOTAL(9,F66:F68)</f>
        <v>490.69781931114198</v>
      </c>
      <c r="G69" s="212">
        <f>SUBTOTAL(9,G66:G68)</f>
        <v>228.68</v>
      </c>
      <c r="H69" s="212">
        <f>SUBTOTAL(9,H66:H68)</f>
        <v>122.422913520813</v>
      </c>
      <c r="I69" s="214">
        <f>SUBTOTAL(9,I66:I68)</f>
        <v>1040.9946630077361</v>
      </c>
    </row>
    <row r="70" spans="2:9" x14ac:dyDescent="0.2">
      <c r="B70" s="462"/>
      <c r="C70" s="468" t="s">
        <v>152</v>
      </c>
      <c r="D70" s="247" t="s">
        <v>144</v>
      </c>
      <c r="E70" s="248">
        <v>51.356700000047603</v>
      </c>
      <c r="F70" s="248">
        <v>1.3640000000000001</v>
      </c>
      <c r="G70" s="248">
        <v>0</v>
      </c>
      <c r="H70" s="248">
        <v>6.0179999999999998</v>
      </c>
      <c r="I70" s="208">
        <f>SUM(E70:H70)</f>
        <v>58.738700000047601</v>
      </c>
    </row>
    <row r="71" spans="2:9" x14ac:dyDescent="0.2">
      <c r="B71" s="462"/>
      <c r="C71" s="468"/>
      <c r="D71" s="249" t="s">
        <v>145</v>
      </c>
      <c r="E71" s="248">
        <v>434.05020184588398</v>
      </c>
      <c r="F71" s="248">
        <v>631.29482031249995</v>
      </c>
      <c r="G71" s="248">
        <v>5.2999999999999999E-2</v>
      </c>
      <c r="H71" s="248">
        <v>0</v>
      </c>
      <c r="I71" s="208">
        <f>SUM(E71:H71)</f>
        <v>1065.398022158384</v>
      </c>
    </row>
    <row r="72" spans="2:9" x14ac:dyDescent="0.2">
      <c r="B72" s="462"/>
      <c r="C72" s="469"/>
      <c r="D72" s="250" t="s">
        <v>146</v>
      </c>
      <c r="E72" s="248">
        <v>0.54</v>
      </c>
      <c r="F72" s="248">
        <v>0</v>
      </c>
      <c r="G72" s="248">
        <v>0</v>
      </c>
      <c r="H72" s="248">
        <v>16.337429999947499</v>
      </c>
      <c r="I72" s="246">
        <f>SUM(E72:H72)</f>
        <v>16.877429999947498</v>
      </c>
    </row>
    <row r="73" spans="2:9" x14ac:dyDescent="0.2">
      <c r="B73" s="463"/>
      <c r="C73" s="217" t="s">
        <v>153</v>
      </c>
      <c r="D73" s="239"/>
      <c r="E73" s="212">
        <f>SUBTOTAL(9,E70:E72)</f>
        <v>485.94690184593162</v>
      </c>
      <c r="F73" s="212">
        <f>SUBTOTAL(9,F70:F72)</f>
        <v>632.65882031249998</v>
      </c>
      <c r="G73" s="212">
        <f>SUBTOTAL(9,G70:G72)</f>
        <v>5.2999999999999999E-2</v>
      </c>
      <c r="H73" s="212">
        <f>SUBTOTAL(9,H70:H72)</f>
        <v>22.3554299999475</v>
      </c>
      <c r="I73" s="214">
        <f>SUBTOTAL(9,I70:I72)</f>
        <v>1141.0141521583791</v>
      </c>
    </row>
    <row r="74" spans="2:9" x14ac:dyDescent="0.2">
      <c r="B74" s="156" t="s">
        <v>160</v>
      </c>
      <c r="C74" s="160"/>
      <c r="D74" s="157"/>
      <c r="E74" s="41">
        <f>SUBTOTAL(9,E58:E72)</f>
        <v>2847.3059248883656</v>
      </c>
      <c r="F74" s="41">
        <f>SUBTOTAL(9,F58:F72)</f>
        <v>1970.6087218839818</v>
      </c>
      <c r="G74" s="41">
        <f>SUBTOTAL(9,G58:G72)</f>
        <v>1422.9653190052129</v>
      </c>
      <c r="H74" s="41">
        <f>SUBTOTAL(9,H58:H72)</f>
        <v>1611.1390653867163</v>
      </c>
      <c r="I74" s="56">
        <f>SUBTOTAL(9,I58:I72)</f>
        <v>7852.0190311642773</v>
      </c>
    </row>
    <row r="75" spans="2:9" x14ac:dyDescent="0.2">
      <c r="B75" s="461">
        <v>2006</v>
      </c>
      <c r="C75" s="464" t="s">
        <v>146</v>
      </c>
      <c r="D75" s="145" t="s">
        <v>144</v>
      </c>
      <c r="E75" s="161">
        <v>11.1047527103424</v>
      </c>
      <c r="F75" s="161">
        <v>0</v>
      </c>
      <c r="G75" s="161">
        <v>0</v>
      </c>
      <c r="H75" s="161">
        <v>0</v>
      </c>
      <c r="I75" s="148">
        <f>SUM(E75:H75)</f>
        <v>11.1047527103424</v>
      </c>
    </row>
    <row r="76" spans="2:9" x14ac:dyDescent="0.2">
      <c r="B76" s="462"/>
      <c r="C76" s="465"/>
      <c r="D76" s="147" t="s">
        <v>145</v>
      </c>
      <c r="E76" s="162">
        <v>5.4717449665069501E-2</v>
      </c>
      <c r="F76" s="161">
        <v>0</v>
      </c>
      <c r="G76" s="161">
        <v>0</v>
      </c>
      <c r="H76" s="161">
        <v>0</v>
      </c>
      <c r="I76" s="148">
        <f>SUM(E76:H76)</f>
        <v>5.4717449665069501E-2</v>
      </c>
    </row>
    <row r="77" spans="2:9" x14ac:dyDescent="0.2">
      <c r="B77" s="462"/>
      <c r="C77" s="465"/>
      <c r="D77" s="149" t="s">
        <v>146</v>
      </c>
      <c r="E77" s="161">
        <v>96.380867840707296</v>
      </c>
      <c r="F77" s="161">
        <v>0</v>
      </c>
      <c r="G77" s="161">
        <v>0</v>
      </c>
      <c r="H77" s="161">
        <v>0</v>
      </c>
      <c r="I77" s="148">
        <f>SUM(E77:H77)</f>
        <v>96.380867840707296</v>
      </c>
    </row>
    <row r="78" spans="2:9" x14ac:dyDescent="0.2">
      <c r="B78" s="462"/>
      <c r="C78" s="242" t="s">
        <v>158</v>
      </c>
      <c r="D78" s="239"/>
      <c r="E78" s="212">
        <f>SUBTOTAL(9,E75:E77)</f>
        <v>107.54033800071477</v>
      </c>
      <c r="F78" s="212">
        <f>SUBTOTAL(9,F75:F77)</f>
        <v>0</v>
      </c>
      <c r="G78" s="212">
        <f>SUBTOTAL(9,G75:G77)</f>
        <v>0</v>
      </c>
      <c r="H78" s="212">
        <f>SUBTOTAL(9,H75:H77)</f>
        <v>0</v>
      </c>
      <c r="I78" s="214">
        <f>SUBTOTAL(9,I75:I77)</f>
        <v>107.54033800071477</v>
      </c>
    </row>
    <row r="79" spans="2:9" x14ac:dyDescent="0.2">
      <c r="B79" s="462"/>
      <c r="C79" s="466" t="s">
        <v>148</v>
      </c>
      <c r="D79" s="247" t="s">
        <v>144</v>
      </c>
      <c r="E79" s="251">
        <v>356.11486049243803</v>
      </c>
      <c r="F79" s="252">
        <v>250.31450693018701</v>
      </c>
      <c r="G79" s="252">
        <v>128.07261056494701</v>
      </c>
      <c r="H79" s="252">
        <v>553.85760709452597</v>
      </c>
      <c r="I79" s="223">
        <f>SUM(E79:H79)</f>
        <v>1288.359585082098</v>
      </c>
    </row>
    <row r="80" spans="2:9" x14ac:dyDescent="0.2">
      <c r="B80" s="462"/>
      <c r="C80" s="466"/>
      <c r="D80" s="249" t="s">
        <v>145</v>
      </c>
      <c r="E80" s="253">
        <v>1551.8062972704299</v>
      </c>
      <c r="F80" s="254">
        <v>338.160885608824</v>
      </c>
      <c r="G80" s="254">
        <v>402.06935087794801</v>
      </c>
      <c r="H80" s="254">
        <v>856.44949936878697</v>
      </c>
      <c r="I80" s="208">
        <f>SUM(E80:H80)</f>
        <v>3148.4860331259888</v>
      </c>
    </row>
    <row r="81" spans="2:9" x14ac:dyDescent="0.2">
      <c r="B81" s="462"/>
      <c r="C81" s="466"/>
      <c r="D81" s="250" t="s">
        <v>146</v>
      </c>
      <c r="E81" s="255">
        <v>3.95435991895198</v>
      </c>
      <c r="F81" s="256">
        <v>0</v>
      </c>
      <c r="G81" s="256">
        <v>0</v>
      </c>
      <c r="H81" s="256">
        <v>7.1463647988000796</v>
      </c>
      <c r="I81" s="246">
        <f>SUM(E81:H81)</f>
        <v>11.10072471775206</v>
      </c>
    </row>
    <row r="82" spans="2:9" x14ac:dyDescent="0.2">
      <c r="B82" s="462"/>
      <c r="C82" s="215" t="s">
        <v>149</v>
      </c>
      <c r="D82" s="239"/>
      <c r="E82" s="212">
        <f>SUBTOTAL(9,E79:E81)</f>
        <v>1911.8755176818199</v>
      </c>
      <c r="F82" s="212">
        <f>SUBTOTAL(9,F79:F81)</f>
        <v>588.47539253901095</v>
      </c>
      <c r="G82" s="212">
        <f>SUBTOTAL(9,G79:G81)</f>
        <v>530.14196144289508</v>
      </c>
      <c r="H82" s="212">
        <f>SUBTOTAL(9,H79:H81)</f>
        <v>1417.453471262113</v>
      </c>
      <c r="I82" s="214">
        <f>SUBTOTAL(9,I79:I81)</f>
        <v>4447.9463429258385</v>
      </c>
    </row>
    <row r="83" spans="2:9" x14ac:dyDescent="0.2">
      <c r="B83" s="462"/>
      <c r="C83" s="467" t="s">
        <v>150</v>
      </c>
      <c r="D83" s="247" t="s">
        <v>144</v>
      </c>
      <c r="E83" s="251">
        <v>225.712150390625</v>
      </c>
      <c r="F83" s="252">
        <v>640.85940935134897</v>
      </c>
      <c r="G83" s="252">
        <v>269.89043339347802</v>
      </c>
      <c r="H83" s="257">
        <v>157.923</v>
      </c>
      <c r="I83" s="208">
        <f>SUM(E83:H83)</f>
        <v>1294.3849931354519</v>
      </c>
    </row>
    <row r="84" spans="2:9" x14ac:dyDescent="0.2">
      <c r="B84" s="462"/>
      <c r="C84" s="467"/>
      <c r="D84" s="249" t="s">
        <v>145</v>
      </c>
      <c r="E84" s="253">
        <v>14.178000000000001</v>
      </c>
      <c r="F84" s="254">
        <v>0</v>
      </c>
      <c r="G84" s="254">
        <v>16.93</v>
      </c>
      <c r="H84" s="258">
        <v>0</v>
      </c>
      <c r="I84" s="208">
        <f>SUM(E84:H84)</f>
        <v>31.108000000000001</v>
      </c>
    </row>
    <row r="85" spans="2:9" x14ac:dyDescent="0.2">
      <c r="B85" s="462"/>
      <c r="C85" s="467"/>
      <c r="D85" s="250" t="s">
        <v>146</v>
      </c>
      <c r="E85" s="255">
        <v>0</v>
      </c>
      <c r="F85" s="256">
        <v>0</v>
      </c>
      <c r="G85" s="256">
        <v>0</v>
      </c>
      <c r="H85" s="259">
        <v>0</v>
      </c>
      <c r="I85" s="208">
        <f>SUM(E85:H85)</f>
        <v>0</v>
      </c>
    </row>
    <row r="86" spans="2:9" x14ac:dyDescent="0.2">
      <c r="B86" s="462"/>
      <c r="C86" s="241" t="s">
        <v>151</v>
      </c>
      <c r="D86" s="239"/>
      <c r="E86" s="212">
        <f>SUBTOTAL(9,E83:E85)</f>
        <v>239.890150390625</v>
      </c>
      <c r="F86" s="212">
        <f>SUBTOTAL(9,F83:F85)</f>
        <v>640.85940935134897</v>
      </c>
      <c r="G86" s="212">
        <f>SUBTOTAL(9,G83:G85)</f>
        <v>286.82043339347803</v>
      </c>
      <c r="H86" s="212">
        <f>SUBTOTAL(9,H83:H85)</f>
        <v>157.923</v>
      </c>
      <c r="I86" s="214">
        <f>SUBTOTAL(9,I83:I85)</f>
        <v>1325.4929931354518</v>
      </c>
    </row>
    <row r="87" spans="2:9" x14ac:dyDescent="0.2">
      <c r="B87" s="462"/>
      <c r="C87" s="468" t="s">
        <v>152</v>
      </c>
      <c r="D87" s="247" t="s">
        <v>144</v>
      </c>
      <c r="E87" s="254">
        <v>51.786611846923797</v>
      </c>
      <c r="F87" s="260">
        <v>0.54200000000000004</v>
      </c>
      <c r="G87" s="254">
        <v>0</v>
      </c>
      <c r="H87" s="254">
        <v>1.7876000976562501</v>
      </c>
      <c r="I87" s="208">
        <f>SUM(E87:H87)</f>
        <v>54.116211944580051</v>
      </c>
    </row>
    <row r="88" spans="2:9" x14ac:dyDescent="0.2">
      <c r="B88" s="462"/>
      <c r="C88" s="468"/>
      <c r="D88" s="249" t="s">
        <v>145</v>
      </c>
      <c r="E88" s="254">
        <v>323.50440800783002</v>
      </c>
      <c r="F88" s="254">
        <v>532.726</v>
      </c>
      <c r="G88" s="254">
        <v>0</v>
      </c>
      <c r="H88" s="254">
        <v>0</v>
      </c>
      <c r="I88" s="208">
        <f>SUM(E88:H88)</f>
        <v>856.23040800782996</v>
      </c>
    </row>
    <row r="89" spans="2:9" x14ac:dyDescent="0.2">
      <c r="B89" s="462"/>
      <c r="C89" s="469"/>
      <c r="D89" s="250" t="s">
        <v>146</v>
      </c>
      <c r="E89" s="254">
        <v>0</v>
      </c>
      <c r="F89" s="254">
        <v>0</v>
      </c>
      <c r="G89" s="254">
        <v>0</v>
      </c>
      <c r="H89" s="261">
        <v>1.2648000717163E-2</v>
      </c>
      <c r="I89" s="246">
        <f>SUM(E89:H89)</f>
        <v>1.2648000717163E-2</v>
      </c>
    </row>
    <row r="90" spans="2:9" x14ac:dyDescent="0.2">
      <c r="B90" s="463"/>
      <c r="C90" s="217" t="s">
        <v>153</v>
      </c>
      <c r="D90" s="239"/>
      <c r="E90" s="212">
        <f>SUBTOTAL(9,E87:E89)</f>
        <v>375.29101985475381</v>
      </c>
      <c r="F90" s="212">
        <f>SUBTOTAL(9,F87:F89)</f>
        <v>533.26800000000003</v>
      </c>
      <c r="G90" s="212">
        <f>SUBTOTAL(9,G87:G89)</f>
        <v>0</v>
      </c>
      <c r="H90" s="212">
        <f>SUBTOTAL(9,H87:H89)</f>
        <v>1.800248098373413</v>
      </c>
      <c r="I90" s="214">
        <f>SUBTOTAL(9,I87:I89)</f>
        <v>910.35926795312719</v>
      </c>
    </row>
    <row r="91" spans="2:9" x14ac:dyDescent="0.2">
      <c r="B91" s="156" t="s">
        <v>161</v>
      </c>
      <c r="C91" s="160"/>
      <c r="D91" s="157"/>
      <c r="E91" s="41">
        <f>SUBTOTAL(9,E75:E89)</f>
        <v>2634.5970259279134</v>
      </c>
      <c r="F91" s="41">
        <f>SUBTOTAL(9,F75:F89)</f>
        <v>1762.6028018903598</v>
      </c>
      <c r="G91" s="41">
        <f>SUBTOTAL(9,G75:G89)</f>
        <v>816.96239483637305</v>
      </c>
      <c r="H91" s="41">
        <f>SUBTOTAL(9,H75:H89)</f>
        <v>1577.1767193604865</v>
      </c>
      <c r="I91" s="56">
        <f>SUBTOTAL(9,I75:I89)</f>
        <v>6791.3389420151334</v>
      </c>
    </row>
    <row r="92" spans="2:9" x14ac:dyDescent="0.2">
      <c r="B92" s="461">
        <v>2007</v>
      </c>
      <c r="C92" s="464" t="s">
        <v>146</v>
      </c>
      <c r="D92" s="145" t="s">
        <v>144</v>
      </c>
      <c r="E92" s="161">
        <v>2.6414800109863283</v>
      </c>
      <c r="F92" s="161">
        <v>0</v>
      </c>
      <c r="G92" s="161">
        <v>0</v>
      </c>
      <c r="H92" s="161">
        <v>0</v>
      </c>
      <c r="I92" s="148">
        <f t="shared" ref="I92:I106" si="1">SUM(E92:H92)</f>
        <v>2.6414800109863283</v>
      </c>
    </row>
    <row r="93" spans="2:9" x14ac:dyDescent="0.2">
      <c r="B93" s="462"/>
      <c r="C93" s="465"/>
      <c r="D93" s="147" t="s">
        <v>145</v>
      </c>
      <c r="E93" s="161">
        <v>0</v>
      </c>
      <c r="F93" s="161">
        <v>0</v>
      </c>
      <c r="G93" s="161">
        <v>0</v>
      </c>
      <c r="H93" s="161">
        <v>0</v>
      </c>
      <c r="I93" s="148">
        <f t="shared" si="1"/>
        <v>0</v>
      </c>
    </row>
    <row r="94" spans="2:9" x14ac:dyDescent="0.2">
      <c r="B94" s="462"/>
      <c r="C94" s="465"/>
      <c r="D94" s="149" t="s">
        <v>146</v>
      </c>
      <c r="E94" s="161">
        <v>55.6979441929711</v>
      </c>
      <c r="F94" s="161">
        <v>0</v>
      </c>
      <c r="G94" s="161">
        <v>0</v>
      </c>
      <c r="H94" s="161">
        <v>0</v>
      </c>
      <c r="I94" s="148">
        <f t="shared" si="1"/>
        <v>55.6979441929711</v>
      </c>
    </row>
    <row r="95" spans="2:9" x14ac:dyDescent="0.2">
      <c r="B95" s="462"/>
      <c r="C95" s="242" t="s">
        <v>158</v>
      </c>
      <c r="D95" s="262"/>
      <c r="E95" s="212">
        <f>SUM(E92:E94)</f>
        <v>58.339424203957428</v>
      </c>
      <c r="F95" s="212">
        <f>SUM(F92:F94)</f>
        <v>0</v>
      </c>
      <c r="G95" s="212">
        <f>SUM(G92:G94)</f>
        <v>0</v>
      </c>
      <c r="H95" s="212">
        <f>SUM(H92:H94)</f>
        <v>0</v>
      </c>
      <c r="I95" s="214">
        <f>SUM(I92:I94)</f>
        <v>58.339424203957428</v>
      </c>
    </row>
    <row r="96" spans="2:9" x14ac:dyDescent="0.2">
      <c r="B96" s="462"/>
      <c r="C96" s="466" t="s">
        <v>148</v>
      </c>
      <c r="D96" s="247" t="s">
        <v>144</v>
      </c>
      <c r="E96" s="254">
        <v>153.73209159999999</v>
      </c>
      <c r="F96" s="254">
        <v>239.85126042127609</v>
      </c>
      <c r="G96" s="254">
        <v>86.503944003582006</v>
      </c>
      <c r="H96" s="254">
        <v>361.56091744704543</v>
      </c>
      <c r="I96" s="208">
        <f t="shared" si="1"/>
        <v>841.64821347190355</v>
      </c>
    </row>
    <row r="97" spans="2:9" x14ac:dyDescent="0.2">
      <c r="B97" s="462"/>
      <c r="C97" s="466"/>
      <c r="D97" s="249" t="s">
        <v>145</v>
      </c>
      <c r="E97" s="254">
        <v>848.49061871545018</v>
      </c>
      <c r="F97" s="254">
        <v>530.99064469823804</v>
      </c>
      <c r="G97" s="254">
        <v>367.63634082362802</v>
      </c>
      <c r="H97" s="254">
        <v>1237.9526482430399</v>
      </c>
      <c r="I97" s="208">
        <f t="shared" si="1"/>
        <v>2985.0702524803564</v>
      </c>
    </row>
    <row r="98" spans="2:9" x14ac:dyDescent="0.2">
      <c r="B98" s="462"/>
      <c r="C98" s="466"/>
      <c r="D98" s="250" t="s">
        <v>146</v>
      </c>
      <c r="E98" s="254">
        <v>3.6949700237512588</v>
      </c>
      <c r="F98" s="254">
        <v>0</v>
      </c>
      <c r="G98" s="254">
        <v>0</v>
      </c>
      <c r="H98" s="254">
        <v>19.536468994919211</v>
      </c>
      <c r="I98" s="208">
        <f t="shared" si="1"/>
        <v>23.231439018670471</v>
      </c>
    </row>
    <row r="99" spans="2:9" x14ac:dyDescent="0.2">
      <c r="B99" s="462"/>
      <c r="C99" s="215" t="s">
        <v>149</v>
      </c>
      <c r="D99" s="262"/>
      <c r="E99" s="212">
        <f>SUM(E96:E98)</f>
        <v>1005.9176803392014</v>
      </c>
      <c r="F99" s="212">
        <f>SUM(F96:F98)</f>
        <v>770.84190511951419</v>
      </c>
      <c r="G99" s="212">
        <f>SUM(G96:G98)</f>
        <v>454.14028482721005</v>
      </c>
      <c r="H99" s="212">
        <f>SUM(H96:H98)</f>
        <v>1619.0500346850044</v>
      </c>
      <c r="I99" s="214">
        <f>SUM(I96:I98)</f>
        <v>3849.9499049709302</v>
      </c>
    </row>
    <row r="100" spans="2:9" x14ac:dyDescent="0.2">
      <c r="B100" s="462"/>
      <c r="C100" s="467" t="s">
        <v>150</v>
      </c>
      <c r="D100" s="247" t="s">
        <v>144</v>
      </c>
      <c r="E100" s="254">
        <v>210.48400000000001</v>
      </c>
      <c r="F100" s="254">
        <v>767.23148291969301</v>
      </c>
      <c r="G100" s="254">
        <v>76.828430077552795</v>
      </c>
      <c r="H100" s="254">
        <v>113.54519677734375</v>
      </c>
      <c r="I100" s="208">
        <f t="shared" si="1"/>
        <v>1168.0891097745896</v>
      </c>
    </row>
    <row r="101" spans="2:9" x14ac:dyDescent="0.2">
      <c r="B101" s="462"/>
      <c r="C101" s="467"/>
      <c r="D101" s="249" t="s">
        <v>145</v>
      </c>
      <c r="E101" s="254">
        <v>32.417970703125</v>
      </c>
      <c r="F101" s="254">
        <v>1.0380745925903321</v>
      </c>
      <c r="G101" s="254">
        <v>0</v>
      </c>
      <c r="H101" s="254">
        <v>2.964</v>
      </c>
      <c r="I101" s="208">
        <f t="shared" si="1"/>
        <v>36.420045295715333</v>
      </c>
    </row>
    <row r="102" spans="2:9" x14ac:dyDescent="0.2">
      <c r="B102" s="462"/>
      <c r="C102" s="467"/>
      <c r="D102" s="250" t="s">
        <v>146</v>
      </c>
      <c r="E102" s="254">
        <v>0</v>
      </c>
      <c r="F102" s="254">
        <v>0</v>
      </c>
      <c r="G102" s="254">
        <v>0</v>
      </c>
      <c r="H102" s="254">
        <v>0</v>
      </c>
      <c r="I102" s="208">
        <f t="shared" si="1"/>
        <v>0</v>
      </c>
    </row>
    <row r="103" spans="2:9" x14ac:dyDescent="0.2">
      <c r="B103" s="462"/>
      <c r="C103" s="241" t="s">
        <v>151</v>
      </c>
      <c r="D103" s="262"/>
      <c r="E103" s="212">
        <f>SUM(E100:E102)</f>
        <v>242.90197070312502</v>
      </c>
      <c r="F103" s="212">
        <f>SUM(F100:F102)</f>
        <v>768.26955751228331</v>
      </c>
      <c r="G103" s="212">
        <f>SUM(G100:G102)</f>
        <v>76.828430077552795</v>
      </c>
      <c r="H103" s="212">
        <f>SUM(H100:H102)</f>
        <v>116.50919677734375</v>
      </c>
      <c r="I103" s="214">
        <f>SUM(I100:I102)</f>
        <v>1204.5091550703048</v>
      </c>
    </row>
    <row r="104" spans="2:9" x14ac:dyDescent="0.2">
      <c r="B104" s="462"/>
      <c r="C104" s="468" t="s">
        <v>152</v>
      </c>
      <c r="D104" s="247" t="s">
        <v>144</v>
      </c>
      <c r="E104" s="254">
        <v>0.36799999999999999</v>
      </c>
      <c r="F104" s="254">
        <v>0</v>
      </c>
      <c r="G104" s="254">
        <v>5.500000119209289E-4</v>
      </c>
      <c r="H104" s="254">
        <v>1.1297100458145142</v>
      </c>
      <c r="I104" s="208">
        <f t="shared" si="1"/>
        <v>1.498260045826435</v>
      </c>
    </row>
    <row r="105" spans="2:9" x14ac:dyDescent="0.2">
      <c r="B105" s="462"/>
      <c r="C105" s="468"/>
      <c r="D105" s="249" t="s">
        <v>145</v>
      </c>
      <c r="E105" s="254">
        <v>326.19276489257811</v>
      </c>
      <c r="F105" s="254">
        <v>498.23303906249998</v>
      </c>
      <c r="G105" s="254">
        <v>5.9774499855041503</v>
      </c>
      <c r="H105" s="254">
        <v>0</v>
      </c>
      <c r="I105" s="208">
        <f t="shared" si="1"/>
        <v>830.4032539405822</v>
      </c>
    </row>
    <row r="106" spans="2:9" x14ac:dyDescent="0.2">
      <c r="B106" s="462"/>
      <c r="C106" s="469"/>
      <c r="D106" s="250" t="s">
        <v>146</v>
      </c>
      <c r="E106" s="254">
        <v>0</v>
      </c>
      <c r="F106" s="254">
        <v>0</v>
      </c>
      <c r="G106" s="254">
        <v>0</v>
      </c>
      <c r="H106" s="254">
        <v>4.8150002330541612E-2</v>
      </c>
      <c r="I106" s="208">
        <f t="shared" si="1"/>
        <v>4.8150002330541612E-2</v>
      </c>
    </row>
    <row r="107" spans="2:9" x14ac:dyDescent="0.2">
      <c r="B107" s="463"/>
      <c r="C107" s="217" t="s">
        <v>153</v>
      </c>
      <c r="D107" s="262"/>
      <c r="E107" s="212">
        <f>SUM(E104:E106)</f>
        <v>326.56076489257811</v>
      </c>
      <c r="F107" s="212">
        <f>SUM(F104:F106)</f>
        <v>498.23303906249998</v>
      </c>
      <c r="G107" s="212">
        <f>SUM(G104:G106)</f>
        <v>5.977999985516071</v>
      </c>
      <c r="H107" s="212">
        <f>SUM(H104:H106)</f>
        <v>1.1778600481450558</v>
      </c>
      <c r="I107" s="214">
        <f>SUM(I104:I106)</f>
        <v>831.94966398873919</v>
      </c>
    </row>
    <row r="108" spans="2:9" x14ac:dyDescent="0.2">
      <c r="B108" s="156" t="s">
        <v>162</v>
      </c>
      <c r="C108" s="160"/>
      <c r="D108" s="157"/>
      <c r="E108" s="41">
        <f>+E107+E103+E99+E95</f>
        <v>1633.7198401388621</v>
      </c>
      <c r="F108" s="41">
        <f>+F107+F103+F99+F95</f>
        <v>2037.3445016942974</v>
      </c>
      <c r="G108" s="41">
        <f>+G107+G103+G99+G95</f>
        <v>536.94671489027894</v>
      </c>
      <c r="H108" s="41">
        <f>+H107+H103+H99+H95</f>
        <v>1736.7370915104932</v>
      </c>
      <c r="I108" s="56">
        <f>+I107+I103+I99+I95</f>
        <v>5944.7481482339317</v>
      </c>
    </row>
    <row r="109" spans="2:9" x14ac:dyDescent="0.2">
      <c r="B109" s="461">
        <v>2008</v>
      </c>
      <c r="C109" s="464" t="s">
        <v>146</v>
      </c>
      <c r="D109" s="145" t="s">
        <v>144</v>
      </c>
      <c r="E109" s="161">
        <v>46.902460148811343</v>
      </c>
      <c r="F109" s="161">
        <v>0</v>
      </c>
      <c r="G109" s="161">
        <v>0</v>
      </c>
      <c r="H109" s="161">
        <v>0</v>
      </c>
      <c r="I109" s="148">
        <f t="shared" ref="I109:I123" si="2">SUM(E109:H109)</f>
        <v>46.902460148811343</v>
      </c>
    </row>
    <row r="110" spans="2:9" x14ac:dyDescent="0.2">
      <c r="B110" s="462"/>
      <c r="C110" s="465"/>
      <c r="D110" s="147" t="s">
        <v>145</v>
      </c>
      <c r="E110" s="161">
        <v>0</v>
      </c>
      <c r="F110" s="161">
        <v>0</v>
      </c>
      <c r="G110" s="161">
        <v>0</v>
      </c>
      <c r="H110" s="161">
        <v>0</v>
      </c>
      <c r="I110" s="148">
        <f t="shared" si="2"/>
        <v>0</v>
      </c>
    </row>
    <row r="111" spans="2:9" x14ac:dyDescent="0.2">
      <c r="B111" s="462"/>
      <c r="C111" s="465"/>
      <c r="D111" s="149" t="s">
        <v>146</v>
      </c>
      <c r="E111" s="161">
        <v>43.735760065719489</v>
      </c>
      <c r="F111" s="161">
        <v>0</v>
      </c>
      <c r="G111" s="161">
        <v>0</v>
      </c>
      <c r="H111" s="161">
        <v>0</v>
      </c>
      <c r="I111" s="148">
        <f t="shared" si="2"/>
        <v>43.735760065719489</v>
      </c>
    </row>
    <row r="112" spans="2:9" x14ac:dyDescent="0.2">
      <c r="B112" s="462"/>
      <c r="C112" s="242" t="s">
        <v>158</v>
      </c>
      <c r="D112" s="262"/>
      <c r="E112" s="212">
        <f>SUM(E109:E111)</f>
        <v>90.638220214530833</v>
      </c>
      <c r="F112" s="212">
        <f>SUM(F109:F111)</f>
        <v>0</v>
      </c>
      <c r="G112" s="212">
        <f>SUM(G109:G111)</f>
        <v>0</v>
      </c>
      <c r="H112" s="212">
        <f>SUM(H109:H111)</f>
        <v>0</v>
      </c>
      <c r="I112" s="214">
        <f>SUM(I109:I111)</f>
        <v>90.638220214530833</v>
      </c>
    </row>
    <row r="113" spans="2:9" x14ac:dyDescent="0.2">
      <c r="B113" s="462"/>
      <c r="C113" s="466" t="s">
        <v>148</v>
      </c>
      <c r="D113" s="247" t="s">
        <v>144</v>
      </c>
      <c r="E113" s="254">
        <v>141.02908870437741</v>
      </c>
      <c r="F113" s="254">
        <v>334.98911184620857</v>
      </c>
      <c r="G113" s="254">
        <v>145.50018057763577</v>
      </c>
      <c r="H113" s="254">
        <v>412.82937426736953</v>
      </c>
      <c r="I113" s="208">
        <f t="shared" si="2"/>
        <v>1034.3477553955913</v>
      </c>
    </row>
    <row r="114" spans="2:9" x14ac:dyDescent="0.2">
      <c r="B114" s="462"/>
      <c r="C114" s="466"/>
      <c r="D114" s="249" t="s">
        <v>145</v>
      </c>
      <c r="E114" s="254">
        <v>1078.6011138129495</v>
      </c>
      <c r="F114" s="254">
        <v>411.40681245708487</v>
      </c>
      <c r="G114" s="254">
        <v>811.06535863512011</v>
      </c>
      <c r="H114" s="254">
        <v>1193.8437047637849</v>
      </c>
      <c r="I114" s="208">
        <f t="shared" si="2"/>
        <v>3494.9169896689396</v>
      </c>
    </row>
    <row r="115" spans="2:9" x14ac:dyDescent="0.2">
      <c r="B115" s="462"/>
      <c r="C115" s="466"/>
      <c r="D115" s="250" t="s">
        <v>146</v>
      </c>
      <c r="E115" s="254">
        <v>4.0902688449621198</v>
      </c>
      <c r="F115" s="254">
        <v>0</v>
      </c>
      <c r="G115" s="254">
        <v>0</v>
      </c>
      <c r="H115" s="254">
        <v>10.064829951792955</v>
      </c>
      <c r="I115" s="208">
        <f t="shared" si="2"/>
        <v>14.155098796755075</v>
      </c>
    </row>
    <row r="116" spans="2:9" x14ac:dyDescent="0.2">
      <c r="B116" s="462"/>
      <c r="C116" s="215" t="s">
        <v>149</v>
      </c>
      <c r="D116" s="262"/>
      <c r="E116" s="212">
        <f>SUM(E113:E115)</f>
        <v>1223.7204713622891</v>
      </c>
      <c r="F116" s="212">
        <f>SUM(F113:F115)</f>
        <v>746.39592430329344</v>
      </c>
      <c r="G116" s="212">
        <f>SUM(G113:G115)</f>
        <v>956.56553921275588</v>
      </c>
      <c r="H116" s="212">
        <f>SUM(H113:H115)</f>
        <v>1616.7379089829474</v>
      </c>
      <c r="I116" s="214">
        <f>SUM(I113:I115)</f>
        <v>4543.4198438612857</v>
      </c>
    </row>
    <row r="117" spans="2:9" x14ac:dyDescent="0.2">
      <c r="B117" s="462"/>
      <c r="C117" s="467" t="s">
        <v>150</v>
      </c>
      <c r="D117" s="247" t="s">
        <v>144</v>
      </c>
      <c r="E117" s="254">
        <v>197.09211096954346</v>
      </c>
      <c r="F117" s="254">
        <v>294.20612847518919</v>
      </c>
      <c r="G117" s="254">
        <v>181.33216931152344</v>
      </c>
      <c r="H117" s="254">
        <v>179.09900708007814</v>
      </c>
      <c r="I117" s="208">
        <f t="shared" si="2"/>
        <v>851.72941583633428</v>
      </c>
    </row>
    <row r="118" spans="2:9" x14ac:dyDescent="0.2">
      <c r="B118" s="462"/>
      <c r="C118" s="467"/>
      <c r="D118" s="249" t="s">
        <v>145</v>
      </c>
      <c r="E118" s="254">
        <v>8.7989999999999995</v>
      </c>
      <c r="F118" s="254">
        <v>0</v>
      </c>
      <c r="G118" s="254">
        <v>0</v>
      </c>
      <c r="H118" s="254">
        <v>2.4374246826171877</v>
      </c>
      <c r="I118" s="208">
        <f t="shared" si="2"/>
        <v>11.236424682617187</v>
      </c>
    </row>
    <row r="119" spans="2:9" x14ac:dyDescent="0.2">
      <c r="B119" s="462"/>
      <c r="C119" s="467"/>
      <c r="D119" s="250" t="s">
        <v>146</v>
      </c>
      <c r="E119" s="254">
        <v>9.0000003576278683E-5</v>
      </c>
      <c r="F119" s="254">
        <v>0</v>
      </c>
      <c r="G119" s="254">
        <v>0</v>
      </c>
      <c r="H119" s="254">
        <v>0</v>
      </c>
      <c r="I119" s="208">
        <f t="shared" si="2"/>
        <v>9.0000003576278683E-5</v>
      </c>
    </row>
    <row r="120" spans="2:9" x14ac:dyDescent="0.2">
      <c r="B120" s="462"/>
      <c r="C120" s="241" t="s">
        <v>151</v>
      </c>
      <c r="D120" s="262"/>
      <c r="E120" s="212">
        <f>SUM(E117:E119)</f>
        <v>205.89120096954704</v>
      </c>
      <c r="F120" s="212">
        <f>SUM(F117:F119)</f>
        <v>294.20612847518919</v>
      </c>
      <c r="G120" s="212">
        <f>SUM(G117:G119)</f>
        <v>181.33216931152344</v>
      </c>
      <c r="H120" s="212">
        <f>SUM(H117:H119)</f>
        <v>181.53643176269532</v>
      </c>
      <c r="I120" s="214">
        <f>SUM(I117:I119)</f>
        <v>862.96593051895502</v>
      </c>
    </row>
    <row r="121" spans="2:9" x14ac:dyDescent="0.2">
      <c r="B121" s="462"/>
      <c r="C121" s="468" t="s">
        <v>152</v>
      </c>
      <c r="D121" s="247" t="s">
        <v>144</v>
      </c>
      <c r="E121" s="254">
        <v>1.3440000000000001</v>
      </c>
      <c r="F121" s="254">
        <v>0</v>
      </c>
      <c r="G121" s="254">
        <v>0.64345000922679896</v>
      </c>
      <c r="H121" s="254">
        <v>2.8927231225967409</v>
      </c>
      <c r="I121" s="208">
        <f t="shared" si="2"/>
        <v>4.8801731318235397</v>
      </c>
    </row>
    <row r="122" spans="2:9" x14ac:dyDescent="0.2">
      <c r="B122" s="462"/>
      <c r="C122" s="468"/>
      <c r="D122" s="249" t="s">
        <v>145</v>
      </c>
      <c r="E122" s="254">
        <v>202.40658007812499</v>
      </c>
      <c r="F122" s="254">
        <v>946.05425000000002</v>
      </c>
      <c r="G122" s="254">
        <v>29.693290149398148</v>
      </c>
      <c r="H122" s="254">
        <v>0</v>
      </c>
      <c r="I122" s="208">
        <f t="shared" si="2"/>
        <v>1178.1541202275232</v>
      </c>
    </row>
    <row r="123" spans="2:9" x14ac:dyDescent="0.2">
      <c r="B123" s="462"/>
      <c r="C123" s="469"/>
      <c r="D123" s="250" t="s">
        <v>146</v>
      </c>
      <c r="E123" s="254">
        <v>0</v>
      </c>
      <c r="F123" s="254">
        <v>0</v>
      </c>
      <c r="G123" s="254">
        <v>0</v>
      </c>
      <c r="H123" s="254">
        <v>6.867000305652618E-2</v>
      </c>
      <c r="I123" s="208">
        <f t="shared" si="2"/>
        <v>6.867000305652618E-2</v>
      </c>
    </row>
    <row r="124" spans="2:9" x14ac:dyDescent="0.2">
      <c r="B124" s="463"/>
      <c r="C124" s="217" t="s">
        <v>153</v>
      </c>
      <c r="D124" s="262"/>
      <c r="E124" s="212">
        <f>SUM(E121:E123)</f>
        <v>203.75058007812498</v>
      </c>
      <c r="F124" s="212">
        <f>SUM(F121:F123)</f>
        <v>946.05425000000002</v>
      </c>
      <c r="G124" s="212">
        <f>SUM(G121:G123)</f>
        <v>30.336740158624949</v>
      </c>
      <c r="H124" s="212">
        <f>SUM(H121:H123)</f>
        <v>2.9613931256532671</v>
      </c>
      <c r="I124" s="214">
        <f>SUM(I121:I123)</f>
        <v>1183.1029633624032</v>
      </c>
    </row>
    <row r="125" spans="2:9" x14ac:dyDescent="0.2">
      <c r="B125" s="156" t="s">
        <v>163</v>
      </c>
      <c r="C125" s="160"/>
      <c r="D125" s="157"/>
      <c r="E125" s="41">
        <f>+E124+E120+E116+E112</f>
        <v>1724.0004726244917</v>
      </c>
      <c r="F125" s="41">
        <f>+F124+F120+F116+F112</f>
        <v>1986.6563027784825</v>
      </c>
      <c r="G125" s="41">
        <f>+G124+G120+G116+G112</f>
        <v>1168.2344486829043</v>
      </c>
      <c r="H125" s="41">
        <f>+H124+H120+H116+H112</f>
        <v>1801.2357338712959</v>
      </c>
      <c r="I125" s="56">
        <f>+I124+I120+I116+I112</f>
        <v>6680.1269579571745</v>
      </c>
    </row>
    <row r="126" spans="2:9" x14ac:dyDescent="0.2">
      <c r="B126" s="461">
        <v>2009</v>
      </c>
      <c r="C126" s="464" t="s">
        <v>146</v>
      </c>
      <c r="D126" s="145" t="s">
        <v>144</v>
      </c>
      <c r="E126" s="161">
        <v>24.427209999999999</v>
      </c>
      <c r="F126" s="161">
        <v>0</v>
      </c>
      <c r="G126" s="161">
        <v>0</v>
      </c>
      <c r="H126" s="161">
        <v>0</v>
      </c>
      <c r="I126" s="148">
        <f>SUM(E126:H126)</f>
        <v>24.427209999999999</v>
      </c>
    </row>
    <row r="127" spans="2:9" x14ac:dyDescent="0.2">
      <c r="B127" s="462"/>
      <c r="C127" s="465"/>
      <c r="D127" s="147" t="s">
        <v>145</v>
      </c>
      <c r="E127" s="161">
        <v>0</v>
      </c>
      <c r="F127" s="161">
        <v>0</v>
      </c>
      <c r="G127" s="161">
        <v>0</v>
      </c>
      <c r="H127" s="161">
        <v>0</v>
      </c>
      <c r="I127" s="148">
        <f>SUM(E127:H127)</f>
        <v>0</v>
      </c>
    </row>
    <row r="128" spans="2:9" x14ac:dyDescent="0.2">
      <c r="B128" s="462"/>
      <c r="C128" s="465"/>
      <c r="D128" s="149" t="s">
        <v>146</v>
      </c>
      <c r="E128" s="161">
        <v>32.728439999999992</v>
      </c>
      <c r="F128" s="161">
        <v>0</v>
      </c>
      <c r="G128" s="161">
        <v>0</v>
      </c>
      <c r="H128" s="161">
        <v>0</v>
      </c>
      <c r="I128" s="148">
        <f>SUM(E128:H128)</f>
        <v>32.728439999999992</v>
      </c>
    </row>
    <row r="129" spans="2:9" x14ac:dyDescent="0.2">
      <c r="B129" s="462"/>
      <c r="C129" s="242" t="s">
        <v>158</v>
      </c>
      <c r="D129" s="262"/>
      <c r="E129" s="212">
        <f>SUM(E126:E128)</f>
        <v>57.155649999999994</v>
      </c>
      <c r="F129" s="212">
        <f>SUM(F126:F128)</f>
        <v>0</v>
      </c>
      <c r="G129" s="212">
        <f>SUM(G126:G128)</f>
        <v>0</v>
      </c>
      <c r="H129" s="212">
        <f>SUM(H126:H128)</f>
        <v>0</v>
      </c>
      <c r="I129" s="214">
        <f>SUM(I126:I128)</f>
        <v>57.155649999999994</v>
      </c>
    </row>
    <row r="130" spans="2:9" x14ac:dyDescent="0.2">
      <c r="B130" s="462"/>
      <c r="C130" s="466" t="s">
        <v>148</v>
      </c>
      <c r="D130" s="247" t="s">
        <v>144</v>
      </c>
      <c r="E130" s="254">
        <v>87.489110000000025</v>
      </c>
      <c r="F130" s="254">
        <v>222.27046999999999</v>
      </c>
      <c r="G130" s="254">
        <v>157.21755999999999</v>
      </c>
      <c r="H130" s="254">
        <v>218.07309000000004</v>
      </c>
      <c r="I130" s="208">
        <f>SUM(E130:H130)</f>
        <v>685.05023000000006</v>
      </c>
    </row>
    <row r="131" spans="2:9" x14ac:dyDescent="0.2">
      <c r="B131" s="462"/>
      <c r="C131" s="466"/>
      <c r="D131" s="249" t="s">
        <v>145</v>
      </c>
      <c r="E131" s="254">
        <v>906.55260000000021</v>
      </c>
      <c r="F131" s="254">
        <v>389.04816999999997</v>
      </c>
      <c r="G131" s="254">
        <v>605.05511000000024</v>
      </c>
      <c r="H131" s="254">
        <v>855.62117999999964</v>
      </c>
      <c r="I131" s="208">
        <f>SUM(E131:H131)</f>
        <v>2756.2770600000003</v>
      </c>
    </row>
    <row r="132" spans="2:9" x14ac:dyDescent="0.2">
      <c r="B132" s="462"/>
      <c r="C132" s="466"/>
      <c r="D132" s="250" t="s">
        <v>146</v>
      </c>
      <c r="E132" s="254">
        <v>2.0920000000000001E-2</v>
      </c>
      <c r="F132" s="254">
        <v>1.4500000000000001E-2</v>
      </c>
      <c r="G132" s="254"/>
      <c r="H132" s="254">
        <v>1.17876</v>
      </c>
      <c r="I132" s="208">
        <f>SUM(E132:H132)</f>
        <v>1.21418</v>
      </c>
    </row>
    <row r="133" spans="2:9" x14ac:dyDescent="0.2">
      <c r="B133" s="462"/>
      <c r="C133" s="215" t="s">
        <v>149</v>
      </c>
      <c r="D133" s="262"/>
      <c r="E133" s="212">
        <f>SUM(E130:E132)</f>
        <v>994.06263000000024</v>
      </c>
      <c r="F133" s="212">
        <f>SUM(F130:F132)</f>
        <v>611.33313999999996</v>
      </c>
      <c r="G133" s="212">
        <f>SUM(G130:G132)</f>
        <v>762.27267000000029</v>
      </c>
      <c r="H133" s="212">
        <f>SUM(H130:H132)</f>
        <v>1074.8730299999997</v>
      </c>
      <c r="I133" s="214">
        <f>SUM(I130:I132)</f>
        <v>3442.5414700000001</v>
      </c>
    </row>
    <row r="134" spans="2:9" x14ac:dyDescent="0.2">
      <c r="B134" s="462"/>
      <c r="C134" s="467" t="s">
        <v>150</v>
      </c>
      <c r="D134" s="247" t="s">
        <v>144</v>
      </c>
      <c r="E134" s="254">
        <v>140.56700000000001</v>
      </c>
      <c r="F134" s="254">
        <v>122.00203</v>
      </c>
      <c r="G134" s="254">
        <v>517.89656999999988</v>
      </c>
      <c r="H134" s="254">
        <v>337.95143999999993</v>
      </c>
      <c r="I134" s="208">
        <f>SUM(E134:H134)</f>
        <v>1118.4170399999998</v>
      </c>
    </row>
    <row r="135" spans="2:9" x14ac:dyDescent="0.2">
      <c r="B135" s="462"/>
      <c r="C135" s="467"/>
      <c r="D135" s="249" t="s">
        <v>145</v>
      </c>
      <c r="E135" s="254">
        <v>16.585450000000002</v>
      </c>
      <c r="F135" s="254">
        <v>0.88014999999999999</v>
      </c>
      <c r="G135" s="254">
        <v>0.93500000000000005</v>
      </c>
      <c r="H135" s="254">
        <v>0.23</v>
      </c>
      <c r="I135" s="208">
        <f>SUM(E135:H135)</f>
        <v>18.630600000000001</v>
      </c>
    </row>
    <row r="136" spans="2:9" x14ac:dyDescent="0.2">
      <c r="B136" s="462"/>
      <c r="C136" s="467"/>
      <c r="D136" s="250" t="s">
        <v>146</v>
      </c>
      <c r="E136" s="254">
        <v>9.0000003576278683E-5</v>
      </c>
      <c r="F136" s="254">
        <v>0</v>
      </c>
      <c r="G136" s="254">
        <v>0</v>
      </c>
      <c r="H136" s="254">
        <v>0</v>
      </c>
      <c r="I136" s="208">
        <f>SUM(E136:H136)</f>
        <v>9.0000003576278683E-5</v>
      </c>
    </row>
    <row r="137" spans="2:9" x14ac:dyDescent="0.2">
      <c r="B137" s="462"/>
      <c r="C137" s="241" t="s">
        <v>151</v>
      </c>
      <c r="D137" s="262"/>
      <c r="E137" s="212">
        <f>SUM(E134:E136)</f>
        <v>157.1525400000036</v>
      </c>
      <c r="F137" s="212">
        <f>SUM(F134:F136)</f>
        <v>122.88218000000001</v>
      </c>
      <c r="G137" s="212">
        <f>SUM(G134:G136)</f>
        <v>518.83156999999983</v>
      </c>
      <c r="H137" s="212">
        <f>SUM(H134:H136)</f>
        <v>338.18143999999995</v>
      </c>
      <c r="I137" s="214">
        <f>SUM(I134:I136)</f>
        <v>1137.0477300000034</v>
      </c>
    </row>
    <row r="138" spans="2:9" x14ac:dyDescent="0.2">
      <c r="B138" s="462"/>
      <c r="C138" s="468" t="s">
        <v>152</v>
      </c>
      <c r="D138" s="247" t="s">
        <v>144</v>
      </c>
      <c r="E138" s="254">
        <v>2.7532000000000001</v>
      </c>
      <c r="F138" s="254">
        <v>0</v>
      </c>
      <c r="G138" s="254">
        <v>1.11141</v>
      </c>
      <c r="H138" s="254">
        <v>36.016040000000004</v>
      </c>
      <c r="I138" s="208">
        <f>SUM(E138:H138)</f>
        <v>39.880650000000003</v>
      </c>
    </row>
    <row r="139" spans="2:9" x14ac:dyDescent="0.2">
      <c r="B139" s="462"/>
      <c r="C139" s="468"/>
      <c r="D139" s="249" t="s">
        <v>145</v>
      </c>
      <c r="E139" s="254">
        <v>157.99325000000002</v>
      </c>
      <c r="F139" s="254">
        <v>921.23468000000003</v>
      </c>
      <c r="G139" s="254">
        <v>17.506040000000002</v>
      </c>
      <c r="H139" s="254">
        <v>0</v>
      </c>
      <c r="I139" s="208">
        <f>SUM(E139:H139)</f>
        <v>1096.73397</v>
      </c>
    </row>
    <row r="140" spans="2:9" x14ac:dyDescent="0.2">
      <c r="B140" s="462"/>
      <c r="C140" s="469"/>
      <c r="D140" s="250" t="s">
        <v>146</v>
      </c>
      <c r="E140" s="254">
        <v>0.1032</v>
      </c>
      <c r="F140" s="254">
        <v>0</v>
      </c>
      <c r="G140" s="254">
        <v>0</v>
      </c>
      <c r="H140" s="254">
        <v>5.0756999999999994</v>
      </c>
      <c r="I140" s="208">
        <f>SUM(E140:H140)</f>
        <v>5.1788999999999996</v>
      </c>
    </row>
    <row r="141" spans="2:9" x14ac:dyDescent="0.2">
      <c r="B141" s="463"/>
      <c r="C141" s="217" t="s">
        <v>153</v>
      </c>
      <c r="D141" s="262"/>
      <c r="E141" s="212">
        <f>SUM(E138:E140)</f>
        <v>160.84965</v>
      </c>
      <c r="F141" s="212">
        <f>SUM(F138:F140)</f>
        <v>921.23468000000003</v>
      </c>
      <c r="G141" s="212">
        <f>SUM(G138:G140)</f>
        <v>18.617450000000002</v>
      </c>
      <c r="H141" s="212">
        <f>SUM(H138:H140)</f>
        <v>41.091740000000001</v>
      </c>
      <c r="I141" s="214">
        <f>SUM(I138:I140)</f>
        <v>1141.7935200000002</v>
      </c>
    </row>
    <row r="142" spans="2:9" x14ac:dyDescent="0.2">
      <c r="B142" s="156" t="s">
        <v>164</v>
      </c>
      <c r="C142" s="160"/>
      <c r="D142" s="157"/>
      <c r="E142" s="41">
        <f>+E141+E137+E133+E129</f>
        <v>1369.2204700000036</v>
      </c>
      <c r="F142" s="41">
        <f>+F141+F137+F133+F129</f>
        <v>1655.45</v>
      </c>
      <c r="G142" s="41">
        <f>+G141+G137+G133+G129</f>
        <v>1299.7216900000001</v>
      </c>
      <c r="H142" s="41">
        <f>+H141+H137+H133+H129</f>
        <v>1454.1462099999997</v>
      </c>
      <c r="I142" s="56">
        <f>+I141+I137+I133+I129</f>
        <v>5778.5383700000029</v>
      </c>
    </row>
    <row r="143" spans="2:9" x14ac:dyDescent="0.2">
      <c r="B143" s="461">
        <v>2010</v>
      </c>
      <c r="C143" s="464" t="s">
        <v>146</v>
      </c>
      <c r="D143" s="145" t="s">
        <v>144</v>
      </c>
      <c r="E143" s="161">
        <v>17.606000000000002</v>
      </c>
      <c r="F143" s="161">
        <v>0</v>
      </c>
      <c r="G143" s="161">
        <v>0</v>
      </c>
      <c r="H143" s="161">
        <v>0</v>
      </c>
      <c r="I143" s="148">
        <f>SUM(E143:H143)</f>
        <v>17.606000000000002</v>
      </c>
    </row>
    <row r="144" spans="2:9" x14ac:dyDescent="0.2">
      <c r="B144" s="462"/>
      <c r="C144" s="465"/>
      <c r="D144" s="147" t="s">
        <v>145</v>
      </c>
      <c r="E144" s="161">
        <v>0</v>
      </c>
      <c r="F144" s="161">
        <v>0</v>
      </c>
      <c r="G144" s="161">
        <v>0</v>
      </c>
      <c r="H144" s="161">
        <v>0</v>
      </c>
      <c r="I144" s="148">
        <f>SUM(E144:H144)</f>
        <v>0</v>
      </c>
    </row>
    <row r="145" spans="2:9" x14ac:dyDescent="0.2">
      <c r="B145" s="462"/>
      <c r="C145" s="465"/>
      <c r="D145" s="149" t="s">
        <v>146</v>
      </c>
      <c r="E145" s="161">
        <v>28.059000000000005</v>
      </c>
      <c r="F145" s="161">
        <v>0</v>
      </c>
      <c r="G145" s="161">
        <v>0</v>
      </c>
      <c r="H145" s="161">
        <v>0</v>
      </c>
      <c r="I145" s="148">
        <f>SUM(E145:H145)</f>
        <v>28.059000000000005</v>
      </c>
    </row>
    <row r="146" spans="2:9" x14ac:dyDescent="0.2">
      <c r="B146" s="462"/>
      <c r="C146" s="242" t="s">
        <v>158</v>
      </c>
      <c r="D146" s="262"/>
      <c r="E146" s="212">
        <f>SUM(E143:E145)</f>
        <v>45.665000000000006</v>
      </c>
      <c r="F146" s="212">
        <f>SUM(F143:F145)</f>
        <v>0</v>
      </c>
      <c r="G146" s="212">
        <f>SUM(G143:G145)</f>
        <v>0</v>
      </c>
      <c r="H146" s="212">
        <f>SUM(H143:H145)</f>
        <v>0</v>
      </c>
      <c r="I146" s="214">
        <f>SUM(I143:I145)</f>
        <v>45.665000000000006</v>
      </c>
    </row>
    <row r="147" spans="2:9" x14ac:dyDescent="0.2">
      <c r="B147" s="462"/>
      <c r="C147" s="466" t="s">
        <v>148</v>
      </c>
      <c r="D147" s="247" t="s">
        <v>144</v>
      </c>
      <c r="E147" s="254">
        <v>72.13900000000001</v>
      </c>
      <c r="F147" s="254">
        <v>255.34300000000002</v>
      </c>
      <c r="G147" s="254">
        <v>186.13699999999997</v>
      </c>
      <c r="H147" s="254">
        <v>361.0630000000001</v>
      </c>
      <c r="I147" s="208">
        <f>SUM(E147:H147)</f>
        <v>874.68200000000013</v>
      </c>
    </row>
    <row r="148" spans="2:9" x14ac:dyDescent="0.2">
      <c r="B148" s="462"/>
      <c r="C148" s="466"/>
      <c r="D148" s="249" t="s">
        <v>145</v>
      </c>
      <c r="E148" s="254">
        <v>725.66499999999996</v>
      </c>
      <c r="F148" s="254">
        <v>410.89399999999995</v>
      </c>
      <c r="G148" s="254">
        <v>505.51200000000006</v>
      </c>
      <c r="H148" s="254">
        <v>839.56700000000001</v>
      </c>
      <c r="I148" s="208">
        <f>SUM(E148:H148)</f>
        <v>2481.6379999999999</v>
      </c>
    </row>
    <row r="149" spans="2:9" x14ac:dyDescent="0.2">
      <c r="B149" s="462"/>
      <c r="C149" s="466"/>
      <c r="D149" s="250" t="s">
        <v>146</v>
      </c>
      <c r="E149" s="254">
        <v>0</v>
      </c>
      <c r="F149" s="254">
        <v>0</v>
      </c>
      <c r="G149" s="254">
        <v>0</v>
      </c>
      <c r="H149" s="254">
        <v>6.8759999999999986</v>
      </c>
      <c r="I149" s="208">
        <f>SUM(E149:H149)</f>
        <v>6.8759999999999986</v>
      </c>
    </row>
    <row r="150" spans="2:9" x14ac:dyDescent="0.2">
      <c r="B150" s="462"/>
      <c r="C150" s="215" t="s">
        <v>149</v>
      </c>
      <c r="D150" s="262"/>
      <c r="E150" s="212">
        <f>SUM(E147:E149)</f>
        <v>797.80399999999997</v>
      </c>
      <c r="F150" s="212">
        <f>SUM(F147:F149)</f>
        <v>666.23699999999997</v>
      </c>
      <c r="G150" s="212">
        <f>SUM(G147:G149)</f>
        <v>691.649</v>
      </c>
      <c r="H150" s="212">
        <f>SUM(H147:H149)</f>
        <v>1207.5060000000001</v>
      </c>
      <c r="I150" s="214">
        <f>SUM(I147:I149)</f>
        <v>3363.1960000000004</v>
      </c>
    </row>
    <row r="151" spans="2:9" x14ac:dyDescent="0.2">
      <c r="B151" s="462"/>
      <c r="C151" s="467" t="s">
        <v>150</v>
      </c>
      <c r="D151" s="247" t="s">
        <v>144</v>
      </c>
      <c r="E151" s="254">
        <v>212.02599999999998</v>
      </c>
      <c r="F151" s="254">
        <v>148.68299999999999</v>
      </c>
      <c r="G151" s="254">
        <v>205.34299999999999</v>
      </c>
      <c r="H151" s="254">
        <v>405.94399999999996</v>
      </c>
      <c r="I151" s="208">
        <f>SUM(E151:H151)</f>
        <v>971.99599999999987</v>
      </c>
    </row>
    <row r="152" spans="2:9" x14ac:dyDescent="0.2">
      <c r="B152" s="462"/>
      <c r="C152" s="467"/>
      <c r="D152" s="249" t="s">
        <v>145</v>
      </c>
      <c r="E152" s="254">
        <v>18.072999999999997</v>
      </c>
      <c r="F152" s="254">
        <v>0</v>
      </c>
      <c r="G152" s="254">
        <v>0</v>
      </c>
      <c r="H152" s="254">
        <v>0</v>
      </c>
      <c r="I152" s="208">
        <f>SUM(E152:H152)</f>
        <v>18.072999999999997</v>
      </c>
    </row>
    <row r="153" spans="2:9" x14ac:dyDescent="0.2">
      <c r="B153" s="462"/>
      <c r="C153" s="467"/>
      <c r="D153" s="250" t="s">
        <v>146</v>
      </c>
      <c r="E153" s="254">
        <v>0</v>
      </c>
      <c r="F153" s="254">
        <v>0</v>
      </c>
      <c r="G153" s="254">
        <v>0</v>
      </c>
      <c r="H153" s="254">
        <v>0</v>
      </c>
      <c r="I153" s="208">
        <f>SUM(E153:H153)</f>
        <v>0</v>
      </c>
    </row>
    <row r="154" spans="2:9" x14ac:dyDescent="0.2">
      <c r="B154" s="462"/>
      <c r="C154" s="241" t="s">
        <v>151</v>
      </c>
      <c r="D154" s="262"/>
      <c r="E154" s="212">
        <f>SUM(E151:E153)</f>
        <v>230.09899999999999</v>
      </c>
      <c r="F154" s="212">
        <f>SUM(F151:F153)</f>
        <v>148.68299999999999</v>
      </c>
      <c r="G154" s="212">
        <f>SUM(G151:G153)</f>
        <v>205.34299999999999</v>
      </c>
      <c r="H154" s="212">
        <f>SUM(H151:H153)</f>
        <v>405.94399999999996</v>
      </c>
      <c r="I154" s="214">
        <f>SUM(I151:I153)</f>
        <v>990.06899999999985</v>
      </c>
    </row>
    <row r="155" spans="2:9" x14ac:dyDescent="0.2">
      <c r="B155" s="462"/>
      <c r="C155" s="468" t="s">
        <v>152</v>
      </c>
      <c r="D155" s="247" t="s">
        <v>144</v>
      </c>
      <c r="E155" s="254">
        <v>0.71499999999999997</v>
      </c>
      <c r="F155" s="254">
        <v>0</v>
      </c>
      <c r="G155" s="254">
        <v>5.628000000000001</v>
      </c>
      <c r="H155" s="254">
        <v>9.2769999999999992</v>
      </c>
      <c r="I155" s="208">
        <f>SUM(E155:H155)</f>
        <v>15.620000000000001</v>
      </c>
    </row>
    <row r="156" spans="2:9" x14ac:dyDescent="0.2">
      <c r="B156" s="462"/>
      <c r="C156" s="468"/>
      <c r="D156" s="249" t="s">
        <v>145</v>
      </c>
      <c r="E156" s="254">
        <v>117.06599999999999</v>
      </c>
      <c r="F156" s="254">
        <v>712.577</v>
      </c>
      <c r="G156" s="254">
        <v>17.250999999999998</v>
      </c>
      <c r="H156" s="254">
        <v>0</v>
      </c>
      <c r="I156" s="208">
        <f>SUM(E156:H156)</f>
        <v>846.89400000000001</v>
      </c>
    </row>
    <row r="157" spans="2:9" x14ac:dyDescent="0.2">
      <c r="B157" s="462"/>
      <c r="C157" s="469"/>
      <c r="D157" s="250" t="s">
        <v>146</v>
      </c>
      <c r="E157" s="254">
        <v>0.14100000000000001</v>
      </c>
      <c r="F157" s="254">
        <v>0</v>
      </c>
      <c r="G157" s="254">
        <v>0</v>
      </c>
      <c r="H157" s="254">
        <v>0</v>
      </c>
      <c r="I157" s="208">
        <f>SUM(E157:H157)</f>
        <v>0.14100000000000001</v>
      </c>
    </row>
    <row r="158" spans="2:9" x14ac:dyDescent="0.2">
      <c r="B158" s="463"/>
      <c r="C158" s="217" t="s">
        <v>153</v>
      </c>
      <c r="D158" s="262"/>
      <c r="E158" s="212">
        <f>SUM(E155:E157)</f>
        <v>117.922</v>
      </c>
      <c r="F158" s="212">
        <f>SUM(F155:F157)</f>
        <v>712.577</v>
      </c>
      <c r="G158" s="212">
        <f>SUM(G155:G157)</f>
        <v>22.878999999999998</v>
      </c>
      <c r="H158" s="212">
        <f>SUM(H155:H157)</f>
        <v>9.2769999999999992</v>
      </c>
      <c r="I158" s="214">
        <f>SUM(I155:I157)</f>
        <v>862.65499999999997</v>
      </c>
    </row>
    <row r="159" spans="2:9" x14ac:dyDescent="0.2">
      <c r="B159" s="156" t="s">
        <v>165</v>
      </c>
      <c r="C159" s="160"/>
      <c r="D159" s="157"/>
      <c r="E159" s="41">
        <f>+E158+E154+E150+E146</f>
        <v>1191.4899999999998</v>
      </c>
      <c r="F159" s="41">
        <f>+F158+F154+F150+F146</f>
        <v>1527.4969999999998</v>
      </c>
      <c r="G159" s="41">
        <f>+G158+G154+G150+G146</f>
        <v>919.87099999999998</v>
      </c>
      <c r="H159" s="41">
        <f>+H158+H154+H150+H146</f>
        <v>1622.7270000000001</v>
      </c>
      <c r="I159" s="56">
        <f>+I158+I154+I150+I146</f>
        <v>5261.585</v>
      </c>
    </row>
    <row r="160" spans="2:9" x14ac:dyDescent="0.2">
      <c r="B160" s="461">
        <v>2011</v>
      </c>
      <c r="C160" s="464" t="s">
        <v>146</v>
      </c>
      <c r="D160" s="145" t="s">
        <v>144</v>
      </c>
      <c r="E160" s="161">
        <v>10.683960000000001</v>
      </c>
      <c r="F160" s="161">
        <v>0</v>
      </c>
      <c r="G160" s="161">
        <v>0</v>
      </c>
      <c r="H160" s="161">
        <v>35.301650000000002</v>
      </c>
      <c r="I160" s="148">
        <f>SUM(E160:H160)</f>
        <v>45.985610000000001</v>
      </c>
    </row>
    <row r="161" spans="2:9" x14ac:dyDescent="0.2">
      <c r="B161" s="462"/>
      <c r="C161" s="465"/>
      <c r="D161" s="147" t="s">
        <v>145</v>
      </c>
      <c r="E161" s="161">
        <v>0</v>
      </c>
      <c r="F161" s="161">
        <v>0</v>
      </c>
      <c r="G161" s="161">
        <v>0</v>
      </c>
      <c r="H161" s="161">
        <v>1.1183999999999998</v>
      </c>
      <c r="I161" s="148">
        <f>SUM(E161:H161)</f>
        <v>1.1183999999999998</v>
      </c>
    </row>
    <row r="162" spans="2:9" x14ac:dyDescent="0.2">
      <c r="B162" s="462"/>
      <c r="C162" s="465"/>
      <c r="D162" s="149" t="s">
        <v>146</v>
      </c>
      <c r="E162" s="161">
        <v>16.494140000000002</v>
      </c>
      <c r="F162" s="161">
        <v>0</v>
      </c>
      <c r="G162" s="161">
        <v>0</v>
      </c>
      <c r="H162" s="161">
        <v>22.441189999999999</v>
      </c>
      <c r="I162" s="148">
        <f>SUM(E162:H162)</f>
        <v>38.93533</v>
      </c>
    </row>
    <row r="163" spans="2:9" x14ac:dyDescent="0.2">
      <c r="B163" s="462"/>
      <c r="C163" s="242" t="s">
        <v>158</v>
      </c>
      <c r="D163" s="262"/>
      <c r="E163" s="212">
        <f>SUM(E160:E162)</f>
        <v>27.178100000000001</v>
      </c>
      <c r="F163" s="212">
        <f>SUM(F160:F162)</f>
        <v>0</v>
      </c>
      <c r="G163" s="212">
        <f>SUM(G160:G162)</f>
        <v>0</v>
      </c>
      <c r="H163" s="212">
        <f>SUM(H160:H162)</f>
        <v>58.861240000000002</v>
      </c>
      <c r="I163" s="214">
        <f>SUM(I160:I162)</f>
        <v>86.03934000000001</v>
      </c>
    </row>
    <row r="164" spans="2:9" x14ac:dyDescent="0.2">
      <c r="B164" s="462"/>
      <c r="C164" s="466" t="s">
        <v>148</v>
      </c>
      <c r="D164" s="247" t="s">
        <v>144</v>
      </c>
      <c r="E164" s="254">
        <v>212.16231399999998</v>
      </c>
      <c r="F164" s="254">
        <v>203.668801</v>
      </c>
      <c r="G164" s="254">
        <v>130.72855000000001</v>
      </c>
      <c r="H164" s="254">
        <v>362.28709900000001</v>
      </c>
      <c r="I164" s="208">
        <f>SUM(E164:H164)</f>
        <v>908.84676400000001</v>
      </c>
    </row>
    <row r="165" spans="2:9" x14ac:dyDescent="0.2">
      <c r="B165" s="462"/>
      <c r="C165" s="466"/>
      <c r="D165" s="249" t="s">
        <v>145</v>
      </c>
      <c r="E165" s="254">
        <v>1018.4144880000002</v>
      </c>
      <c r="F165" s="254">
        <v>398.01803499999988</v>
      </c>
      <c r="G165" s="254">
        <v>514.13623100000007</v>
      </c>
      <c r="H165" s="254">
        <v>751.09390399999995</v>
      </c>
      <c r="I165" s="208">
        <f>SUM(E165:H165)</f>
        <v>2681.6626580000002</v>
      </c>
    </row>
    <row r="166" spans="2:9" x14ac:dyDescent="0.2">
      <c r="B166" s="462"/>
      <c r="C166" s="466"/>
      <c r="D166" s="250" t="s">
        <v>146</v>
      </c>
      <c r="E166" s="254">
        <v>7.6672799999999999</v>
      </c>
      <c r="F166" s="254">
        <v>0</v>
      </c>
      <c r="G166" s="254">
        <v>8.9999999999999998E-4</v>
      </c>
      <c r="H166" s="254">
        <v>6.2661999999999995</v>
      </c>
      <c r="I166" s="208">
        <f>SUM(E166:H166)</f>
        <v>13.934379999999999</v>
      </c>
    </row>
    <row r="167" spans="2:9" x14ac:dyDescent="0.2">
      <c r="B167" s="462"/>
      <c r="C167" s="215" t="s">
        <v>149</v>
      </c>
      <c r="D167" s="262"/>
      <c r="E167" s="212">
        <f>SUM(E164:E166)</f>
        <v>1238.2440820000002</v>
      </c>
      <c r="F167" s="212">
        <f>SUM(F164:F166)</f>
        <v>601.68683599999986</v>
      </c>
      <c r="G167" s="212">
        <f>SUM(G164:G166)</f>
        <v>644.86568100000011</v>
      </c>
      <c r="H167" s="212">
        <f>SUM(H164:H166)</f>
        <v>1119.647203</v>
      </c>
      <c r="I167" s="214">
        <f>SUM(I164:I166)</f>
        <v>3604.4438020000002</v>
      </c>
    </row>
    <row r="168" spans="2:9" x14ac:dyDescent="0.2">
      <c r="B168" s="462"/>
      <c r="C168" s="467" t="s">
        <v>150</v>
      </c>
      <c r="D168" s="247" t="s">
        <v>144</v>
      </c>
      <c r="E168" s="254">
        <v>222.53975100000002</v>
      </c>
      <c r="F168" s="254">
        <v>269.023393</v>
      </c>
      <c r="G168" s="254">
        <v>107.809</v>
      </c>
      <c r="H168" s="254">
        <v>290.96210199999996</v>
      </c>
      <c r="I168" s="208">
        <f>SUM(E168:H168)</f>
        <v>890.33424600000001</v>
      </c>
    </row>
    <row r="169" spans="2:9" x14ac:dyDescent="0.2">
      <c r="B169" s="462"/>
      <c r="C169" s="467"/>
      <c r="D169" s="249" t="s">
        <v>145</v>
      </c>
      <c r="E169" s="254">
        <v>15.202449999999999</v>
      </c>
      <c r="F169" s="254">
        <v>0</v>
      </c>
      <c r="G169" s="254">
        <v>0</v>
      </c>
      <c r="H169" s="254">
        <v>0</v>
      </c>
      <c r="I169" s="208">
        <f>SUM(E169:H169)</f>
        <v>15.202449999999999</v>
      </c>
    </row>
    <row r="170" spans="2:9" x14ac:dyDescent="0.2">
      <c r="B170" s="462"/>
      <c r="C170" s="467"/>
      <c r="D170" s="250" t="s">
        <v>146</v>
      </c>
      <c r="E170" s="254">
        <v>0</v>
      </c>
      <c r="F170" s="254">
        <v>13.112</v>
      </c>
      <c r="G170" s="254">
        <v>0</v>
      </c>
      <c r="H170" s="254">
        <v>0</v>
      </c>
      <c r="I170" s="208">
        <f>SUM(E170:H170)</f>
        <v>13.112</v>
      </c>
    </row>
    <row r="171" spans="2:9" x14ac:dyDescent="0.2">
      <c r="B171" s="462"/>
      <c r="C171" s="241" t="s">
        <v>151</v>
      </c>
      <c r="D171" s="262"/>
      <c r="E171" s="212">
        <f>SUM(E168:E170)</f>
        <v>237.74220100000002</v>
      </c>
      <c r="F171" s="212">
        <f>SUM(F168:F170)</f>
        <v>282.13539300000002</v>
      </c>
      <c r="G171" s="212">
        <f>SUM(G168:G170)</f>
        <v>107.809</v>
      </c>
      <c r="H171" s="212">
        <f>SUM(H168:H170)</f>
        <v>290.96210199999996</v>
      </c>
      <c r="I171" s="214">
        <f>SUM(I168:I170)</f>
        <v>918.64869599999997</v>
      </c>
    </row>
    <row r="172" spans="2:9" x14ac:dyDescent="0.2">
      <c r="B172" s="462"/>
      <c r="C172" s="468" t="s">
        <v>152</v>
      </c>
      <c r="D172" s="247" t="s">
        <v>144</v>
      </c>
      <c r="E172" s="254">
        <v>2.0599400000000001</v>
      </c>
      <c r="F172" s="254">
        <v>0</v>
      </c>
      <c r="G172" s="254">
        <v>1.84121</v>
      </c>
      <c r="H172" s="254">
        <v>0</v>
      </c>
      <c r="I172" s="208">
        <f>SUM(E172:H172)</f>
        <v>3.9011500000000003</v>
      </c>
    </row>
    <row r="173" spans="2:9" x14ac:dyDescent="0.2">
      <c r="B173" s="462"/>
      <c r="C173" s="468"/>
      <c r="D173" s="249" t="s">
        <v>145</v>
      </c>
      <c r="E173" s="254">
        <v>117.60849999999999</v>
      </c>
      <c r="F173" s="254">
        <v>861.45249999999999</v>
      </c>
      <c r="G173" s="254">
        <v>20.865169999999999</v>
      </c>
      <c r="H173" s="254">
        <v>0</v>
      </c>
      <c r="I173" s="208">
        <f>SUM(E173:H173)</f>
        <v>999.92616999999996</v>
      </c>
    </row>
    <row r="174" spans="2:9" x14ac:dyDescent="0.2">
      <c r="B174" s="462"/>
      <c r="C174" s="469"/>
      <c r="D174" s="250" t="s">
        <v>146</v>
      </c>
      <c r="E174" s="254">
        <v>0.25306000000000001</v>
      </c>
      <c r="F174" s="254">
        <v>0</v>
      </c>
      <c r="G174" s="254">
        <v>0</v>
      </c>
      <c r="H174" s="254">
        <v>0</v>
      </c>
      <c r="I174" s="208">
        <f>SUM(E174:H174)</f>
        <v>0.25306000000000001</v>
      </c>
    </row>
    <row r="175" spans="2:9" x14ac:dyDescent="0.2">
      <c r="B175" s="463"/>
      <c r="C175" s="217" t="s">
        <v>153</v>
      </c>
      <c r="D175" s="262"/>
      <c r="E175" s="212">
        <f>SUM(E172:E174)</f>
        <v>119.92149999999999</v>
      </c>
      <c r="F175" s="212">
        <f>SUM(F172:F174)</f>
        <v>861.45249999999999</v>
      </c>
      <c r="G175" s="212">
        <f>SUM(G172:G174)</f>
        <v>22.706379999999999</v>
      </c>
      <c r="H175" s="212">
        <f>SUM(H172:H174)</f>
        <v>0</v>
      </c>
      <c r="I175" s="214">
        <f>SUM(I172:I174)</f>
        <v>1004.08038</v>
      </c>
    </row>
    <row r="176" spans="2:9" x14ac:dyDescent="0.2">
      <c r="B176" s="156" t="s">
        <v>166</v>
      </c>
      <c r="C176" s="160"/>
      <c r="D176" s="157"/>
      <c r="E176" s="41">
        <f>+E175+E171+E167+E163</f>
        <v>1623.0858830000002</v>
      </c>
      <c r="F176" s="41">
        <f>+F175+F171+F167+F163</f>
        <v>1745.2747289999998</v>
      </c>
      <c r="G176" s="41">
        <f>+G175+G171+G167+G163</f>
        <v>775.38106100000005</v>
      </c>
      <c r="H176" s="41">
        <f>+H175+H171+H167+H163</f>
        <v>1469.4705449999999</v>
      </c>
      <c r="I176" s="56">
        <f>+I175+I171+I167+I163</f>
        <v>5613.2122180000006</v>
      </c>
    </row>
    <row r="177" spans="2:9" x14ac:dyDescent="0.2">
      <c r="B177" s="461">
        <v>2012</v>
      </c>
      <c r="C177" s="464" t="s">
        <v>146</v>
      </c>
      <c r="D177" s="145" t="s">
        <v>144</v>
      </c>
      <c r="E177" s="10">
        <v>20.10904</v>
      </c>
      <c r="F177" s="10">
        <v>0</v>
      </c>
      <c r="G177" s="10">
        <v>0</v>
      </c>
      <c r="H177" s="10">
        <v>108.89228999999999</v>
      </c>
      <c r="I177" s="148">
        <f>SUM(E177:H177)</f>
        <v>129.00133</v>
      </c>
    </row>
    <row r="178" spans="2:9" x14ac:dyDescent="0.2">
      <c r="B178" s="462"/>
      <c r="C178" s="465"/>
      <c r="D178" s="147" t="s">
        <v>145</v>
      </c>
      <c r="E178" s="10">
        <v>0</v>
      </c>
      <c r="F178" s="10">
        <v>0</v>
      </c>
      <c r="G178" s="10">
        <v>0</v>
      </c>
      <c r="H178" s="10">
        <v>13.062060000000002</v>
      </c>
      <c r="I178" s="148">
        <f>SUM(E178:H178)</f>
        <v>13.062060000000002</v>
      </c>
    </row>
    <row r="179" spans="2:9" x14ac:dyDescent="0.2">
      <c r="B179" s="462"/>
      <c r="C179" s="465"/>
      <c r="D179" s="149" t="s">
        <v>146</v>
      </c>
      <c r="E179" s="10">
        <v>32.888629999999999</v>
      </c>
      <c r="F179" s="10">
        <v>0</v>
      </c>
      <c r="G179" s="10">
        <v>0</v>
      </c>
      <c r="H179" s="10">
        <v>47.372249999999994</v>
      </c>
      <c r="I179" s="148">
        <f>SUM(E179:H179)</f>
        <v>80.260879999999986</v>
      </c>
    </row>
    <row r="180" spans="2:9" x14ac:dyDescent="0.2">
      <c r="B180" s="462"/>
      <c r="C180" s="242" t="s">
        <v>158</v>
      </c>
      <c r="D180" s="262"/>
      <c r="E180" s="212">
        <f>SUM(E177:E179)</f>
        <v>52.997669999999999</v>
      </c>
      <c r="F180" s="212">
        <f>SUM(F177:F179)</f>
        <v>0</v>
      </c>
      <c r="G180" s="212">
        <f>SUM(G177:G179)</f>
        <v>0</v>
      </c>
      <c r="H180" s="212">
        <f>SUM(H177:H179)</f>
        <v>169.32659999999998</v>
      </c>
      <c r="I180" s="214">
        <f>SUM(I177:I179)</f>
        <v>222.32426999999998</v>
      </c>
    </row>
    <row r="181" spans="2:9" x14ac:dyDescent="0.2">
      <c r="B181" s="462"/>
      <c r="C181" s="466" t="s">
        <v>148</v>
      </c>
      <c r="D181" s="247" t="s">
        <v>144</v>
      </c>
      <c r="E181" s="228">
        <v>236.56352999999999</v>
      </c>
      <c r="F181" s="228">
        <v>130.41102900000001</v>
      </c>
      <c r="G181" s="228">
        <v>150.73894999999999</v>
      </c>
      <c r="H181" s="228">
        <v>311.31189899999993</v>
      </c>
      <c r="I181" s="208">
        <f>SUM(E181:H181)</f>
        <v>829.02540799999986</v>
      </c>
    </row>
    <row r="182" spans="2:9" x14ac:dyDescent="0.2">
      <c r="B182" s="462"/>
      <c r="C182" s="466"/>
      <c r="D182" s="249" t="s">
        <v>145</v>
      </c>
      <c r="E182" s="228">
        <v>803.4994989999999</v>
      </c>
      <c r="F182" s="228">
        <v>419.82228400000014</v>
      </c>
      <c r="G182" s="228">
        <v>490.68623500000001</v>
      </c>
      <c r="H182" s="228">
        <v>666.3605110000002</v>
      </c>
      <c r="I182" s="208">
        <f>SUM(E182:H182)</f>
        <v>2380.3685290000003</v>
      </c>
    </row>
    <row r="183" spans="2:9" x14ac:dyDescent="0.2">
      <c r="B183" s="462"/>
      <c r="C183" s="466"/>
      <c r="D183" s="250" t="s">
        <v>146</v>
      </c>
      <c r="E183" s="228">
        <v>3.02101</v>
      </c>
      <c r="F183" s="228"/>
      <c r="G183" s="228">
        <v>9.9600000000000001E-3</v>
      </c>
      <c r="H183" s="228">
        <v>4.2751200000000003</v>
      </c>
      <c r="I183" s="208">
        <f>SUM(E183:H183)</f>
        <v>7.3060900000000002</v>
      </c>
    </row>
    <row r="184" spans="2:9" x14ac:dyDescent="0.2">
      <c r="B184" s="462"/>
      <c r="C184" s="215" t="s">
        <v>149</v>
      </c>
      <c r="D184" s="262"/>
      <c r="E184" s="212">
        <f>SUM(E181:E183)</f>
        <v>1043.0840389999998</v>
      </c>
      <c r="F184" s="212">
        <f>SUM(F181:F183)</f>
        <v>550.23331300000018</v>
      </c>
      <c r="G184" s="212">
        <f>SUM(G181:G183)</f>
        <v>641.43514500000003</v>
      </c>
      <c r="H184" s="212">
        <f>SUM(H181:H183)</f>
        <v>981.94753000000014</v>
      </c>
      <c r="I184" s="214">
        <f>SUM(I181:I183)</f>
        <v>3216.7000270000003</v>
      </c>
    </row>
    <row r="185" spans="2:9" x14ac:dyDescent="0.2">
      <c r="B185" s="462"/>
      <c r="C185" s="467" t="s">
        <v>150</v>
      </c>
      <c r="D185" s="247" t="s">
        <v>144</v>
      </c>
      <c r="E185" s="228">
        <v>241.95868999999999</v>
      </c>
      <c r="F185" s="228">
        <v>352.42418099999998</v>
      </c>
      <c r="G185" s="228">
        <v>2.0920000000000001</v>
      </c>
      <c r="H185" s="228">
        <v>224.61216999999999</v>
      </c>
      <c r="I185" s="208">
        <f>SUM(E185:H185)</f>
        <v>821.087041</v>
      </c>
    </row>
    <row r="186" spans="2:9" x14ac:dyDescent="0.2">
      <c r="B186" s="462"/>
      <c r="C186" s="467"/>
      <c r="D186" s="249" t="s">
        <v>145</v>
      </c>
      <c r="E186" s="228">
        <v>9.1999999999999993</v>
      </c>
      <c r="F186" s="228">
        <v>0</v>
      </c>
      <c r="G186" s="228">
        <v>0</v>
      </c>
      <c r="H186" s="228">
        <v>0</v>
      </c>
      <c r="I186" s="208">
        <f>SUM(E186:H186)</f>
        <v>9.1999999999999993</v>
      </c>
    </row>
    <row r="187" spans="2:9" x14ac:dyDescent="0.2">
      <c r="B187" s="462"/>
      <c r="C187" s="467"/>
      <c r="D187" s="250" t="s">
        <v>146</v>
      </c>
      <c r="E187" s="263">
        <v>0</v>
      </c>
      <c r="F187" s="263">
        <v>0</v>
      </c>
      <c r="G187" s="263">
        <v>0</v>
      </c>
      <c r="H187" s="263">
        <v>0</v>
      </c>
      <c r="I187" s="208">
        <f>SUM(E187:H187)</f>
        <v>0</v>
      </c>
    </row>
    <row r="188" spans="2:9" x14ac:dyDescent="0.2">
      <c r="B188" s="462"/>
      <c r="C188" s="241" t="s">
        <v>151</v>
      </c>
      <c r="D188" s="262"/>
      <c r="E188" s="212">
        <f>SUM(E185:E187)</f>
        <v>251.15868999999998</v>
      </c>
      <c r="F188" s="212">
        <f>SUM(F185:F187)</f>
        <v>352.42418099999998</v>
      </c>
      <c r="G188" s="212">
        <f>SUM(G185:G187)</f>
        <v>2.0920000000000001</v>
      </c>
      <c r="H188" s="212">
        <f>SUM(H185:H187)</f>
        <v>224.61216999999999</v>
      </c>
      <c r="I188" s="214">
        <f>SUM(I185:I187)</f>
        <v>830.28704100000004</v>
      </c>
    </row>
    <row r="189" spans="2:9" x14ac:dyDescent="0.2">
      <c r="B189" s="462"/>
      <c r="C189" s="468" t="s">
        <v>152</v>
      </c>
      <c r="D189" s="247" t="s">
        <v>144</v>
      </c>
      <c r="E189" s="228">
        <v>13.776599999999998</v>
      </c>
      <c r="F189" s="228">
        <v>0</v>
      </c>
      <c r="G189" s="228">
        <v>0.13102</v>
      </c>
      <c r="H189" s="228">
        <v>0</v>
      </c>
      <c r="I189" s="208">
        <f>SUM(E189:H189)</f>
        <v>13.907619999999998</v>
      </c>
    </row>
    <row r="190" spans="2:9" x14ac:dyDescent="0.2">
      <c r="B190" s="462"/>
      <c r="C190" s="468"/>
      <c r="D190" s="249" t="s">
        <v>145</v>
      </c>
      <c r="E190" s="228">
        <v>69.858100000000007</v>
      </c>
      <c r="F190" s="228">
        <v>1304.695144</v>
      </c>
      <c r="G190" s="228">
        <v>14.7166</v>
      </c>
      <c r="H190" s="228">
        <v>0</v>
      </c>
      <c r="I190" s="208">
        <f>SUM(E190:H190)</f>
        <v>1389.2698439999999</v>
      </c>
    </row>
    <row r="191" spans="2:9" x14ac:dyDescent="0.2">
      <c r="B191" s="462"/>
      <c r="C191" s="469"/>
      <c r="D191" s="250" t="s">
        <v>146</v>
      </c>
      <c r="E191" s="228">
        <v>7.7700000000000005E-2</v>
      </c>
      <c r="F191" s="228">
        <v>0</v>
      </c>
      <c r="G191" s="228">
        <v>0</v>
      </c>
      <c r="H191" s="228">
        <v>0</v>
      </c>
      <c r="I191" s="208">
        <f>SUM(E191:H191)</f>
        <v>7.7700000000000005E-2</v>
      </c>
    </row>
    <row r="192" spans="2:9" x14ac:dyDescent="0.2">
      <c r="B192" s="463"/>
      <c r="C192" s="217" t="s">
        <v>153</v>
      </c>
      <c r="D192" s="262"/>
      <c r="E192" s="212">
        <f>SUM(E189:E191)</f>
        <v>83.712400000000002</v>
      </c>
      <c r="F192" s="212">
        <f>SUM(F189:F191)</f>
        <v>1304.695144</v>
      </c>
      <c r="G192" s="212">
        <f>SUM(G189:G191)</f>
        <v>14.847619999999999</v>
      </c>
      <c r="H192" s="212">
        <f>SUM(H189:H191)</f>
        <v>0</v>
      </c>
      <c r="I192" s="214">
        <f>SUM(I189:I191)</f>
        <v>1403.2551639999999</v>
      </c>
    </row>
    <row r="193" spans="2:9" x14ac:dyDescent="0.2">
      <c r="B193" s="156" t="s">
        <v>167</v>
      </c>
      <c r="C193" s="160"/>
      <c r="D193" s="157"/>
      <c r="E193" s="41">
        <f>+E192+E188+E184+E180</f>
        <v>1430.9527989999999</v>
      </c>
      <c r="F193" s="41">
        <f>+F192+F188+F184+F180</f>
        <v>2207.3526380000003</v>
      </c>
      <c r="G193" s="41">
        <f>+G192+G188+G184+G180</f>
        <v>658.37476500000002</v>
      </c>
      <c r="H193" s="41">
        <f>+H192+H188+H184+H180</f>
        <v>1375.8863000000001</v>
      </c>
      <c r="I193" s="56">
        <f>+I192+I188+I184+I180</f>
        <v>5672.5665020000006</v>
      </c>
    </row>
    <row r="194" spans="2:9" x14ac:dyDescent="0.2">
      <c r="B194" s="461">
        <v>2013</v>
      </c>
      <c r="C194" s="464" t="s">
        <v>146</v>
      </c>
      <c r="D194" s="145" t="s">
        <v>144</v>
      </c>
      <c r="E194" s="57">
        <v>7.8103699999999998</v>
      </c>
      <c r="F194" s="10">
        <v>0</v>
      </c>
      <c r="G194" s="10">
        <v>0</v>
      </c>
      <c r="H194" s="57">
        <v>71.615499999999997</v>
      </c>
      <c r="I194" s="148">
        <f>SUM(E194:H194)</f>
        <v>79.425870000000003</v>
      </c>
    </row>
    <row r="195" spans="2:9" x14ac:dyDescent="0.2">
      <c r="B195" s="462"/>
      <c r="C195" s="465"/>
      <c r="D195" s="147" t="s">
        <v>145</v>
      </c>
      <c r="E195" s="57">
        <v>5.7600000000000005E-2</v>
      </c>
      <c r="F195" s="10">
        <v>0</v>
      </c>
      <c r="G195" s="10">
        <v>0</v>
      </c>
      <c r="H195" s="57"/>
      <c r="I195" s="148">
        <f>SUM(E195:H195)</f>
        <v>5.7600000000000005E-2</v>
      </c>
    </row>
    <row r="196" spans="2:9" x14ac:dyDescent="0.2">
      <c r="B196" s="462"/>
      <c r="C196" s="465"/>
      <c r="D196" s="149" t="s">
        <v>146</v>
      </c>
      <c r="E196" s="57">
        <v>7.9176800000000007</v>
      </c>
      <c r="F196" s="10">
        <v>0</v>
      </c>
      <c r="G196" s="10">
        <v>0</v>
      </c>
      <c r="H196" s="57">
        <v>92.197640999999976</v>
      </c>
      <c r="I196" s="148">
        <f>SUM(E196:H196)</f>
        <v>100.11532099999998</v>
      </c>
    </row>
    <row r="197" spans="2:9" x14ac:dyDescent="0.2">
      <c r="B197" s="462"/>
      <c r="C197" s="242" t="s">
        <v>158</v>
      </c>
      <c r="D197" s="262"/>
      <c r="E197" s="212">
        <f>SUM(E194:E196)</f>
        <v>15.78565</v>
      </c>
      <c r="F197" s="212">
        <f>SUM(F194:F196)</f>
        <v>0</v>
      </c>
      <c r="G197" s="212">
        <f>SUM(G194:G196)</f>
        <v>0</v>
      </c>
      <c r="H197" s="212">
        <f>SUM(H194:H196)</f>
        <v>163.81314099999997</v>
      </c>
      <c r="I197" s="214">
        <f>SUM(I194:I196)</f>
        <v>179.59879099999998</v>
      </c>
    </row>
    <row r="198" spans="2:9" x14ac:dyDescent="0.2">
      <c r="B198" s="462"/>
      <c r="C198" s="466" t="s">
        <v>148</v>
      </c>
      <c r="D198" s="247" t="s">
        <v>144</v>
      </c>
      <c r="E198" s="264">
        <v>128.51437899999999</v>
      </c>
      <c r="F198" s="264">
        <v>128.52626299999997</v>
      </c>
      <c r="G198" s="264">
        <v>149.39325700000003</v>
      </c>
      <c r="H198" s="264">
        <v>506.817251</v>
      </c>
      <c r="I198" s="208">
        <f>SUM(E198:H198)</f>
        <v>913.25115000000005</v>
      </c>
    </row>
    <row r="199" spans="2:9" x14ac:dyDescent="0.2">
      <c r="B199" s="462"/>
      <c r="C199" s="466"/>
      <c r="D199" s="249" t="s">
        <v>145</v>
      </c>
      <c r="E199" s="264">
        <v>705.54932299999996</v>
      </c>
      <c r="F199" s="264">
        <v>332.26937299999992</v>
      </c>
      <c r="G199" s="264">
        <v>424.89463699999988</v>
      </c>
      <c r="H199" s="264">
        <v>581.26730400000008</v>
      </c>
      <c r="I199" s="208">
        <f>SUM(E199:H199)</f>
        <v>2043.9806369999997</v>
      </c>
    </row>
    <row r="200" spans="2:9" x14ac:dyDescent="0.2">
      <c r="B200" s="462"/>
      <c r="C200" s="466"/>
      <c r="D200" s="250" t="s">
        <v>146</v>
      </c>
      <c r="E200" s="264">
        <v>0.60246</v>
      </c>
      <c r="F200" s="228">
        <v>0</v>
      </c>
      <c r="G200" s="228">
        <v>0</v>
      </c>
      <c r="H200" s="264">
        <v>7.1036810000000008</v>
      </c>
      <c r="I200" s="208">
        <f>SUM(E200:H200)</f>
        <v>7.7061410000000006</v>
      </c>
    </row>
    <row r="201" spans="2:9" x14ac:dyDescent="0.2">
      <c r="B201" s="462"/>
      <c r="C201" s="215" t="s">
        <v>149</v>
      </c>
      <c r="D201" s="262"/>
      <c r="E201" s="212">
        <f>SUM(E198:E200)</f>
        <v>834.66616199999987</v>
      </c>
      <c r="F201" s="212">
        <f>SUM(F198:F200)</f>
        <v>460.79563599999989</v>
      </c>
      <c r="G201" s="212">
        <f>SUM(G198:G200)</f>
        <v>574.28789399999994</v>
      </c>
      <c r="H201" s="212">
        <f>SUM(H198:H200)</f>
        <v>1095.1882360000002</v>
      </c>
      <c r="I201" s="214">
        <f>SUM(I198:I200)</f>
        <v>2964.9379279999998</v>
      </c>
    </row>
    <row r="202" spans="2:9" x14ac:dyDescent="0.2">
      <c r="B202" s="462"/>
      <c r="C202" s="467" t="s">
        <v>150</v>
      </c>
      <c r="D202" s="247" t="s">
        <v>144</v>
      </c>
      <c r="E202" s="264">
        <v>73.012439999999998</v>
      </c>
      <c r="F202" s="264">
        <v>477.60013200000003</v>
      </c>
      <c r="G202" s="264">
        <v>16.526394999999997</v>
      </c>
      <c r="H202" s="264">
        <v>105.54385000000001</v>
      </c>
      <c r="I202" s="208">
        <f>SUM(E202:H202)</f>
        <v>672.682817</v>
      </c>
    </row>
    <row r="203" spans="2:9" x14ac:dyDescent="0.2">
      <c r="B203" s="462"/>
      <c r="C203" s="467"/>
      <c r="D203" s="249" t="s">
        <v>145</v>
      </c>
      <c r="E203" s="264">
        <v>19.062690000000003</v>
      </c>
      <c r="F203" s="263">
        <v>0</v>
      </c>
      <c r="G203" s="263">
        <v>0</v>
      </c>
      <c r="H203" s="263">
        <v>0</v>
      </c>
      <c r="I203" s="208">
        <f>SUM(E203:H203)</f>
        <v>19.062690000000003</v>
      </c>
    </row>
    <row r="204" spans="2:9" x14ac:dyDescent="0.2">
      <c r="B204" s="462"/>
      <c r="C204" s="467"/>
      <c r="D204" s="250" t="s">
        <v>146</v>
      </c>
      <c r="E204" s="263">
        <v>0</v>
      </c>
      <c r="F204" s="263">
        <v>0</v>
      </c>
      <c r="G204" s="263">
        <v>0</v>
      </c>
      <c r="H204" s="263">
        <v>0</v>
      </c>
      <c r="I204" s="208">
        <f>SUM(E204:H204)</f>
        <v>0</v>
      </c>
    </row>
    <row r="205" spans="2:9" x14ac:dyDescent="0.2">
      <c r="B205" s="462"/>
      <c r="C205" s="241" t="s">
        <v>151</v>
      </c>
      <c r="D205" s="262"/>
      <c r="E205" s="212">
        <f>SUM(E202:E204)</f>
        <v>92.075130000000001</v>
      </c>
      <c r="F205" s="212">
        <f>SUM(F202:F204)</f>
        <v>477.60013200000003</v>
      </c>
      <c r="G205" s="212">
        <f>SUM(G202:G204)</f>
        <v>16.526394999999997</v>
      </c>
      <c r="H205" s="212">
        <f>SUM(H202:H204)</f>
        <v>105.54385000000001</v>
      </c>
      <c r="I205" s="214">
        <f>SUM(I202:I204)</f>
        <v>691.74550699999998</v>
      </c>
    </row>
    <row r="206" spans="2:9" x14ac:dyDescent="0.2">
      <c r="B206" s="462"/>
      <c r="C206" s="468" t="s">
        <v>152</v>
      </c>
      <c r="D206" s="247" t="s">
        <v>144</v>
      </c>
      <c r="E206" s="264">
        <v>7.1963799999999996</v>
      </c>
      <c r="F206" s="228">
        <v>0</v>
      </c>
      <c r="G206" s="264">
        <v>0.10690999999999999</v>
      </c>
      <c r="H206" s="228">
        <v>0</v>
      </c>
      <c r="I206" s="208">
        <f>SUM(E206:H206)</f>
        <v>7.3032899999999996</v>
      </c>
    </row>
    <row r="207" spans="2:9" x14ac:dyDescent="0.2">
      <c r="B207" s="462"/>
      <c r="C207" s="468"/>
      <c r="D207" s="249" t="s">
        <v>145</v>
      </c>
      <c r="E207" s="264">
        <v>78.902619999999999</v>
      </c>
      <c r="F207" s="264">
        <v>998.62393100000008</v>
      </c>
      <c r="G207" s="264">
        <v>13.093910000000001</v>
      </c>
      <c r="H207" s="228">
        <v>0</v>
      </c>
      <c r="I207" s="208">
        <f>SUM(E207:H207)</f>
        <v>1090.6204610000002</v>
      </c>
    </row>
    <row r="208" spans="2:9" x14ac:dyDescent="0.2">
      <c r="B208" s="462"/>
      <c r="C208" s="469"/>
      <c r="D208" s="250" t="s">
        <v>146</v>
      </c>
      <c r="E208" s="228">
        <v>7.7700000000000005E-2</v>
      </c>
      <c r="F208" s="228">
        <v>0</v>
      </c>
      <c r="G208" s="228">
        <v>0</v>
      </c>
      <c r="H208" s="228">
        <v>0</v>
      </c>
      <c r="I208" s="208">
        <f>SUM(E208:H208)</f>
        <v>7.7700000000000005E-2</v>
      </c>
    </row>
    <row r="209" spans="2:9" x14ac:dyDescent="0.2">
      <c r="B209" s="463"/>
      <c r="C209" s="217" t="s">
        <v>153</v>
      </c>
      <c r="D209" s="262"/>
      <c r="E209" s="212">
        <f>SUM(E206:E208)</f>
        <v>86.176699999999997</v>
      </c>
      <c r="F209" s="212">
        <f>SUM(F206:F208)</f>
        <v>998.62393100000008</v>
      </c>
      <c r="G209" s="212">
        <f>SUM(G206:G208)</f>
        <v>13.20082</v>
      </c>
      <c r="H209" s="212">
        <f>SUM(H206:H208)</f>
        <v>0</v>
      </c>
      <c r="I209" s="214">
        <f>SUM(I206:I208)</f>
        <v>1098.0014510000003</v>
      </c>
    </row>
    <row r="210" spans="2:9" x14ac:dyDescent="0.2">
      <c r="B210" s="156" t="s">
        <v>185</v>
      </c>
      <c r="C210" s="160"/>
      <c r="D210" s="157"/>
      <c r="E210" s="41">
        <f>+E209+E205+E201+E197</f>
        <v>1028.7036419999999</v>
      </c>
      <c r="F210" s="41">
        <f>+F209+F205+F201+F197</f>
        <v>1937.0196989999999</v>
      </c>
      <c r="G210" s="41">
        <f>+G209+G205+G201+G197</f>
        <v>604.01510899999994</v>
      </c>
      <c r="H210" s="41">
        <f>+H209+H205+H201+H197</f>
        <v>1364.5452270000001</v>
      </c>
      <c r="I210" s="56">
        <f>+I209+I205+I201+I197</f>
        <v>4934.2836770000004</v>
      </c>
    </row>
    <row r="211" spans="2:9" x14ac:dyDescent="0.2">
      <c r="B211" s="461">
        <v>2014</v>
      </c>
      <c r="C211" s="464" t="s">
        <v>146</v>
      </c>
      <c r="D211" s="145" t="s">
        <v>144</v>
      </c>
      <c r="E211" s="10">
        <v>2.3352200000000005</v>
      </c>
      <c r="F211" s="10">
        <v>0</v>
      </c>
      <c r="G211" s="10">
        <v>0</v>
      </c>
      <c r="H211" s="10">
        <v>23.307499999999997</v>
      </c>
      <c r="I211" s="148">
        <f>SUM(E211:H211)</f>
        <v>25.642719999999997</v>
      </c>
    </row>
    <row r="212" spans="2:9" x14ac:dyDescent="0.2">
      <c r="B212" s="462"/>
      <c r="C212" s="465"/>
      <c r="D212" s="147" t="s">
        <v>145</v>
      </c>
      <c r="E212" s="10">
        <v>4.8079999999999998E-2</v>
      </c>
      <c r="F212" s="10">
        <v>0</v>
      </c>
      <c r="G212" s="10">
        <v>0</v>
      </c>
      <c r="H212" s="10">
        <v>0</v>
      </c>
      <c r="I212" s="148">
        <f>SUM(E212:H212)</f>
        <v>4.8079999999999998E-2</v>
      </c>
    </row>
    <row r="213" spans="2:9" x14ac:dyDescent="0.2">
      <c r="B213" s="462"/>
      <c r="C213" s="465"/>
      <c r="D213" s="149" t="s">
        <v>146</v>
      </c>
      <c r="E213" s="10">
        <v>4.4834200000000015</v>
      </c>
      <c r="F213" s="10">
        <v>0</v>
      </c>
      <c r="G213" s="10">
        <v>0</v>
      </c>
      <c r="H213" s="10">
        <v>104.125089</v>
      </c>
      <c r="I213" s="148">
        <f>SUM(E213:H213)</f>
        <v>108.608509</v>
      </c>
    </row>
    <row r="214" spans="2:9" x14ac:dyDescent="0.2">
      <c r="B214" s="462"/>
      <c r="C214" s="242" t="s">
        <v>158</v>
      </c>
      <c r="D214" s="262"/>
      <c r="E214" s="212">
        <f>SUM(E211:E213)</f>
        <v>6.8667200000000026</v>
      </c>
      <c r="F214" s="212">
        <f>SUM(F211:F213)</f>
        <v>0</v>
      </c>
      <c r="G214" s="212">
        <f>SUM(G211:G213)</f>
        <v>0</v>
      </c>
      <c r="H214" s="212">
        <f>SUM(H211:H213)</f>
        <v>127.43258900000001</v>
      </c>
      <c r="I214" s="214">
        <f>SUM(I211:I213)</f>
        <v>134.29930899999999</v>
      </c>
    </row>
    <row r="215" spans="2:9" x14ac:dyDescent="0.2">
      <c r="B215" s="462"/>
      <c r="C215" s="466" t="s">
        <v>148</v>
      </c>
      <c r="D215" s="247" t="s">
        <v>144</v>
      </c>
      <c r="E215" s="57">
        <v>78.278100000000009</v>
      </c>
      <c r="F215" s="57">
        <v>133.41066599999999</v>
      </c>
      <c r="G215" s="57">
        <v>248.121681</v>
      </c>
      <c r="H215" s="57">
        <v>606.91623100000004</v>
      </c>
      <c r="I215" s="208">
        <f>SUM(E215:H215)</f>
        <v>1066.726678</v>
      </c>
    </row>
    <row r="216" spans="2:9" x14ac:dyDescent="0.2">
      <c r="B216" s="462"/>
      <c r="C216" s="466"/>
      <c r="D216" s="249" t="s">
        <v>145</v>
      </c>
      <c r="E216" s="57">
        <v>600.86624899999993</v>
      </c>
      <c r="F216" s="57">
        <v>294.92590900000005</v>
      </c>
      <c r="G216" s="57">
        <v>295.95919499999991</v>
      </c>
      <c r="H216" s="57">
        <v>560.40393400000005</v>
      </c>
      <c r="I216" s="208">
        <f>SUM(E216:H216)</f>
        <v>1752.155287</v>
      </c>
    </row>
    <row r="217" spans="2:9" x14ac:dyDescent="0.2">
      <c r="B217" s="462"/>
      <c r="C217" s="466"/>
      <c r="D217" s="250" t="s">
        <v>146</v>
      </c>
      <c r="E217" s="10">
        <v>0</v>
      </c>
      <c r="F217" s="10">
        <v>0</v>
      </c>
      <c r="G217" s="10">
        <v>0</v>
      </c>
      <c r="H217" s="57">
        <v>11.58942</v>
      </c>
      <c r="I217" s="208">
        <f>SUM(E217:H217)</f>
        <v>11.58942</v>
      </c>
    </row>
    <row r="218" spans="2:9" x14ac:dyDescent="0.2">
      <c r="B218" s="462"/>
      <c r="C218" s="215" t="s">
        <v>149</v>
      </c>
      <c r="D218" s="262"/>
      <c r="E218" s="212">
        <f>SUM(E215:E217)</f>
        <v>679.14434899999992</v>
      </c>
      <c r="F218" s="212">
        <f>SUM(F215:F217)</f>
        <v>428.33657500000004</v>
      </c>
      <c r="G218" s="212">
        <f>SUM(G215:G217)</f>
        <v>544.08087599999988</v>
      </c>
      <c r="H218" s="212">
        <f>SUM(H215:H217)</f>
        <v>1178.9095850000001</v>
      </c>
      <c r="I218" s="214">
        <f>SUM(I215:I217)</f>
        <v>2830.4713849999998</v>
      </c>
    </row>
    <row r="219" spans="2:9" x14ac:dyDescent="0.2">
      <c r="B219" s="462"/>
      <c r="C219" s="467" t="s">
        <v>150</v>
      </c>
      <c r="D219" s="247" t="s">
        <v>144</v>
      </c>
      <c r="E219" s="10">
        <v>96.127499999999998</v>
      </c>
      <c r="F219" s="10">
        <v>366.75480000000005</v>
      </c>
      <c r="G219" s="10">
        <v>1.3705400000000001</v>
      </c>
      <c r="H219" s="10">
        <v>117.28021</v>
      </c>
      <c r="I219" s="208">
        <f>SUM(E219:H219)</f>
        <v>581.53305</v>
      </c>
    </row>
    <row r="220" spans="2:9" x14ac:dyDescent="0.2">
      <c r="B220" s="462"/>
      <c r="C220" s="467"/>
      <c r="D220" s="249" t="s">
        <v>145</v>
      </c>
      <c r="E220" s="10">
        <v>6.7511999999999999</v>
      </c>
      <c r="F220" s="10">
        <v>2.0579200000000002</v>
      </c>
      <c r="G220" s="10">
        <v>0</v>
      </c>
      <c r="H220" s="10">
        <v>0</v>
      </c>
      <c r="I220" s="208">
        <f>SUM(E220:H220)</f>
        <v>8.8091200000000001</v>
      </c>
    </row>
    <row r="221" spans="2:9" x14ac:dyDescent="0.2">
      <c r="B221" s="462"/>
      <c r="C221" s="467"/>
      <c r="D221" s="250" t="s">
        <v>146</v>
      </c>
      <c r="E221" s="10">
        <v>0.39674999999999999</v>
      </c>
      <c r="F221" s="10">
        <v>0</v>
      </c>
      <c r="G221" s="10">
        <v>0</v>
      </c>
      <c r="H221" s="10">
        <v>0</v>
      </c>
      <c r="I221" s="208">
        <f>SUM(E221:H221)</f>
        <v>0.39674999999999999</v>
      </c>
    </row>
    <row r="222" spans="2:9" x14ac:dyDescent="0.2">
      <c r="B222" s="462"/>
      <c r="C222" s="241" t="s">
        <v>151</v>
      </c>
      <c r="D222" s="262"/>
      <c r="E222" s="212">
        <f>SUM(E219:E221)</f>
        <v>103.27544999999999</v>
      </c>
      <c r="F222" s="212">
        <f>SUM(F219:F221)</f>
        <v>368.81272000000007</v>
      </c>
      <c r="G222" s="212">
        <f>SUM(G219:G221)</f>
        <v>1.3705400000000001</v>
      </c>
      <c r="H222" s="212">
        <f>SUM(H219:H221)</f>
        <v>117.28021</v>
      </c>
      <c r="I222" s="214">
        <f>SUM(I219:I221)</f>
        <v>590.73892000000001</v>
      </c>
    </row>
    <row r="223" spans="2:9" x14ac:dyDescent="0.2">
      <c r="B223" s="462"/>
      <c r="C223" s="468" t="s">
        <v>152</v>
      </c>
      <c r="D223" s="247" t="s">
        <v>144</v>
      </c>
      <c r="E223" s="57">
        <v>14.12528</v>
      </c>
      <c r="F223" s="228">
        <v>0</v>
      </c>
      <c r="G223" s="57">
        <v>0.11510999999999999</v>
      </c>
      <c r="H223" s="228">
        <v>0</v>
      </c>
      <c r="I223" s="208">
        <f>SUM(E223:H223)</f>
        <v>14.24039</v>
      </c>
    </row>
    <row r="224" spans="2:9" x14ac:dyDescent="0.2">
      <c r="B224" s="462"/>
      <c r="C224" s="468"/>
      <c r="D224" s="249" t="s">
        <v>145</v>
      </c>
      <c r="E224" s="57">
        <v>96.485900000000001</v>
      </c>
      <c r="F224" s="57">
        <v>652.42463699999996</v>
      </c>
      <c r="G224" s="57">
        <v>12.790929999999999</v>
      </c>
      <c r="H224" s="228">
        <v>0</v>
      </c>
      <c r="I224" s="208">
        <f>SUM(E224:H224)</f>
        <v>761.70146699999998</v>
      </c>
    </row>
    <row r="225" spans="2:9" x14ac:dyDescent="0.2">
      <c r="B225" s="462"/>
      <c r="C225" s="469"/>
      <c r="D225" s="250" t="s">
        <v>146</v>
      </c>
      <c r="E225" s="228">
        <v>0</v>
      </c>
      <c r="F225" s="228">
        <v>0</v>
      </c>
      <c r="G225" s="228">
        <v>0</v>
      </c>
      <c r="H225" s="228">
        <v>0</v>
      </c>
      <c r="I225" s="208">
        <f>SUM(E225:H225)</f>
        <v>0</v>
      </c>
    </row>
    <row r="226" spans="2:9" x14ac:dyDescent="0.2">
      <c r="B226" s="463"/>
      <c r="C226" s="217" t="s">
        <v>153</v>
      </c>
      <c r="D226" s="262"/>
      <c r="E226" s="212">
        <f>SUM(E223:E225)</f>
        <v>110.61118</v>
      </c>
      <c r="F226" s="212">
        <f>SUM(F223:F225)</f>
        <v>652.42463699999996</v>
      </c>
      <c r="G226" s="212">
        <f>SUM(G223:G225)</f>
        <v>12.906039999999999</v>
      </c>
      <c r="H226" s="212">
        <f>SUM(H223:H225)</f>
        <v>0</v>
      </c>
      <c r="I226" s="214">
        <f>SUM(I223:I225)</f>
        <v>775.94185700000003</v>
      </c>
    </row>
    <row r="227" spans="2:9" x14ac:dyDescent="0.2">
      <c r="B227" s="156" t="s">
        <v>187</v>
      </c>
      <c r="C227" s="160"/>
      <c r="D227" s="157"/>
      <c r="E227" s="41">
        <f>+E226+E222+E218+E214</f>
        <v>899.89769899999988</v>
      </c>
      <c r="F227" s="41">
        <f>+F226+F222+F218+F214</f>
        <v>1449.573932</v>
      </c>
      <c r="G227" s="41">
        <f>+G226+G222+G218+G214</f>
        <v>558.35745599999984</v>
      </c>
      <c r="H227" s="41">
        <f>+H226+H222+H218+H214</f>
        <v>1423.622384</v>
      </c>
      <c r="I227" s="56">
        <f>+I226+I222+I218+I214</f>
        <v>4331.4514710000003</v>
      </c>
    </row>
    <row r="228" spans="2:9" x14ac:dyDescent="0.2">
      <c r="B228" s="461">
        <v>2015</v>
      </c>
      <c r="C228" s="464" t="s">
        <v>146</v>
      </c>
      <c r="D228" s="145" t="s">
        <v>144</v>
      </c>
      <c r="E228" s="10">
        <v>4.8079999999999998E-2</v>
      </c>
      <c r="F228" s="10">
        <v>0</v>
      </c>
      <c r="G228" s="10">
        <v>0</v>
      </c>
      <c r="H228" s="10">
        <v>41</v>
      </c>
      <c r="I228" s="148">
        <f>SUM(E228:H228)</f>
        <v>41.048079999999999</v>
      </c>
    </row>
    <row r="229" spans="2:9" x14ac:dyDescent="0.2">
      <c r="B229" s="462"/>
      <c r="C229" s="465"/>
      <c r="D229" s="147" t="s">
        <v>145</v>
      </c>
      <c r="E229" s="10">
        <v>4.8079999999999998E-2</v>
      </c>
      <c r="F229" s="10">
        <v>0</v>
      </c>
      <c r="G229" s="10">
        <v>0</v>
      </c>
      <c r="H229" s="10">
        <v>0</v>
      </c>
      <c r="I229" s="148">
        <f>SUM(E229:H229)</f>
        <v>4.8079999999999998E-2</v>
      </c>
    </row>
    <row r="230" spans="2:9" x14ac:dyDescent="0.2">
      <c r="B230" s="462"/>
      <c r="C230" s="465"/>
      <c r="D230" s="149" t="s">
        <v>146</v>
      </c>
      <c r="E230" s="10">
        <v>12</v>
      </c>
      <c r="F230" s="10">
        <v>0</v>
      </c>
      <c r="G230" s="10">
        <v>0</v>
      </c>
      <c r="H230" s="10">
        <v>217</v>
      </c>
      <c r="I230" s="148">
        <f>SUM(E230:H230)</f>
        <v>229</v>
      </c>
    </row>
    <row r="231" spans="2:9" x14ac:dyDescent="0.2">
      <c r="B231" s="462"/>
      <c r="C231" s="242" t="s">
        <v>158</v>
      </c>
      <c r="D231" s="262"/>
      <c r="E231" s="212">
        <f>SUM(E228:E230)</f>
        <v>12.096159999999999</v>
      </c>
      <c r="F231" s="212">
        <f>SUM(F228:F230)</f>
        <v>0</v>
      </c>
      <c r="G231" s="212">
        <f>SUM(G228:G230)</f>
        <v>0</v>
      </c>
      <c r="H231" s="212">
        <f>SUM(H228:H230)</f>
        <v>258</v>
      </c>
      <c r="I231" s="214">
        <f>SUM(I228:I230)</f>
        <v>270.09616</v>
      </c>
    </row>
    <row r="232" spans="2:9" x14ac:dyDescent="0.2">
      <c r="B232" s="462"/>
      <c r="C232" s="466" t="s">
        <v>148</v>
      </c>
      <c r="D232" s="247" t="s">
        <v>144</v>
      </c>
      <c r="E232" s="57">
        <v>236.67569799999998</v>
      </c>
      <c r="F232" s="57">
        <v>120.74495200000003</v>
      </c>
      <c r="G232" s="57">
        <v>279.5986079999999</v>
      </c>
      <c r="H232" s="57">
        <v>891.72964200000001</v>
      </c>
      <c r="I232" s="208">
        <f>SUM(E232:H232)</f>
        <v>1528.7489</v>
      </c>
    </row>
    <row r="233" spans="2:9" x14ac:dyDescent="0.2">
      <c r="B233" s="462"/>
      <c r="C233" s="466"/>
      <c r="D233" s="249" t="s">
        <v>145</v>
      </c>
      <c r="E233" s="57">
        <v>535.49726099999987</v>
      </c>
      <c r="F233" s="57">
        <v>333.42279200000013</v>
      </c>
      <c r="G233" s="57">
        <v>208.81524099999993</v>
      </c>
      <c r="H233" s="57">
        <v>535.756169</v>
      </c>
      <c r="I233" s="208">
        <f>SUM(E233:H233)</f>
        <v>1613.4914630000001</v>
      </c>
    </row>
    <row r="234" spans="2:9" x14ac:dyDescent="0.2">
      <c r="B234" s="462"/>
      <c r="C234" s="466"/>
      <c r="D234" s="250" t="s">
        <v>146</v>
      </c>
      <c r="E234" s="10">
        <v>1.9108000000000001</v>
      </c>
      <c r="F234" s="10">
        <v>3.2500000000000001E-2</v>
      </c>
      <c r="G234" s="10">
        <v>0.875</v>
      </c>
      <c r="H234" s="57">
        <v>20.009820000000001</v>
      </c>
      <c r="I234" s="208">
        <f>SUM(E234:H234)</f>
        <v>22.828120000000002</v>
      </c>
    </row>
    <row r="235" spans="2:9" x14ac:dyDescent="0.2">
      <c r="B235" s="462"/>
      <c r="C235" s="215" t="s">
        <v>149</v>
      </c>
      <c r="D235" s="262"/>
      <c r="E235" s="212">
        <f>SUM(E232:E234)</f>
        <v>774.08375899999987</v>
      </c>
      <c r="F235" s="212">
        <f>SUM(F232:F234)</f>
        <v>454.20024400000017</v>
      </c>
      <c r="G235" s="212">
        <f>SUM(G232:G234)</f>
        <v>489.2888489999998</v>
      </c>
      <c r="H235" s="212">
        <f>SUM(H232:H234)</f>
        <v>1447.495631</v>
      </c>
      <c r="I235" s="214">
        <f>SUM(I232:I234)</f>
        <v>3165.068483</v>
      </c>
    </row>
    <row r="236" spans="2:9" x14ac:dyDescent="0.2">
      <c r="B236" s="462"/>
      <c r="C236" s="467" t="s">
        <v>150</v>
      </c>
      <c r="D236" s="247" t="s">
        <v>144</v>
      </c>
      <c r="E236" s="10">
        <v>102</v>
      </c>
      <c r="F236" s="10">
        <v>380</v>
      </c>
      <c r="G236" s="10">
        <v>132</v>
      </c>
      <c r="H236" s="10">
        <v>186</v>
      </c>
      <c r="I236" s="208">
        <f>SUM(E236:H236)</f>
        <v>800</v>
      </c>
    </row>
    <row r="237" spans="2:9" x14ac:dyDescent="0.2">
      <c r="B237" s="462"/>
      <c r="C237" s="467"/>
      <c r="D237" s="249" t="s">
        <v>145</v>
      </c>
      <c r="E237" s="10">
        <v>47</v>
      </c>
      <c r="F237" s="10">
        <v>0</v>
      </c>
      <c r="G237" s="10">
        <v>0</v>
      </c>
      <c r="H237" s="10">
        <v>0</v>
      </c>
      <c r="I237" s="208">
        <f>SUM(E237:H237)</f>
        <v>47</v>
      </c>
    </row>
    <row r="238" spans="2:9" x14ac:dyDescent="0.2">
      <c r="B238" s="462"/>
      <c r="C238" s="467"/>
      <c r="D238" s="250" t="s">
        <v>146</v>
      </c>
      <c r="E238" s="10">
        <v>0</v>
      </c>
      <c r="F238" s="10">
        <v>0</v>
      </c>
      <c r="G238" s="10">
        <v>0</v>
      </c>
      <c r="H238" s="10">
        <v>0</v>
      </c>
      <c r="I238" s="208">
        <f>SUM(E238:H238)</f>
        <v>0</v>
      </c>
    </row>
    <row r="239" spans="2:9" x14ac:dyDescent="0.2">
      <c r="B239" s="462"/>
      <c r="C239" s="241" t="s">
        <v>151</v>
      </c>
      <c r="D239" s="262"/>
      <c r="E239" s="212">
        <f>SUM(E236:E238)</f>
        <v>149</v>
      </c>
      <c r="F239" s="212">
        <f>SUM(F236:F238)</f>
        <v>380</v>
      </c>
      <c r="G239" s="212">
        <f>SUM(G236:G238)</f>
        <v>132</v>
      </c>
      <c r="H239" s="212">
        <f>SUM(H236:H238)</f>
        <v>186</v>
      </c>
      <c r="I239" s="214">
        <f>SUM(I236:I238)</f>
        <v>847</v>
      </c>
    </row>
    <row r="240" spans="2:9" x14ac:dyDescent="0.2">
      <c r="B240" s="462"/>
      <c r="C240" s="468" t="s">
        <v>152</v>
      </c>
      <c r="D240" s="247" t="s">
        <v>144</v>
      </c>
      <c r="E240" s="57">
        <v>12.571980000000002</v>
      </c>
      <c r="F240" s="10">
        <v>0</v>
      </c>
      <c r="G240" s="57">
        <v>7.1500000000000001E-3</v>
      </c>
      <c r="H240" s="10">
        <v>0</v>
      </c>
      <c r="I240" s="208">
        <f>SUM(E240:H240)</f>
        <v>12.579130000000001</v>
      </c>
    </row>
    <row r="241" spans="2:9" x14ac:dyDescent="0.2">
      <c r="B241" s="462"/>
      <c r="C241" s="468"/>
      <c r="D241" s="249" t="s">
        <v>145</v>
      </c>
      <c r="E241" s="57">
        <v>107.18252</v>
      </c>
      <c r="F241" s="57">
        <v>381.28640200000001</v>
      </c>
      <c r="G241" s="57">
        <v>15.388439999999999</v>
      </c>
      <c r="H241" s="10">
        <v>0</v>
      </c>
      <c r="I241" s="208">
        <f>SUM(E241:H241)</f>
        <v>503.85736200000002</v>
      </c>
    </row>
    <row r="242" spans="2:9" x14ac:dyDescent="0.2">
      <c r="B242" s="462"/>
      <c r="C242" s="469"/>
      <c r="D242" s="250" t="s">
        <v>146</v>
      </c>
      <c r="E242" s="228">
        <v>0</v>
      </c>
      <c r="F242" s="228">
        <v>0</v>
      </c>
      <c r="G242" s="228">
        <v>0</v>
      </c>
      <c r="H242" s="228">
        <v>0</v>
      </c>
      <c r="I242" s="208">
        <f>SUM(E242:H242)</f>
        <v>0</v>
      </c>
    </row>
    <row r="243" spans="2:9" x14ac:dyDescent="0.2">
      <c r="B243" s="463"/>
      <c r="C243" s="217" t="s">
        <v>153</v>
      </c>
      <c r="D243" s="262"/>
      <c r="E243" s="212">
        <f>SUM(E240:E242)</f>
        <v>119.75449999999999</v>
      </c>
      <c r="F243" s="212">
        <f>SUM(F240:F242)</f>
        <v>381.28640200000001</v>
      </c>
      <c r="G243" s="212">
        <f>SUM(G240:G242)</f>
        <v>15.395589999999999</v>
      </c>
      <c r="H243" s="212">
        <f>SUM(H240:H242)</f>
        <v>0</v>
      </c>
      <c r="I243" s="214">
        <f>SUM(I240:I242)</f>
        <v>516.43649200000004</v>
      </c>
    </row>
    <row r="244" spans="2:9" x14ac:dyDescent="0.2">
      <c r="B244" s="156" t="s">
        <v>196</v>
      </c>
      <c r="C244" s="160"/>
      <c r="D244" s="157"/>
      <c r="E244" s="41">
        <f>+E243+E239+E235+E231</f>
        <v>1054.9344189999999</v>
      </c>
      <c r="F244" s="41">
        <f>+F243+F239+F235+F231</f>
        <v>1215.4866460000001</v>
      </c>
      <c r="G244" s="41">
        <f>+G243+G239+G235+G231</f>
        <v>636.68443899999977</v>
      </c>
      <c r="H244" s="41">
        <f>+H243+H239+H235+H231</f>
        <v>1891.495631</v>
      </c>
      <c r="I244" s="56">
        <f>+I243+I239+I235+I231</f>
        <v>4798.6011349999999</v>
      </c>
    </row>
    <row r="245" spans="2:9" x14ac:dyDescent="0.2">
      <c r="B245" s="164"/>
      <c r="C245" s="165"/>
      <c r="D245" s="166"/>
      <c r="E245" s="167"/>
      <c r="F245" s="167"/>
      <c r="G245" s="167"/>
      <c r="H245" s="167"/>
      <c r="I245" s="167"/>
    </row>
    <row r="246" spans="2:9" x14ac:dyDescent="0.2">
      <c r="B246" s="168" t="s">
        <v>31</v>
      </c>
      <c r="C246" s="4"/>
      <c r="D246" s="169"/>
      <c r="E246" s="29"/>
      <c r="F246" s="29"/>
      <c r="G246" s="29"/>
      <c r="H246" s="29"/>
      <c r="I246" s="29"/>
    </row>
    <row r="247" spans="2:9" x14ac:dyDescent="0.2">
      <c r="B247" s="4" t="s">
        <v>168</v>
      </c>
      <c r="D247" s="120"/>
    </row>
    <row r="248" spans="2:9" x14ac:dyDescent="0.2">
      <c r="B248" s="5" t="s">
        <v>29</v>
      </c>
      <c r="D248" s="120"/>
    </row>
    <row r="249" spans="2:9" x14ac:dyDescent="0.2">
      <c r="B249" s="5" t="s">
        <v>39</v>
      </c>
      <c r="D249" s="120"/>
    </row>
    <row r="250" spans="2:9" x14ac:dyDescent="0.2">
      <c r="B250" s="5" t="s">
        <v>169</v>
      </c>
      <c r="D250" s="120"/>
    </row>
    <row r="251" spans="2:9" x14ac:dyDescent="0.2">
      <c r="B251" s="5" t="s">
        <v>170</v>
      </c>
      <c r="D251" s="120"/>
    </row>
    <row r="252" spans="2:9" x14ac:dyDescent="0.2">
      <c r="B252" s="5" t="s">
        <v>171</v>
      </c>
      <c r="D252" s="120"/>
    </row>
  </sheetData>
  <mergeCells count="71">
    <mergeCell ref="B228:B243"/>
    <mergeCell ref="C228:C230"/>
    <mergeCell ref="C232:C234"/>
    <mergeCell ref="C236:C238"/>
    <mergeCell ref="C240:C242"/>
    <mergeCell ref="D5:H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  <mergeCell ref="B211:B226"/>
    <mergeCell ref="C211:C213"/>
    <mergeCell ref="C215:C217"/>
    <mergeCell ref="C219:C221"/>
    <mergeCell ref="C223:C225"/>
  </mergeCells>
  <pageMargins left="0.7" right="0.7" top="0.75" bottom="0.75" header="0.3" footer="0.3"/>
  <pageSetup paperSize="9" orientation="portrait" verticalDpi="0"/>
  <ignoredErrors>
    <ignoredError sqref="I214 I218 I2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I20"/>
  <sheetViews>
    <sheetView showGridLines="0" workbookViewId="0"/>
  </sheetViews>
  <sheetFormatPr defaultRowHeight="12.75" x14ac:dyDescent="0.2"/>
  <cols>
    <col min="1" max="1" width="5.7109375" style="5" customWidth="1"/>
    <col min="2" max="2" width="33.5703125" style="5" customWidth="1"/>
    <col min="3" max="3" width="16" style="5" customWidth="1"/>
    <col min="4" max="4" width="15.42578125" style="5" customWidth="1"/>
    <col min="5" max="5" width="18.140625" style="5" customWidth="1"/>
    <col min="6" max="6" width="15.7109375" style="5" customWidth="1"/>
    <col min="7" max="7" width="15" style="5" customWidth="1"/>
    <col min="8" max="8" width="11.42578125" style="5" customWidth="1"/>
    <col min="9" max="9" width="9.140625" style="5"/>
    <col min="10" max="10" width="14.42578125" style="5" customWidth="1"/>
    <col min="11" max="11" width="12.5703125" style="5" customWidth="1"/>
    <col min="12" max="15" width="12" style="5" customWidth="1"/>
    <col min="16" max="16" width="14.28515625" style="5" customWidth="1"/>
    <col min="17" max="17" width="12" style="5" customWidth="1"/>
    <col min="18" max="16384" width="9.140625" style="5"/>
  </cols>
  <sheetData>
    <row r="1" spans="1:9" x14ac:dyDescent="0.2">
      <c r="A1" s="135"/>
    </row>
    <row r="2" spans="1:9" ht="22.5" customHeight="1" x14ac:dyDescent="0.3">
      <c r="B2" s="44" t="s">
        <v>202</v>
      </c>
      <c r="C2" s="29"/>
      <c r="D2" s="8"/>
      <c r="E2" s="29"/>
      <c r="F2" s="4"/>
      <c r="G2" s="29"/>
      <c r="H2" s="30"/>
    </row>
    <row r="3" spans="1:9" ht="18.75" x14ac:dyDescent="0.3">
      <c r="B3" s="45" t="s">
        <v>30</v>
      </c>
      <c r="C3" s="29"/>
      <c r="D3" s="29"/>
      <c r="E3" s="29"/>
      <c r="F3" s="4"/>
      <c r="G3" s="29"/>
      <c r="H3" s="30"/>
    </row>
    <row r="4" spans="1:9" x14ac:dyDescent="0.2">
      <c r="B4" s="32"/>
    </row>
    <row r="5" spans="1:9" ht="12.75" customHeight="1" x14ac:dyDescent="0.2">
      <c r="B5" s="452" t="s">
        <v>22</v>
      </c>
      <c r="C5" s="478" t="s">
        <v>12</v>
      </c>
      <c r="D5" s="479"/>
      <c r="E5" s="479"/>
      <c r="F5" s="480"/>
      <c r="G5" s="456" t="s">
        <v>140</v>
      </c>
    </row>
    <row r="6" spans="1:9" ht="37.5" customHeight="1" x14ac:dyDescent="0.2">
      <c r="B6" s="453"/>
      <c r="C6" s="20" t="s">
        <v>136</v>
      </c>
      <c r="D6" s="20" t="s">
        <v>137</v>
      </c>
      <c r="E6" s="20" t="s">
        <v>138</v>
      </c>
      <c r="F6" s="20" t="s">
        <v>139</v>
      </c>
      <c r="G6" s="477"/>
    </row>
    <row r="7" spans="1:9" ht="24.95" customHeight="1" x14ac:dyDescent="0.2">
      <c r="B7" s="378" t="s">
        <v>24</v>
      </c>
      <c r="C7" s="173">
        <v>873.45399999999995</v>
      </c>
      <c r="D7" s="174">
        <v>0</v>
      </c>
      <c r="E7" s="174">
        <v>0</v>
      </c>
      <c r="F7" s="175">
        <v>1545.758</v>
      </c>
      <c r="G7" s="86">
        <f t="shared" ref="G7:G12" si="0">SUM(C7:F7)</f>
        <v>2419.212</v>
      </c>
    </row>
    <row r="8" spans="1:9" ht="24.95" customHeight="1" x14ac:dyDescent="0.2">
      <c r="B8" s="379" t="s">
        <v>25</v>
      </c>
      <c r="C8" s="176">
        <v>0</v>
      </c>
      <c r="D8" s="174">
        <v>0</v>
      </c>
      <c r="E8" s="174">
        <v>0</v>
      </c>
      <c r="F8" s="174">
        <v>0</v>
      </c>
      <c r="G8" s="87">
        <f t="shared" si="0"/>
        <v>0</v>
      </c>
      <c r="H8" s="36"/>
      <c r="I8" s="36"/>
    </row>
    <row r="9" spans="1:9" ht="24.95" customHeight="1" x14ac:dyDescent="0.2">
      <c r="B9" s="379" t="s">
        <v>37</v>
      </c>
      <c r="C9" s="177">
        <v>1264.461</v>
      </c>
      <c r="D9" s="174">
        <v>0</v>
      </c>
      <c r="E9" s="174">
        <v>0</v>
      </c>
      <c r="F9" s="85">
        <v>1120.4870000000001</v>
      </c>
      <c r="G9" s="87">
        <f t="shared" si="0"/>
        <v>2384.9480000000003</v>
      </c>
      <c r="H9" s="37"/>
      <c r="I9" s="36"/>
    </row>
    <row r="10" spans="1:9" ht="24.95" customHeight="1" x14ac:dyDescent="0.2">
      <c r="B10" s="379" t="s">
        <v>27</v>
      </c>
      <c r="C10" s="177">
        <v>18896.512999999999</v>
      </c>
      <c r="D10" s="85">
        <v>5141.0859999999993</v>
      </c>
      <c r="E10" s="85">
        <v>8895.8870000000006</v>
      </c>
      <c r="F10" s="85">
        <v>14966.664000000001</v>
      </c>
      <c r="G10" s="87">
        <f t="shared" si="0"/>
        <v>47900.149999999994</v>
      </c>
      <c r="H10" s="36"/>
      <c r="I10" s="36"/>
    </row>
    <row r="11" spans="1:9" ht="24.95" customHeight="1" x14ac:dyDescent="0.2">
      <c r="B11" s="380" t="s">
        <v>28</v>
      </c>
      <c r="C11" s="177">
        <v>5476.93</v>
      </c>
      <c r="D11" s="85">
        <v>14062.344000000001</v>
      </c>
      <c r="E11" s="174">
        <v>0</v>
      </c>
      <c r="F11" s="174">
        <v>0</v>
      </c>
      <c r="G11" s="87">
        <f t="shared" si="0"/>
        <v>19539.274000000001</v>
      </c>
      <c r="H11" s="36"/>
    </row>
    <row r="12" spans="1:9" ht="24.95" customHeight="1" x14ac:dyDescent="0.2">
      <c r="B12" s="381" t="s">
        <v>13</v>
      </c>
      <c r="C12" s="177">
        <v>3526.2889999999998</v>
      </c>
      <c r="D12" s="85">
        <v>1481.6969999999999</v>
      </c>
      <c r="E12" s="85">
        <v>8750.6170000000002</v>
      </c>
      <c r="F12" s="85">
        <v>3431.2919999999999</v>
      </c>
      <c r="G12" s="87">
        <f t="shared" si="0"/>
        <v>17189.895</v>
      </c>
    </row>
    <row r="13" spans="1:9" ht="24.95" customHeight="1" x14ac:dyDescent="0.2">
      <c r="B13" s="382" t="s">
        <v>33</v>
      </c>
      <c r="C13" s="383">
        <f t="shared" ref="C13:G13" si="1">SUM(C7:C12)</f>
        <v>30037.647000000001</v>
      </c>
      <c r="D13" s="383">
        <f t="shared" si="1"/>
        <v>20685.127</v>
      </c>
      <c r="E13" s="383">
        <f t="shared" si="1"/>
        <v>17646.504000000001</v>
      </c>
      <c r="F13" s="383">
        <f t="shared" si="1"/>
        <v>21064.201000000001</v>
      </c>
      <c r="G13" s="384">
        <f t="shared" si="1"/>
        <v>89433.479000000007</v>
      </c>
    </row>
    <row r="14" spans="1:9" x14ac:dyDescent="0.2">
      <c r="B14" s="5" t="s">
        <v>40</v>
      </c>
      <c r="H14" s="42"/>
    </row>
    <row r="15" spans="1:9" ht="6" customHeight="1" x14ac:dyDescent="0.2">
      <c r="C15" s="4"/>
      <c r="D15" s="4"/>
      <c r="E15" s="4"/>
      <c r="F15" s="4"/>
      <c r="H15" s="42"/>
    </row>
    <row r="16" spans="1:9" x14ac:dyDescent="0.2">
      <c r="B16" s="98" t="s">
        <v>31</v>
      </c>
      <c r="C16" s="43"/>
      <c r="D16" s="43"/>
      <c r="E16" s="43"/>
      <c r="F16" s="43"/>
      <c r="G16" s="43"/>
      <c r="H16" s="42"/>
    </row>
    <row r="17" spans="2:8" x14ac:dyDescent="0.2">
      <c r="B17" s="4" t="s">
        <v>197</v>
      </c>
      <c r="C17" s="43"/>
      <c r="D17" s="43"/>
      <c r="E17" s="43"/>
      <c r="F17" s="43"/>
      <c r="G17" s="43"/>
      <c r="H17" s="42"/>
    </row>
    <row r="18" spans="2:8" x14ac:dyDescent="0.2">
      <c r="B18" s="5" t="s">
        <v>198</v>
      </c>
      <c r="H18" s="42"/>
    </row>
    <row r="19" spans="2:8" ht="9" customHeight="1" x14ac:dyDescent="0.2">
      <c r="B19" s="454"/>
      <c r="C19" s="454"/>
      <c r="D19" s="454"/>
      <c r="E19" s="454"/>
      <c r="F19" s="454"/>
      <c r="G19" s="455"/>
      <c r="H19" s="42"/>
    </row>
    <row r="20" spans="2:8" ht="12.75" customHeight="1" x14ac:dyDescent="0.2">
      <c r="B20" s="454"/>
      <c r="C20" s="454"/>
      <c r="D20" s="454"/>
      <c r="E20" s="454"/>
      <c r="F20" s="454"/>
      <c r="G20" s="455"/>
      <c r="H20" s="42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8"/>
  <sheetViews>
    <sheetView showGridLines="0" workbookViewId="0"/>
  </sheetViews>
  <sheetFormatPr defaultRowHeight="12.75" x14ac:dyDescent="0.2"/>
  <cols>
    <col min="1" max="1" width="4.42578125" style="5" customWidth="1"/>
    <col min="2" max="2" width="14" style="5" customWidth="1"/>
    <col min="3" max="3" width="17.85546875" style="5" customWidth="1"/>
    <col min="4" max="4" width="14.85546875" style="5" customWidth="1"/>
    <col min="5" max="5" width="17.42578125" style="5" customWidth="1"/>
    <col min="6" max="6" width="12.85546875" style="5" customWidth="1"/>
    <col min="7" max="7" width="16" style="5" customWidth="1"/>
    <col min="8" max="8" width="17.5703125" style="5" customWidth="1"/>
    <col min="9" max="9" width="13" style="5" customWidth="1"/>
    <col min="10" max="10" width="12.7109375" style="5" customWidth="1"/>
    <col min="11" max="16384" width="9.140625" style="5"/>
  </cols>
  <sheetData>
    <row r="1" spans="1:10" x14ac:dyDescent="0.2">
      <c r="A1" s="135"/>
    </row>
    <row r="2" spans="1:10" ht="18.75" x14ac:dyDescent="0.3">
      <c r="B2" s="125" t="s">
        <v>203</v>
      </c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B3" s="45" t="s">
        <v>30</v>
      </c>
      <c r="C3" s="36"/>
      <c r="D3" s="36"/>
      <c r="E3" s="36"/>
      <c r="F3" s="36"/>
      <c r="G3" s="36"/>
      <c r="H3" s="36"/>
      <c r="I3" s="36"/>
      <c r="J3" s="36"/>
    </row>
    <row r="4" spans="1:10" x14ac:dyDescent="0.2"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">
      <c r="B5" s="178" t="s">
        <v>51</v>
      </c>
      <c r="C5" s="138" t="s">
        <v>51</v>
      </c>
      <c r="D5" s="479" t="s">
        <v>55</v>
      </c>
      <c r="E5" s="479"/>
      <c r="F5" s="479"/>
      <c r="G5" s="479"/>
      <c r="H5" s="136"/>
    </row>
    <row r="6" spans="1:10" ht="25.5" x14ac:dyDescent="0.2">
      <c r="B6" s="179" t="s">
        <v>132</v>
      </c>
      <c r="C6" s="139" t="s">
        <v>11</v>
      </c>
      <c r="D6" s="20" t="s">
        <v>136</v>
      </c>
      <c r="E6" s="20" t="s">
        <v>137</v>
      </c>
      <c r="F6" s="20" t="s">
        <v>138</v>
      </c>
      <c r="G6" s="144" t="s">
        <v>139</v>
      </c>
      <c r="H6" s="137" t="s">
        <v>140</v>
      </c>
    </row>
    <row r="7" spans="1:10" x14ac:dyDescent="0.2">
      <c r="B7" s="483" t="s">
        <v>172</v>
      </c>
      <c r="C7" s="180" t="s">
        <v>13</v>
      </c>
      <c r="D7" s="181">
        <v>3242</v>
      </c>
      <c r="E7" s="182">
        <v>1005</v>
      </c>
      <c r="F7" s="182">
        <v>516</v>
      </c>
      <c r="G7" s="182">
        <v>3710</v>
      </c>
      <c r="H7" s="183">
        <f>SUM(D7:G7)</f>
        <v>8473</v>
      </c>
    </row>
    <row r="8" spans="1:10" x14ac:dyDescent="0.2">
      <c r="B8" s="481"/>
      <c r="C8" s="184" t="s">
        <v>173</v>
      </c>
      <c r="D8" s="185">
        <v>24148</v>
      </c>
      <c r="E8" s="186">
        <v>11336</v>
      </c>
      <c r="F8" s="186">
        <v>16956</v>
      </c>
      <c r="G8" s="186">
        <v>26175</v>
      </c>
      <c r="H8" s="187">
        <f>SUM(D8:G8)</f>
        <v>78615</v>
      </c>
    </row>
    <row r="9" spans="1:10" x14ac:dyDescent="0.2">
      <c r="B9" s="481"/>
      <c r="C9" s="184" t="s">
        <v>174</v>
      </c>
      <c r="D9" s="185">
        <v>1456</v>
      </c>
      <c r="E9" s="186">
        <v>18156</v>
      </c>
      <c r="F9" s="186">
        <v>6490</v>
      </c>
      <c r="G9" s="186">
        <v>12799</v>
      </c>
      <c r="H9" s="187">
        <f t="shared" ref="H9:H17" si="0">SUM(D9:G9)</f>
        <v>38901</v>
      </c>
    </row>
    <row r="10" spans="1:10" x14ac:dyDescent="0.2">
      <c r="B10" s="188" t="s">
        <v>51</v>
      </c>
      <c r="C10" s="160"/>
      <c r="D10" s="41">
        <f>SUBTOTAL(9,D7:D9)</f>
        <v>28846</v>
      </c>
      <c r="E10" s="41">
        <f>SUBTOTAL(9,E7:E9)</f>
        <v>30497</v>
      </c>
      <c r="F10" s="41">
        <f>SUBTOTAL(9,F7:F9)</f>
        <v>23962</v>
      </c>
      <c r="G10" s="41">
        <f>SUBTOTAL(9,G7:G9)</f>
        <v>42684</v>
      </c>
      <c r="H10" s="56">
        <f>SUBTOTAL(9,H7:H9)</f>
        <v>125989</v>
      </c>
    </row>
    <row r="11" spans="1:10" x14ac:dyDescent="0.2">
      <c r="B11" s="481" t="s">
        <v>175</v>
      </c>
      <c r="C11" s="184" t="s">
        <v>13</v>
      </c>
      <c r="D11" s="185">
        <v>3050</v>
      </c>
      <c r="E11" s="186">
        <v>990</v>
      </c>
      <c r="F11" s="186">
        <v>1165</v>
      </c>
      <c r="G11" s="189">
        <v>3232</v>
      </c>
      <c r="H11" s="187">
        <f t="shared" si="0"/>
        <v>8437</v>
      </c>
    </row>
    <row r="12" spans="1:10" x14ac:dyDescent="0.2">
      <c r="B12" s="481"/>
      <c r="C12" s="184" t="s">
        <v>173</v>
      </c>
      <c r="D12" s="185">
        <v>17769</v>
      </c>
      <c r="E12" s="186">
        <v>9017</v>
      </c>
      <c r="F12" s="186">
        <v>14038</v>
      </c>
      <c r="G12" s="189">
        <v>25112</v>
      </c>
      <c r="H12" s="187">
        <f t="shared" si="0"/>
        <v>65936</v>
      </c>
    </row>
    <row r="13" spans="1:10" x14ac:dyDescent="0.2">
      <c r="B13" s="482"/>
      <c r="C13" s="190" t="s">
        <v>174</v>
      </c>
      <c r="D13" s="191">
        <v>10118</v>
      </c>
      <c r="E13" s="192">
        <v>15982</v>
      </c>
      <c r="F13" s="192">
        <v>7079</v>
      </c>
      <c r="G13" s="193">
        <v>10312</v>
      </c>
      <c r="H13" s="194">
        <f t="shared" si="0"/>
        <v>43491</v>
      </c>
    </row>
    <row r="14" spans="1:10" x14ac:dyDescent="0.2">
      <c r="B14" s="66" t="s">
        <v>51</v>
      </c>
      <c r="C14" s="160"/>
      <c r="D14" s="41">
        <f>SUBTOTAL(9,D11:D13)</f>
        <v>30937</v>
      </c>
      <c r="E14" s="41">
        <f>SUBTOTAL(9,E11:E13)</f>
        <v>25989</v>
      </c>
      <c r="F14" s="41">
        <f>SUBTOTAL(9,F11:F13)</f>
        <v>22282</v>
      </c>
      <c r="G14" s="62">
        <f>SUBTOTAL(9,G11:G13)</f>
        <v>38656</v>
      </c>
      <c r="H14" s="56">
        <f>SUBTOTAL(9,H11:H13)</f>
        <v>117864</v>
      </c>
    </row>
    <row r="15" spans="1:10" x14ac:dyDescent="0.2">
      <c r="B15" s="481">
        <v>2004</v>
      </c>
      <c r="C15" s="184" t="s">
        <v>13</v>
      </c>
      <c r="D15" s="185">
        <v>3697.6089999999999</v>
      </c>
      <c r="E15" s="186">
        <v>1571.6410000000001</v>
      </c>
      <c r="F15" s="186">
        <v>5922.4549999999999</v>
      </c>
      <c r="G15" s="189">
        <v>3737.1695800000007</v>
      </c>
      <c r="H15" s="187">
        <f t="shared" si="0"/>
        <v>14928.87458</v>
      </c>
    </row>
    <row r="16" spans="1:10" x14ac:dyDescent="0.2">
      <c r="B16" s="481"/>
      <c r="C16" s="184" t="s">
        <v>173</v>
      </c>
      <c r="D16" s="185">
        <v>18648.067999999999</v>
      </c>
      <c r="E16" s="186">
        <v>11959.655999999999</v>
      </c>
      <c r="F16" s="186">
        <v>18122.183000000001</v>
      </c>
      <c r="G16" s="189">
        <v>25533.066000000003</v>
      </c>
      <c r="H16" s="187">
        <f t="shared" si="0"/>
        <v>74262.972999999998</v>
      </c>
    </row>
    <row r="17" spans="2:8" x14ac:dyDescent="0.2">
      <c r="B17" s="481"/>
      <c r="C17" s="184" t="s">
        <v>174</v>
      </c>
      <c r="D17" s="185">
        <v>9053.8529999999992</v>
      </c>
      <c r="E17" s="186">
        <v>8896.3979999999992</v>
      </c>
      <c r="F17" s="186">
        <v>449.173</v>
      </c>
      <c r="G17" s="189">
        <v>98.15</v>
      </c>
      <c r="H17" s="187">
        <f t="shared" si="0"/>
        <v>18497.573999999997</v>
      </c>
    </row>
    <row r="18" spans="2:8" x14ac:dyDescent="0.2">
      <c r="B18" s="66" t="s">
        <v>51</v>
      </c>
      <c r="C18" s="160"/>
      <c r="D18" s="41">
        <f>SUBTOTAL(9,D15:D17)</f>
        <v>31399.53</v>
      </c>
      <c r="E18" s="41">
        <f>SUBTOTAL(9,E15:E17)</f>
        <v>22427.695</v>
      </c>
      <c r="F18" s="41">
        <f>SUBTOTAL(9,F15:F17)</f>
        <v>24493.810999999998</v>
      </c>
      <c r="G18" s="41">
        <f>SUBTOTAL(9,G15:G17)</f>
        <v>29368.385580000006</v>
      </c>
      <c r="H18" s="56">
        <f>SUBTOTAL(9,H15:H17)</f>
        <v>107689.42157999999</v>
      </c>
    </row>
    <row r="19" spans="2:8" x14ac:dyDescent="0.2">
      <c r="B19" s="481">
        <v>2005</v>
      </c>
      <c r="C19" s="184" t="s">
        <v>13</v>
      </c>
      <c r="D19" s="186">
        <v>1927.3389999999999</v>
      </c>
      <c r="E19" s="186">
        <v>1321.9749999999999</v>
      </c>
      <c r="F19" s="186">
        <v>1416.575</v>
      </c>
      <c r="G19" s="186">
        <v>3001.4119999999998</v>
      </c>
      <c r="H19" s="187">
        <f>SUM(D19:G19)</f>
        <v>7667.3009999999995</v>
      </c>
    </row>
    <row r="20" spans="2:8" x14ac:dyDescent="0.2">
      <c r="B20" s="481"/>
      <c r="C20" s="184" t="s">
        <v>173</v>
      </c>
      <c r="D20" s="186">
        <v>27759.873</v>
      </c>
      <c r="E20" s="186">
        <v>11048.535</v>
      </c>
      <c r="F20" s="186">
        <v>20095.911</v>
      </c>
      <c r="G20" s="186">
        <v>22011.545999999998</v>
      </c>
      <c r="H20" s="187">
        <f>SUM(D20:G20)</f>
        <v>80915.864999999991</v>
      </c>
    </row>
    <row r="21" spans="2:8" x14ac:dyDescent="0.2">
      <c r="B21" s="482"/>
      <c r="C21" s="184" t="s">
        <v>174</v>
      </c>
      <c r="D21" s="186">
        <v>5374.9030000000002</v>
      </c>
      <c r="E21" s="186">
        <v>8375.5540000000001</v>
      </c>
      <c r="F21" s="186">
        <v>46.481000000000002</v>
      </c>
      <c r="G21" s="186">
        <v>2630.1019999999999</v>
      </c>
      <c r="H21" s="187">
        <f>SUM(D21:G21)</f>
        <v>16427.04</v>
      </c>
    </row>
    <row r="22" spans="2:8" x14ac:dyDescent="0.2">
      <c r="B22" s="66" t="s">
        <v>51</v>
      </c>
      <c r="C22" s="160"/>
      <c r="D22" s="41">
        <f>SUBTOTAL(9,D19:D21)</f>
        <v>35062.114999999998</v>
      </c>
      <c r="E22" s="41">
        <f>SUBTOTAL(9,E19:E21)</f>
        <v>20746.063999999998</v>
      </c>
      <c r="F22" s="41">
        <f>SUBTOTAL(9,F19:F21)</f>
        <v>21558.967000000001</v>
      </c>
      <c r="G22" s="41">
        <f>SUBTOTAL(9,G19:G21)</f>
        <v>27643.059999999998</v>
      </c>
      <c r="H22" s="62">
        <f>SUBTOTAL(9,H19:H21)</f>
        <v>105010.20600000001</v>
      </c>
    </row>
    <row r="23" spans="2:8" x14ac:dyDescent="0.2">
      <c r="B23" s="481">
        <v>2006</v>
      </c>
      <c r="C23" s="184" t="s">
        <v>13</v>
      </c>
      <c r="D23" s="186">
        <v>2122.65</v>
      </c>
      <c r="E23" s="186">
        <v>1266.07</v>
      </c>
      <c r="F23" s="186">
        <v>3898.1550000000002</v>
      </c>
      <c r="G23" s="186">
        <v>2556.5520000000001</v>
      </c>
      <c r="H23" s="187">
        <f>SUM(D23:G23)</f>
        <v>9843.4269999999997</v>
      </c>
    </row>
    <row r="24" spans="2:8" x14ac:dyDescent="0.2">
      <c r="B24" s="481"/>
      <c r="C24" s="184" t="s">
        <v>173</v>
      </c>
      <c r="D24" s="186">
        <v>31917.142</v>
      </c>
      <c r="E24" s="186">
        <v>8937.2420000000002</v>
      </c>
      <c r="F24" s="186">
        <v>18448.359</v>
      </c>
      <c r="G24" s="186">
        <v>20143.530999999999</v>
      </c>
      <c r="H24" s="187">
        <f>SUM(D24:G24)</f>
        <v>79446.274000000005</v>
      </c>
    </row>
    <row r="25" spans="2:8" x14ac:dyDescent="0.2">
      <c r="B25" s="482"/>
      <c r="C25" s="184" t="s">
        <v>174</v>
      </c>
      <c r="D25" s="186">
        <v>4987.5240000000003</v>
      </c>
      <c r="E25" s="186">
        <v>7969.8410000000003</v>
      </c>
      <c r="F25" s="186">
        <v>10.438000000000001</v>
      </c>
      <c r="G25" s="186">
        <v>2170.402</v>
      </c>
      <c r="H25" s="187">
        <f>SUM(D25:G25)</f>
        <v>15138.205000000002</v>
      </c>
    </row>
    <row r="26" spans="2:8" x14ac:dyDescent="0.2">
      <c r="B26" s="66" t="s">
        <v>51</v>
      </c>
      <c r="C26" s="160"/>
      <c r="D26" s="41">
        <f>SUBTOTAL(9,D23:D25)</f>
        <v>39027.315999999999</v>
      </c>
      <c r="E26" s="41">
        <f>SUBTOTAL(9,E23:E25)</f>
        <v>18173.152999999998</v>
      </c>
      <c r="F26" s="41">
        <f>SUBTOTAL(9,F23:F25)</f>
        <v>22356.951999999997</v>
      </c>
      <c r="G26" s="41">
        <f>SUBTOTAL(9,G23:G25)</f>
        <v>24870.485000000001</v>
      </c>
      <c r="H26" s="62">
        <f>SUBTOTAL(9,H23:H25)</f>
        <v>104427.906</v>
      </c>
    </row>
    <row r="27" spans="2:8" x14ac:dyDescent="0.2">
      <c r="B27" s="481">
        <v>2007</v>
      </c>
      <c r="C27" s="184" t="s">
        <v>13</v>
      </c>
      <c r="D27" s="186">
        <v>1642.509</v>
      </c>
      <c r="E27" s="186">
        <v>1593.04</v>
      </c>
      <c r="F27" s="186">
        <v>4761.12</v>
      </c>
      <c r="G27" s="186">
        <v>3107.8429999999998</v>
      </c>
      <c r="H27" s="187">
        <f>SUM(D27:G27)</f>
        <v>11104.511999999999</v>
      </c>
    </row>
    <row r="28" spans="2:8" x14ac:dyDescent="0.2">
      <c r="B28" s="481"/>
      <c r="C28" s="184" t="s">
        <v>173</v>
      </c>
      <c r="D28" s="186">
        <f>30964.415+14.55</f>
        <v>30978.965</v>
      </c>
      <c r="E28" s="186">
        <v>7928.0159999999996</v>
      </c>
      <c r="F28" s="186">
        <v>18447.485000000001</v>
      </c>
      <c r="G28" s="186">
        <f>17716.005+250</f>
        <v>17966.005000000001</v>
      </c>
      <c r="H28" s="187">
        <f>SUM(D28:G28)</f>
        <v>75320.471000000005</v>
      </c>
    </row>
    <row r="29" spans="2:8" x14ac:dyDescent="0.2">
      <c r="B29" s="482"/>
      <c r="C29" s="184" t="s">
        <v>174</v>
      </c>
      <c r="D29" s="186">
        <v>5836.3090000000002</v>
      </c>
      <c r="E29" s="186">
        <v>11756.284</v>
      </c>
      <c r="F29" s="186">
        <v>10.438000000000001</v>
      </c>
      <c r="G29" s="186">
        <v>2072.328</v>
      </c>
      <c r="H29" s="187">
        <f>SUM(D29:G29)</f>
        <v>19675.359</v>
      </c>
    </row>
    <row r="30" spans="2:8" x14ac:dyDescent="0.2">
      <c r="B30" s="66" t="s">
        <v>51</v>
      </c>
      <c r="C30" s="160"/>
      <c r="D30" s="41">
        <f>SUBTOTAL(9,D27:D29)</f>
        <v>38457.783000000003</v>
      </c>
      <c r="E30" s="41">
        <f>SUBTOTAL(9,E27:E29)</f>
        <v>21277.34</v>
      </c>
      <c r="F30" s="41">
        <f>SUBTOTAL(9,F27:F29)</f>
        <v>23219.042999999998</v>
      </c>
      <c r="G30" s="41">
        <f>SUBTOTAL(9,G27:G29)</f>
        <v>23146.176000000003</v>
      </c>
      <c r="H30" s="62">
        <f>SUBTOTAL(9,H27:H29)</f>
        <v>106100.342</v>
      </c>
    </row>
    <row r="31" spans="2:8" x14ac:dyDescent="0.2">
      <c r="B31" s="481">
        <v>2008</v>
      </c>
      <c r="C31" s="184" t="s">
        <v>13</v>
      </c>
      <c r="D31" s="33">
        <v>646.5</v>
      </c>
      <c r="E31" s="34">
        <v>1084.788</v>
      </c>
      <c r="F31" s="34">
        <v>8776.7019999999993</v>
      </c>
      <c r="G31" s="34">
        <v>1940</v>
      </c>
      <c r="H31" s="187">
        <f>SUM(D31:G31)</f>
        <v>12447.99</v>
      </c>
    </row>
    <row r="32" spans="2:8" x14ac:dyDescent="0.2">
      <c r="B32" s="481"/>
      <c r="C32" s="184" t="s">
        <v>173</v>
      </c>
      <c r="D32" s="12">
        <v>25978.080999999998</v>
      </c>
      <c r="E32" s="10">
        <v>7516.3810000000003</v>
      </c>
      <c r="F32" s="10">
        <v>18062.325000000001</v>
      </c>
      <c r="G32" s="10">
        <v>18727.147000000001</v>
      </c>
      <c r="H32" s="187">
        <f>SUM(D32:G32)</f>
        <v>70283.933999999994</v>
      </c>
    </row>
    <row r="33" spans="2:8" x14ac:dyDescent="0.2">
      <c r="B33" s="482"/>
      <c r="C33" s="184" t="s">
        <v>174</v>
      </c>
      <c r="D33" s="12">
        <v>570</v>
      </c>
      <c r="E33" s="10">
        <v>11815.319</v>
      </c>
      <c r="F33" s="10">
        <v>0</v>
      </c>
      <c r="G33" s="10">
        <v>2170.402</v>
      </c>
      <c r="H33" s="187">
        <f>SUM(D33:G33)</f>
        <v>14555.721</v>
      </c>
    </row>
    <row r="34" spans="2:8" x14ac:dyDescent="0.2">
      <c r="B34" s="66" t="s">
        <v>51</v>
      </c>
      <c r="C34" s="160"/>
      <c r="D34" s="41">
        <f>SUBTOTAL(9,D31:D33)</f>
        <v>27194.580999999998</v>
      </c>
      <c r="E34" s="41">
        <f>SUBTOTAL(9,E31:E33)</f>
        <v>20416.487999999998</v>
      </c>
      <c r="F34" s="41">
        <f>SUBTOTAL(9,F31:F33)</f>
        <v>26839.027000000002</v>
      </c>
      <c r="G34" s="41">
        <f>SUBTOTAL(9,G31:G33)</f>
        <v>22837.548999999999</v>
      </c>
      <c r="H34" s="62">
        <f>SUBTOTAL(9,H31:H33)</f>
        <v>97287.645000000004</v>
      </c>
    </row>
    <row r="35" spans="2:8" x14ac:dyDescent="0.2">
      <c r="B35" s="481">
        <v>2009</v>
      </c>
      <c r="C35" s="184" t="s">
        <v>13</v>
      </c>
      <c r="D35" s="33">
        <v>3905</v>
      </c>
      <c r="E35" s="34">
        <v>2594.2170000000001</v>
      </c>
      <c r="F35" s="34">
        <v>7673.0129999999999</v>
      </c>
      <c r="G35" s="34">
        <v>2747.4450000000002</v>
      </c>
      <c r="H35" s="187">
        <f>SUM(D35:G35)</f>
        <v>16919.674999999999</v>
      </c>
    </row>
    <row r="36" spans="2:8" x14ac:dyDescent="0.2">
      <c r="B36" s="481"/>
      <c r="C36" s="184" t="s">
        <v>173</v>
      </c>
      <c r="D36" s="12">
        <v>26124.933000000001</v>
      </c>
      <c r="E36" s="10">
        <v>6702.2929999999997</v>
      </c>
      <c r="F36" s="10">
        <v>12834.21</v>
      </c>
      <c r="G36" s="10">
        <v>15520.651</v>
      </c>
      <c r="H36" s="187">
        <f>SUM(D36:G36)</f>
        <v>61182.087</v>
      </c>
    </row>
    <row r="37" spans="2:8" x14ac:dyDescent="0.2">
      <c r="B37" s="482"/>
      <c r="C37" s="184" t="s">
        <v>174</v>
      </c>
      <c r="D37" s="12">
        <v>5706.3329999999996</v>
      </c>
      <c r="E37" s="10">
        <v>18203.560000000001</v>
      </c>
      <c r="F37" s="10">
        <v>0</v>
      </c>
      <c r="G37" s="10">
        <v>2170.402</v>
      </c>
      <c r="H37" s="187">
        <f>SUM(D37:G37)</f>
        <v>26080.294999999998</v>
      </c>
    </row>
    <row r="38" spans="2:8" x14ac:dyDescent="0.2">
      <c r="B38" s="66" t="s">
        <v>51</v>
      </c>
      <c r="C38" s="160"/>
      <c r="D38" s="41">
        <f>SUBTOTAL(9,D35:D37)</f>
        <v>35736.266000000003</v>
      </c>
      <c r="E38" s="41">
        <f>SUBTOTAL(9,E35:E37)</f>
        <v>27500.07</v>
      </c>
      <c r="F38" s="41">
        <f>SUBTOTAL(9,F35:F37)</f>
        <v>20507.222999999998</v>
      </c>
      <c r="G38" s="41">
        <f>SUBTOTAL(9,G35:G37)</f>
        <v>20438.498</v>
      </c>
      <c r="H38" s="62">
        <f>SUBTOTAL(9,H35:H37)</f>
        <v>104182.057</v>
      </c>
    </row>
    <row r="39" spans="2:8" x14ac:dyDescent="0.2">
      <c r="B39" s="481">
        <v>2010</v>
      </c>
      <c r="C39" s="184" t="s">
        <v>13</v>
      </c>
      <c r="D39" s="33">
        <v>4524.1530000000002</v>
      </c>
      <c r="E39" s="34">
        <v>1167.242</v>
      </c>
      <c r="F39" s="34">
        <v>7419.9830000000002</v>
      </c>
      <c r="G39" s="34">
        <v>2725.79</v>
      </c>
      <c r="H39" s="187">
        <f>SUM(D39:G39)</f>
        <v>15837.168000000001</v>
      </c>
    </row>
    <row r="40" spans="2:8" x14ac:dyDescent="0.2">
      <c r="B40" s="481"/>
      <c r="C40" s="184" t="s">
        <v>173</v>
      </c>
      <c r="D40" s="12">
        <v>25473.550999999999</v>
      </c>
      <c r="E40" s="10">
        <v>6106.59</v>
      </c>
      <c r="F40" s="10">
        <v>10236.183000000001</v>
      </c>
      <c r="G40" s="10">
        <v>14836.592000000001</v>
      </c>
      <c r="H40" s="187">
        <f>SUM(D40:G40)</f>
        <v>56652.915999999997</v>
      </c>
    </row>
    <row r="41" spans="2:8" x14ac:dyDescent="0.2">
      <c r="B41" s="482"/>
      <c r="C41" s="184" t="s">
        <v>174</v>
      </c>
      <c r="D41" s="12">
        <v>5655.9849999999997</v>
      </c>
      <c r="E41" s="10">
        <v>17893.883000000002</v>
      </c>
      <c r="F41" s="10">
        <v>0</v>
      </c>
      <c r="G41" s="10">
        <v>2075.848</v>
      </c>
      <c r="H41" s="187">
        <f>SUM(D41:G41)</f>
        <v>25625.716</v>
      </c>
    </row>
    <row r="42" spans="2:8" x14ac:dyDescent="0.2">
      <c r="B42" s="66" t="s">
        <v>51</v>
      </c>
      <c r="C42" s="160"/>
      <c r="D42" s="41">
        <f>SUBTOTAL(9,D39:D41)</f>
        <v>35653.688999999998</v>
      </c>
      <c r="E42" s="41">
        <f>SUBTOTAL(9,E39:E41)</f>
        <v>25167.715000000004</v>
      </c>
      <c r="F42" s="41">
        <f>SUBTOTAL(9,F39:F41)</f>
        <v>17656.166000000001</v>
      </c>
      <c r="G42" s="41">
        <f>SUBTOTAL(9,G39:G41)</f>
        <v>19638.230000000003</v>
      </c>
      <c r="H42" s="62">
        <f>SUBTOTAL(9,H39:H41)</f>
        <v>98115.8</v>
      </c>
    </row>
    <row r="43" spans="2:8" x14ac:dyDescent="0.2">
      <c r="B43" s="481">
        <v>2011</v>
      </c>
      <c r="C43" s="184" t="s">
        <v>13</v>
      </c>
      <c r="D43" s="33">
        <v>4427.2950000000001</v>
      </c>
      <c r="E43" s="34">
        <v>1614.02</v>
      </c>
      <c r="F43" s="34">
        <v>7373.5630000000001</v>
      </c>
      <c r="G43" s="34">
        <v>2882.3850000000002</v>
      </c>
      <c r="H43" s="187">
        <f>SUM(D43:G43)</f>
        <v>16297.263000000001</v>
      </c>
    </row>
    <row r="44" spans="2:8" x14ac:dyDescent="0.2">
      <c r="B44" s="481"/>
      <c r="C44" s="184" t="s">
        <v>173</v>
      </c>
      <c r="D44" s="12">
        <v>24853.797999999999</v>
      </c>
      <c r="E44" s="10">
        <v>5455.5349999999999</v>
      </c>
      <c r="F44" s="10">
        <v>15757.143</v>
      </c>
      <c r="G44" s="10">
        <v>14174.07</v>
      </c>
      <c r="H44" s="187">
        <f>SUM(D44:G44)</f>
        <v>60240.545999999995</v>
      </c>
    </row>
    <row r="45" spans="2:8" x14ac:dyDescent="0.2">
      <c r="B45" s="482"/>
      <c r="C45" s="184" t="s">
        <v>174</v>
      </c>
      <c r="D45" s="12">
        <v>5604.7</v>
      </c>
      <c r="E45" s="10">
        <v>17345.779000000002</v>
      </c>
      <c r="F45" s="10">
        <v>0</v>
      </c>
      <c r="G45" s="10">
        <v>1719.568</v>
      </c>
      <c r="H45" s="187">
        <f>SUM(D45:G45)</f>
        <v>24670.047000000002</v>
      </c>
    </row>
    <row r="46" spans="2:8" x14ac:dyDescent="0.2">
      <c r="B46" s="66" t="s">
        <v>51</v>
      </c>
      <c r="C46" s="160"/>
      <c r="D46" s="41">
        <f>SUBTOTAL(9,D43:D45)</f>
        <v>34885.792999999998</v>
      </c>
      <c r="E46" s="41">
        <f>SUBTOTAL(9,E43:E45)</f>
        <v>24415.334000000003</v>
      </c>
      <c r="F46" s="41">
        <f>SUBTOTAL(9,F43:F45)</f>
        <v>23130.705999999998</v>
      </c>
      <c r="G46" s="41">
        <f>SUBTOTAL(9,G43:G45)</f>
        <v>18776.023000000001</v>
      </c>
      <c r="H46" s="62">
        <f>SUBTOTAL(9,H43:H45)</f>
        <v>101207.856</v>
      </c>
    </row>
    <row r="47" spans="2:8" x14ac:dyDescent="0.2">
      <c r="B47" s="481">
        <v>2012</v>
      </c>
      <c r="C47" s="184" t="s">
        <v>13</v>
      </c>
      <c r="D47" s="170">
        <v>4344.0859999999993</v>
      </c>
      <c r="E47" s="171">
        <v>1169.376</v>
      </c>
      <c r="F47" s="171">
        <v>7182.23</v>
      </c>
      <c r="G47" s="171">
        <v>2671.8449999999998</v>
      </c>
      <c r="H47" s="187">
        <f>SUM(D47:G47)</f>
        <v>15367.536999999998</v>
      </c>
    </row>
    <row r="48" spans="2:8" x14ac:dyDescent="0.2">
      <c r="B48" s="481"/>
      <c r="C48" s="184" t="s">
        <v>173</v>
      </c>
      <c r="D48" s="172">
        <v>23777.644</v>
      </c>
      <c r="E48" s="57">
        <v>4852.4639999999999</v>
      </c>
      <c r="F48" s="57">
        <v>14095.450999999999</v>
      </c>
      <c r="G48" s="57">
        <v>13621.181999999999</v>
      </c>
      <c r="H48" s="187">
        <f>SUM(D48:G48)</f>
        <v>56346.741000000002</v>
      </c>
    </row>
    <row r="49" spans="2:8" x14ac:dyDescent="0.2">
      <c r="B49" s="482"/>
      <c r="C49" s="184" t="s">
        <v>174</v>
      </c>
      <c r="D49" s="172">
        <v>5574.8879999999999</v>
      </c>
      <c r="E49" s="57">
        <v>15601.845000000001</v>
      </c>
      <c r="F49" s="10">
        <v>0</v>
      </c>
      <c r="G49" s="57">
        <v>1583.4860000000001</v>
      </c>
      <c r="H49" s="187">
        <f>SUM(D49:G49)</f>
        <v>22760.219000000001</v>
      </c>
    </row>
    <row r="50" spans="2:8" x14ac:dyDescent="0.2">
      <c r="B50" s="66" t="s">
        <v>51</v>
      </c>
      <c r="C50" s="160"/>
      <c r="D50" s="41">
        <f>SUBTOTAL(9,D47:D49)</f>
        <v>33696.618000000002</v>
      </c>
      <c r="E50" s="41">
        <f>SUBTOTAL(9,E47:E49)</f>
        <v>21623.685000000001</v>
      </c>
      <c r="F50" s="41">
        <f>SUBTOTAL(9,F47:F49)</f>
        <v>21277.680999999997</v>
      </c>
      <c r="G50" s="41">
        <f>SUBTOTAL(9,G47:G49)</f>
        <v>17876.512999999999</v>
      </c>
      <c r="H50" s="62">
        <f>SUBTOTAL(9,H47:H49)</f>
        <v>94474.497000000003</v>
      </c>
    </row>
    <row r="51" spans="2:8" x14ac:dyDescent="0.2">
      <c r="B51" s="481">
        <v>2013</v>
      </c>
      <c r="C51" s="184" t="s">
        <v>13</v>
      </c>
      <c r="D51" s="170">
        <v>4186.201</v>
      </c>
      <c r="E51" s="171">
        <v>1079.3620000000001</v>
      </c>
      <c r="F51" s="171">
        <v>7312.201</v>
      </c>
      <c r="G51" s="171">
        <v>3655.3139999999999</v>
      </c>
      <c r="H51" s="187">
        <f>SUM(D51:G51)</f>
        <v>16233.078</v>
      </c>
    </row>
    <row r="52" spans="2:8" x14ac:dyDescent="0.2">
      <c r="B52" s="481"/>
      <c r="C52" s="184" t="s">
        <v>173</v>
      </c>
      <c r="D52" s="172">
        <v>22716.049999999996</v>
      </c>
      <c r="E52" s="57">
        <v>4643.2219999999998</v>
      </c>
      <c r="F52" s="57">
        <v>10374.788</v>
      </c>
      <c r="G52" s="57">
        <v>15470.253000000001</v>
      </c>
      <c r="H52" s="187">
        <f>SUM(D52:G52)</f>
        <v>53204.312999999995</v>
      </c>
    </row>
    <row r="53" spans="2:8" x14ac:dyDescent="0.2">
      <c r="B53" s="482"/>
      <c r="C53" s="184" t="s">
        <v>174</v>
      </c>
      <c r="D53" s="172">
        <v>5537.0519999999997</v>
      </c>
      <c r="E53" s="57">
        <v>14538.314999999999</v>
      </c>
      <c r="F53" s="10">
        <v>0</v>
      </c>
      <c r="G53" s="10">
        <v>0</v>
      </c>
      <c r="H53" s="187">
        <f>SUM(D53:G53)</f>
        <v>20075.366999999998</v>
      </c>
    </row>
    <row r="54" spans="2:8" x14ac:dyDescent="0.2">
      <c r="B54" s="66" t="s">
        <v>51</v>
      </c>
      <c r="C54" s="160"/>
      <c r="D54" s="41">
        <f>SUBTOTAL(9,D51:D53)</f>
        <v>32439.302999999996</v>
      </c>
      <c r="E54" s="41">
        <f>SUBTOTAL(9,E51:E53)</f>
        <v>20260.898999999998</v>
      </c>
      <c r="F54" s="41">
        <f>SUBTOTAL(9,F51:F53)</f>
        <v>17686.989000000001</v>
      </c>
      <c r="G54" s="41">
        <f>SUBTOTAL(9,G51:G53)</f>
        <v>19125.566999999999</v>
      </c>
      <c r="H54" s="62">
        <f>SUBTOTAL(9,H51:H53)</f>
        <v>89512.757999999987</v>
      </c>
    </row>
    <row r="55" spans="2:8" x14ac:dyDescent="0.2">
      <c r="B55" s="481">
        <v>2014</v>
      </c>
      <c r="C55" s="184" t="s">
        <v>13</v>
      </c>
      <c r="D55" s="170">
        <v>4183.7170000000006</v>
      </c>
      <c r="E55" s="171">
        <v>858.49199999999996</v>
      </c>
      <c r="F55" s="171">
        <v>7074.7330000000002</v>
      </c>
      <c r="G55" s="171">
        <v>3526.71</v>
      </c>
      <c r="H55" s="187">
        <f>SUM(D55:G55)</f>
        <v>15643.652000000002</v>
      </c>
    </row>
    <row r="56" spans="2:8" x14ac:dyDescent="0.2">
      <c r="B56" s="481"/>
      <c r="C56" s="184" t="s">
        <v>173</v>
      </c>
      <c r="D56" s="172">
        <v>22058.34</v>
      </c>
      <c r="E56" s="57">
        <v>4257.0959999999995</v>
      </c>
      <c r="F56" s="57">
        <v>9771.6919999999991</v>
      </c>
      <c r="G56" s="57">
        <v>17959.905999999999</v>
      </c>
      <c r="H56" s="187">
        <f>SUM(D56:G56)</f>
        <v>54047.034</v>
      </c>
    </row>
    <row r="57" spans="2:8" x14ac:dyDescent="0.2">
      <c r="B57" s="482"/>
      <c r="C57" s="184" t="s">
        <v>174</v>
      </c>
      <c r="D57" s="172">
        <v>5487.6040000000003</v>
      </c>
      <c r="E57" s="57">
        <v>14460.706</v>
      </c>
      <c r="F57" s="10">
        <v>0</v>
      </c>
      <c r="G57" s="10">
        <v>0</v>
      </c>
      <c r="H57" s="187">
        <f>SUM(D57:G57)</f>
        <v>19948.310000000001</v>
      </c>
    </row>
    <row r="58" spans="2:8" x14ac:dyDescent="0.2">
      <c r="B58" s="66" t="s">
        <v>51</v>
      </c>
      <c r="C58" s="160"/>
      <c r="D58" s="41">
        <f>SUBTOTAL(9,D55:D57)</f>
        <v>31729.661</v>
      </c>
      <c r="E58" s="41">
        <f>SUBTOTAL(9,E55:E57)</f>
        <v>19576.294000000002</v>
      </c>
      <c r="F58" s="41">
        <f>SUBTOTAL(9,F55:F57)</f>
        <v>16846.424999999999</v>
      </c>
      <c r="G58" s="41">
        <f>SUBTOTAL(9,G55:G57)</f>
        <v>21486.615999999998</v>
      </c>
      <c r="H58" s="62">
        <f>SUBTOTAL(9,H55:H57)</f>
        <v>89638.995999999999</v>
      </c>
    </row>
    <row r="59" spans="2:8" x14ac:dyDescent="0.2">
      <c r="B59" s="481">
        <v>2015</v>
      </c>
      <c r="C59" s="184" t="s">
        <v>13</v>
      </c>
      <c r="D59" s="170">
        <v>3526.2889999999998</v>
      </c>
      <c r="E59" s="171">
        <v>1481.6969999999999</v>
      </c>
      <c r="F59" s="171">
        <v>8750.6170000000002</v>
      </c>
      <c r="G59" s="171">
        <v>3431.2919999999999</v>
      </c>
      <c r="H59" s="187">
        <f>SUM(D59:G59)</f>
        <v>17189.895</v>
      </c>
    </row>
    <row r="60" spans="2:8" x14ac:dyDescent="0.2">
      <c r="B60" s="481"/>
      <c r="C60" s="184" t="s">
        <v>173</v>
      </c>
      <c r="D60" s="172">
        <v>21034.428</v>
      </c>
      <c r="E60" s="57">
        <v>5141.0859999999993</v>
      </c>
      <c r="F60" s="57">
        <v>8895.8870000000006</v>
      </c>
      <c r="G60" s="57">
        <v>17632.909000000003</v>
      </c>
      <c r="H60" s="187">
        <f>SUM(D60:G60)</f>
        <v>52704.31</v>
      </c>
    </row>
    <row r="61" spans="2:8" x14ac:dyDescent="0.2">
      <c r="B61" s="482"/>
      <c r="C61" s="184" t="s">
        <v>174</v>
      </c>
      <c r="D61" s="172">
        <v>5476.93</v>
      </c>
      <c r="E61" s="57">
        <v>14062.344000000001</v>
      </c>
      <c r="F61" s="10">
        <v>0</v>
      </c>
      <c r="G61" s="10">
        <v>0</v>
      </c>
      <c r="H61" s="187">
        <f>SUM(D61:G61)</f>
        <v>19539.274000000001</v>
      </c>
    </row>
    <row r="62" spans="2:8" x14ac:dyDescent="0.2">
      <c r="B62" s="66" t="s">
        <v>51</v>
      </c>
      <c r="C62" s="160"/>
      <c r="D62" s="41">
        <f>SUBTOTAL(9,D59:D61)</f>
        <v>30037.647000000001</v>
      </c>
      <c r="E62" s="41">
        <f>SUBTOTAL(9,E59:E61)</f>
        <v>20685.127</v>
      </c>
      <c r="F62" s="41">
        <f>SUBTOTAL(9,F59:F61)</f>
        <v>17646.504000000001</v>
      </c>
      <c r="G62" s="41">
        <f>SUBTOTAL(9,G59:G61)</f>
        <v>21064.201000000005</v>
      </c>
      <c r="H62" s="62">
        <f>SUBTOTAL(9,H59:H61)</f>
        <v>89433.479000000007</v>
      </c>
    </row>
    <row r="63" spans="2:8" x14ac:dyDescent="0.2">
      <c r="B63" s="195"/>
      <c r="C63" s="36"/>
      <c r="D63" s="36"/>
      <c r="E63" s="36"/>
      <c r="F63" s="36"/>
      <c r="G63" s="36"/>
      <c r="H63" s="36"/>
    </row>
    <row r="64" spans="2:8" x14ac:dyDescent="0.2">
      <c r="B64" s="195" t="s">
        <v>31</v>
      </c>
      <c r="C64" s="36"/>
      <c r="D64" s="36"/>
      <c r="E64" s="36"/>
      <c r="F64" s="36"/>
      <c r="G64" s="36"/>
      <c r="H64" s="36"/>
    </row>
    <row r="65" spans="2:8" x14ac:dyDescent="0.2">
      <c r="B65" s="36" t="s">
        <v>176</v>
      </c>
      <c r="C65" s="36"/>
      <c r="D65" s="36"/>
      <c r="E65" s="36"/>
      <c r="F65" s="36"/>
      <c r="G65" s="36"/>
      <c r="H65" s="36"/>
    </row>
    <row r="66" spans="2:8" x14ac:dyDescent="0.2">
      <c r="B66" s="36" t="s">
        <v>177</v>
      </c>
      <c r="C66" s="36"/>
      <c r="D66" s="36"/>
      <c r="E66" s="36"/>
      <c r="F66" s="36"/>
      <c r="G66" s="36"/>
      <c r="H66" s="36"/>
    </row>
    <row r="67" spans="2:8" x14ac:dyDescent="0.2">
      <c r="B67" s="36" t="s">
        <v>178</v>
      </c>
      <c r="C67" s="36"/>
      <c r="D67" s="36"/>
      <c r="E67" s="36"/>
      <c r="F67" s="36"/>
      <c r="G67" s="36"/>
      <c r="H67" s="36"/>
    </row>
    <row r="68" spans="2:8" x14ac:dyDescent="0.2">
      <c r="B68" s="36" t="s">
        <v>179</v>
      </c>
      <c r="C68" s="36"/>
      <c r="D68" s="36"/>
      <c r="E68" s="36"/>
      <c r="F68" s="36"/>
      <c r="G68" s="36"/>
      <c r="H68" s="36"/>
    </row>
  </sheetData>
  <mergeCells count="15">
    <mergeCell ref="B59:B61"/>
    <mergeCell ref="B55:B57"/>
    <mergeCell ref="B23:B25"/>
    <mergeCell ref="D5:G5"/>
    <mergeCell ref="B7:B9"/>
    <mergeCell ref="B11:B13"/>
    <mergeCell ref="B15:B17"/>
    <mergeCell ref="B19:B21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M23"/>
  <sheetViews>
    <sheetView showGridLines="0" workbookViewId="0"/>
  </sheetViews>
  <sheetFormatPr defaultRowHeight="12.75" x14ac:dyDescent="0.2"/>
  <cols>
    <col min="1" max="1" width="5.7109375" style="5" customWidth="1"/>
    <col min="2" max="2" width="33" style="5" customWidth="1"/>
    <col min="3" max="3" width="13.42578125" style="5" customWidth="1"/>
    <col min="4" max="4" width="17.28515625" style="5" customWidth="1"/>
    <col min="5" max="5" width="14.140625" style="5" customWidth="1"/>
    <col min="6" max="6" width="19.85546875" style="5" customWidth="1"/>
    <col min="7" max="7" width="14.85546875" style="5" customWidth="1"/>
    <col min="8" max="8" width="12.5703125" style="5" customWidth="1"/>
    <col min="9" max="16" width="9.140625" style="5"/>
    <col min="17" max="17" width="15.85546875" style="5" customWidth="1"/>
    <col min="18" max="16384" width="9.140625" style="5"/>
  </cols>
  <sheetData>
    <row r="1" spans="1:7" ht="12.75" customHeight="1" x14ac:dyDescent="0.2">
      <c r="A1" s="135"/>
    </row>
    <row r="2" spans="1:7" ht="18.75" x14ac:dyDescent="0.3">
      <c r="B2" s="44" t="s">
        <v>216</v>
      </c>
    </row>
    <row r="3" spans="1:7" ht="18.75" x14ac:dyDescent="0.3">
      <c r="B3" s="45" t="s">
        <v>16</v>
      </c>
      <c r="D3" s="8"/>
    </row>
    <row r="4" spans="1:7" x14ac:dyDescent="0.2">
      <c r="B4" s="31"/>
    </row>
    <row r="5" spans="1:7" ht="12.75" customHeight="1" x14ac:dyDescent="0.2">
      <c r="B5" s="484" t="s">
        <v>11</v>
      </c>
      <c r="C5" s="478" t="s">
        <v>12</v>
      </c>
      <c r="D5" s="479"/>
      <c r="E5" s="479"/>
      <c r="F5" s="480"/>
      <c r="G5" s="456" t="s">
        <v>140</v>
      </c>
    </row>
    <row r="6" spans="1:7" s="54" customFormat="1" ht="42.75" customHeight="1" x14ac:dyDescent="0.2">
      <c r="B6" s="485"/>
      <c r="C6" s="20" t="s">
        <v>136</v>
      </c>
      <c r="D6" s="20" t="s">
        <v>137</v>
      </c>
      <c r="E6" s="20" t="s">
        <v>138</v>
      </c>
      <c r="F6" s="20" t="s">
        <v>139</v>
      </c>
      <c r="G6" s="477"/>
    </row>
    <row r="7" spans="1:7" ht="19.5" customHeight="1" x14ac:dyDescent="0.2">
      <c r="B7" s="385" t="s">
        <v>32</v>
      </c>
      <c r="C7" s="386">
        <v>575.38815699999964</v>
      </c>
      <c r="D7" s="174">
        <v>37.188290000000023</v>
      </c>
      <c r="E7" s="174">
        <v>175.5687080000001</v>
      </c>
      <c r="F7" s="174">
        <v>108.41807599999999</v>
      </c>
      <c r="G7" s="387">
        <f>SUM(C7:F7)</f>
        <v>896.56323099999986</v>
      </c>
    </row>
    <row r="8" spans="1:7" ht="19.5" customHeight="1" x14ac:dyDescent="0.2">
      <c r="B8" s="388" t="s">
        <v>7</v>
      </c>
      <c r="C8" s="377">
        <v>732.84355100000005</v>
      </c>
      <c r="D8" s="174">
        <v>347.59700500000014</v>
      </c>
      <c r="E8" s="174">
        <v>1075.0112240000003</v>
      </c>
      <c r="F8" s="174">
        <v>1022.3133829999998</v>
      </c>
      <c r="G8" s="387">
        <f>SUM(C8:F8)</f>
        <v>3177.765163</v>
      </c>
    </row>
    <row r="9" spans="1:7" ht="19.5" customHeight="1" x14ac:dyDescent="0.2">
      <c r="B9" s="389" t="s">
        <v>8</v>
      </c>
      <c r="C9" s="377">
        <v>0</v>
      </c>
      <c r="D9" s="174">
        <v>0</v>
      </c>
      <c r="E9" s="174">
        <v>0.75058000000000002</v>
      </c>
      <c r="F9" s="174">
        <v>13.991569000000007</v>
      </c>
      <c r="G9" s="387">
        <f>SUM(C9:F9)</f>
        <v>14.742149000000007</v>
      </c>
    </row>
    <row r="10" spans="1:7" ht="19.5" customHeight="1" x14ac:dyDescent="0.2">
      <c r="B10" s="390" t="s">
        <v>9</v>
      </c>
      <c r="C10" s="174">
        <v>97.298700999999994</v>
      </c>
      <c r="D10" s="174">
        <v>58.590338000000031</v>
      </c>
      <c r="E10" s="174">
        <v>74.317469000000045</v>
      </c>
      <c r="F10" s="174">
        <v>299.2320010000002</v>
      </c>
      <c r="G10" s="387">
        <f>SUM(C10:F10)</f>
        <v>529.43850900000029</v>
      </c>
    </row>
    <row r="11" spans="1:7" ht="19.5" customHeight="1" x14ac:dyDescent="0.2">
      <c r="B11" s="391" t="s">
        <v>43</v>
      </c>
      <c r="C11" s="377">
        <v>0</v>
      </c>
      <c r="D11" s="174">
        <v>24.496810000000004</v>
      </c>
      <c r="E11" s="174">
        <v>208.269858</v>
      </c>
      <c r="F11" s="174">
        <v>0</v>
      </c>
      <c r="G11" s="387">
        <f>SUM(C11:F11)</f>
        <v>232.76666800000001</v>
      </c>
    </row>
    <row r="12" spans="1:7" ht="19.5" customHeight="1" x14ac:dyDescent="0.2">
      <c r="B12" s="382" t="s">
        <v>10</v>
      </c>
      <c r="C12" s="383">
        <f t="shared" ref="C12:G12" si="0">SUM(C7:C11)</f>
        <v>1405.5304089999997</v>
      </c>
      <c r="D12" s="383">
        <f t="shared" si="0"/>
        <v>467.87244300000015</v>
      </c>
      <c r="E12" s="383">
        <f t="shared" si="0"/>
        <v>1533.9178390000002</v>
      </c>
      <c r="F12" s="383">
        <f t="shared" si="0"/>
        <v>1443.9550290000002</v>
      </c>
      <c r="G12" s="392">
        <f t="shared" si="0"/>
        <v>4851.2757200000005</v>
      </c>
    </row>
    <row r="13" spans="1:7" ht="19.5" customHeight="1" x14ac:dyDescent="0.2">
      <c r="B13" s="393" t="s">
        <v>0</v>
      </c>
      <c r="C13" s="394">
        <v>99.074514999999991</v>
      </c>
      <c r="D13" s="395">
        <v>241.16008199999993</v>
      </c>
      <c r="E13" s="395">
        <v>212.91375399999998</v>
      </c>
      <c r="F13" s="396">
        <v>931.77663600000051</v>
      </c>
      <c r="G13" s="387">
        <f t="shared" ref="G13:G18" si="1">SUM(C13:F13)</f>
        <v>1484.9249870000003</v>
      </c>
    </row>
    <row r="14" spans="1:7" ht="19.5" customHeight="1" x14ac:dyDescent="0.2">
      <c r="B14" s="397" t="s">
        <v>1</v>
      </c>
      <c r="C14" s="398">
        <v>1381.5979570000004</v>
      </c>
      <c r="D14" s="399">
        <v>309.43437199999988</v>
      </c>
      <c r="E14" s="399">
        <v>1055.9416780000004</v>
      </c>
      <c r="F14" s="400">
        <v>1108.9561199999998</v>
      </c>
      <c r="G14" s="387">
        <f t="shared" si="1"/>
        <v>3855.9301270000005</v>
      </c>
    </row>
    <row r="15" spans="1:7" ht="19.5" customHeight="1" x14ac:dyDescent="0.2">
      <c r="B15" s="397" t="s">
        <v>2</v>
      </c>
      <c r="C15" s="398">
        <v>46.766070000000006</v>
      </c>
      <c r="D15" s="399">
        <v>15.569539999999998</v>
      </c>
      <c r="E15" s="399">
        <v>200.55435000000003</v>
      </c>
      <c r="F15" s="400">
        <v>302.05423500000001</v>
      </c>
      <c r="G15" s="387">
        <f t="shared" si="1"/>
        <v>564.94419500000004</v>
      </c>
    </row>
    <row r="16" spans="1:7" ht="19.5" customHeight="1" x14ac:dyDescent="0.2">
      <c r="B16" s="388" t="s">
        <v>3</v>
      </c>
      <c r="C16" s="377">
        <v>0</v>
      </c>
      <c r="D16" s="174">
        <v>0</v>
      </c>
      <c r="E16" s="399">
        <v>69.767212999999998</v>
      </c>
      <c r="F16" s="400">
        <v>239.1736149999999</v>
      </c>
      <c r="G16" s="387">
        <f t="shared" si="1"/>
        <v>308.9408279999999</v>
      </c>
    </row>
    <row r="17" spans="2:13" ht="19.5" customHeight="1" x14ac:dyDescent="0.2">
      <c r="B17" s="388" t="s">
        <v>4</v>
      </c>
      <c r="C17" s="398">
        <v>222.02872100000005</v>
      </c>
      <c r="D17" s="399">
        <v>75.046725000000009</v>
      </c>
      <c r="E17" s="399">
        <v>122.50473900000001</v>
      </c>
      <c r="F17" s="400">
        <v>41.774289999999993</v>
      </c>
      <c r="G17" s="387">
        <f t="shared" si="1"/>
        <v>461.35447500000009</v>
      </c>
    </row>
    <row r="18" spans="2:13" ht="19.5" customHeight="1" x14ac:dyDescent="0.2">
      <c r="B18" s="401" t="s">
        <v>5</v>
      </c>
      <c r="C18" s="402">
        <v>525.40747099999999</v>
      </c>
      <c r="D18" s="403">
        <v>45.80046500000001</v>
      </c>
      <c r="E18" s="403">
        <v>193.55509899999998</v>
      </c>
      <c r="F18" s="404">
        <v>103.21983100000001</v>
      </c>
      <c r="G18" s="387">
        <f t="shared" si="1"/>
        <v>867.98286599999994</v>
      </c>
    </row>
    <row r="19" spans="2:13" ht="19.5" customHeight="1" x14ac:dyDescent="0.2">
      <c r="B19" s="382" t="s">
        <v>6</v>
      </c>
      <c r="C19" s="405">
        <f t="shared" ref="C19:G19" si="2">SUM(C13:C18)</f>
        <v>2274.8747340000004</v>
      </c>
      <c r="D19" s="405">
        <f t="shared" si="2"/>
        <v>687.01118399999984</v>
      </c>
      <c r="E19" s="405">
        <f t="shared" si="2"/>
        <v>1855.2368330000004</v>
      </c>
      <c r="F19" s="405">
        <f t="shared" si="2"/>
        <v>2726.9547269999998</v>
      </c>
      <c r="G19" s="406">
        <f t="shared" si="2"/>
        <v>7544.0774780000011</v>
      </c>
    </row>
    <row r="20" spans="2:13" ht="20.100000000000001" customHeight="1" x14ac:dyDescent="0.2">
      <c r="B20" s="407" t="s">
        <v>49</v>
      </c>
      <c r="C20" s="394">
        <v>9.5828110000000013</v>
      </c>
      <c r="D20" s="85">
        <v>4.5951280000000017</v>
      </c>
      <c r="E20" s="85">
        <v>88.753472000000031</v>
      </c>
      <c r="F20" s="85">
        <v>96.573917000000009</v>
      </c>
      <c r="G20" s="387">
        <f>SUM(C20:F20)</f>
        <v>199.50532800000002</v>
      </c>
    </row>
    <row r="21" spans="2:13" ht="20.25" customHeight="1" x14ac:dyDescent="0.2">
      <c r="B21" s="408" t="s">
        <v>34</v>
      </c>
      <c r="C21" s="402">
        <v>358.970078</v>
      </c>
      <c r="D21" s="85">
        <v>32.775331000000008</v>
      </c>
      <c r="E21" s="85">
        <v>716.07207600000004</v>
      </c>
      <c r="F21" s="85">
        <v>331.57972699999993</v>
      </c>
      <c r="G21" s="387">
        <f>SUM(C21:F21)</f>
        <v>1439.3972119999999</v>
      </c>
    </row>
    <row r="22" spans="2:13" ht="20.25" customHeight="1" x14ac:dyDescent="0.2">
      <c r="B22" s="382" t="s">
        <v>50</v>
      </c>
      <c r="C22" s="409">
        <f t="shared" ref="C22:G22" si="3">SUM(C20:C21)</f>
        <v>368.55288899999999</v>
      </c>
      <c r="D22" s="383">
        <f t="shared" si="3"/>
        <v>37.370459000000011</v>
      </c>
      <c r="E22" s="383">
        <f t="shared" si="3"/>
        <v>804.82554800000003</v>
      </c>
      <c r="F22" s="383">
        <f t="shared" si="3"/>
        <v>428.15364399999993</v>
      </c>
      <c r="G22" s="392">
        <f t="shared" si="3"/>
        <v>1638.9025399999998</v>
      </c>
    </row>
    <row r="23" spans="2:13" x14ac:dyDescent="0.2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8"/>
  <sheetViews>
    <sheetView showGridLines="0" zoomScaleNormal="100" workbookViewId="0"/>
  </sheetViews>
  <sheetFormatPr defaultRowHeight="12.75" x14ac:dyDescent="0.2"/>
  <cols>
    <col min="1" max="1" width="4.28515625" style="5" customWidth="1"/>
    <col min="2" max="2" width="12.7109375" style="5" customWidth="1"/>
    <col min="3" max="3" width="17" style="5" customWidth="1"/>
    <col min="4" max="4" width="17.28515625" style="5" customWidth="1"/>
    <col min="5" max="5" width="15.140625" style="5" customWidth="1"/>
    <col min="6" max="6" width="16" style="5" customWidth="1"/>
    <col min="7" max="7" width="12.85546875" style="5" customWidth="1"/>
    <col min="8" max="8" width="12.42578125" style="5" customWidth="1"/>
    <col min="9" max="9" width="15.7109375" style="5" customWidth="1"/>
    <col min="10" max="10" width="12.85546875" style="5" customWidth="1"/>
    <col min="11" max="11" width="13.7109375" style="5" customWidth="1"/>
    <col min="12" max="16384" width="9.140625" style="5"/>
  </cols>
  <sheetData>
    <row r="1" spans="1:11" x14ac:dyDescent="0.2">
      <c r="A1" s="135"/>
    </row>
    <row r="2" spans="1:11" ht="18.75" x14ac:dyDescent="0.2">
      <c r="B2" s="124" t="s">
        <v>217</v>
      </c>
      <c r="C2" s="123"/>
      <c r="D2" s="123"/>
      <c r="E2" s="54"/>
      <c r="F2" s="54"/>
      <c r="G2" s="54"/>
      <c r="H2" s="54"/>
      <c r="I2" s="54"/>
      <c r="J2" s="54"/>
      <c r="K2" s="54"/>
    </row>
    <row r="3" spans="1:11" ht="18.75" x14ac:dyDescent="0.3">
      <c r="B3" s="45" t="s">
        <v>16</v>
      </c>
      <c r="C3" s="123"/>
      <c r="D3" s="123"/>
      <c r="E3" s="54"/>
      <c r="F3" s="54"/>
      <c r="G3" s="54"/>
      <c r="H3" s="54"/>
      <c r="I3" s="54"/>
      <c r="J3" s="54"/>
      <c r="K3" s="54"/>
    </row>
    <row r="4" spans="1:11" ht="15.75" x14ac:dyDescent="0.2">
      <c r="B4" s="122"/>
      <c r="C4" s="123"/>
      <c r="D4" s="123"/>
      <c r="E4" s="54"/>
      <c r="F4" s="54"/>
      <c r="G4" s="54"/>
      <c r="H4" s="54"/>
      <c r="I4" s="54"/>
      <c r="J4" s="54"/>
      <c r="K4" s="54"/>
    </row>
    <row r="5" spans="1:11" x14ac:dyDescent="0.2">
      <c r="B5" s="133" t="s">
        <v>51</v>
      </c>
      <c r="C5" s="198" t="s">
        <v>51</v>
      </c>
      <c r="D5" s="199"/>
      <c r="E5" s="489" t="s">
        <v>55</v>
      </c>
      <c r="F5" s="489"/>
      <c r="G5" s="489"/>
      <c r="H5" s="489"/>
      <c r="I5" s="131" t="s">
        <v>51</v>
      </c>
    </row>
    <row r="6" spans="1:11" ht="25.5" x14ac:dyDescent="0.2">
      <c r="B6" s="141" t="s">
        <v>132</v>
      </c>
      <c r="C6" s="200" t="s">
        <v>11</v>
      </c>
      <c r="D6" s="201"/>
      <c r="E6" s="20" t="s">
        <v>136</v>
      </c>
      <c r="F6" s="20" t="s">
        <v>137</v>
      </c>
      <c r="G6" s="20" t="s">
        <v>138</v>
      </c>
      <c r="H6" s="144" t="s">
        <v>139</v>
      </c>
      <c r="I6" s="132" t="s">
        <v>140</v>
      </c>
    </row>
    <row r="7" spans="1:11" x14ac:dyDescent="0.2">
      <c r="B7" s="490" t="s">
        <v>142</v>
      </c>
      <c r="C7" s="488" t="s">
        <v>180</v>
      </c>
      <c r="D7" s="204" t="s">
        <v>180</v>
      </c>
      <c r="E7" s="205">
        <v>1166</v>
      </c>
      <c r="F7" s="206">
        <v>74</v>
      </c>
      <c r="G7" s="206">
        <v>1300</v>
      </c>
      <c r="H7" s="207">
        <v>1542</v>
      </c>
      <c r="I7" s="208">
        <f>SUM(E7:H7)</f>
        <v>4082</v>
      </c>
    </row>
    <row r="8" spans="1:11" x14ac:dyDescent="0.2">
      <c r="B8" s="491"/>
      <c r="C8" s="488"/>
      <c r="D8" s="204" t="s">
        <v>181</v>
      </c>
      <c r="E8" s="205">
        <v>117</v>
      </c>
      <c r="F8" s="206">
        <v>89</v>
      </c>
      <c r="G8" s="206">
        <v>171</v>
      </c>
      <c r="H8" s="207">
        <v>227</v>
      </c>
      <c r="I8" s="208">
        <f>SUM(E8:H8)</f>
        <v>604</v>
      </c>
    </row>
    <row r="9" spans="1:11" x14ac:dyDescent="0.2">
      <c r="B9" s="491"/>
      <c r="C9" s="209" t="s">
        <v>10</v>
      </c>
      <c r="D9" s="210"/>
      <c r="E9" s="211">
        <f>SUBTOTAL(9,E7:E8)</f>
        <v>1283</v>
      </c>
      <c r="F9" s="212">
        <f>SUBTOTAL(9,F7:F8)</f>
        <v>163</v>
      </c>
      <c r="G9" s="212">
        <f>SUBTOTAL(9,G7:G8)</f>
        <v>1471</v>
      </c>
      <c r="H9" s="213">
        <f>SUBTOTAL(9,H7:H8)</f>
        <v>1769</v>
      </c>
      <c r="I9" s="214">
        <f>SUBTOTAL(9,I7:I8)</f>
        <v>4686</v>
      </c>
    </row>
    <row r="10" spans="1:11" x14ac:dyDescent="0.2">
      <c r="B10" s="491"/>
      <c r="C10" s="488" t="s">
        <v>119</v>
      </c>
      <c r="D10" s="204" t="s">
        <v>0</v>
      </c>
      <c r="E10" s="205">
        <v>3.2</v>
      </c>
      <c r="F10" s="206">
        <v>0</v>
      </c>
      <c r="G10" s="206">
        <v>17</v>
      </c>
      <c r="H10" s="207">
        <v>0.3</v>
      </c>
      <c r="I10" s="208">
        <f t="shared" ref="I10:I16" si="0">SUM(E10:H10)</f>
        <v>20.5</v>
      </c>
    </row>
    <row r="11" spans="1:11" x14ac:dyDescent="0.2">
      <c r="B11" s="491"/>
      <c r="C11" s="488"/>
      <c r="D11" s="204" t="s">
        <v>1</v>
      </c>
      <c r="E11" s="205">
        <v>183</v>
      </c>
      <c r="F11" s="206">
        <v>27</v>
      </c>
      <c r="G11" s="206">
        <v>94</v>
      </c>
      <c r="H11" s="207">
        <v>383</v>
      </c>
      <c r="I11" s="208">
        <f t="shared" si="0"/>
        <v>687</v>
      </c>
    </row>
    <row r="12" spans="1:11" x14ac:dyDescent="0.2">
      <c r="B12" s="491"/>
      <c r="C12" s="488"/>
      <c r="D12" s="204" t="s">
        <v>3</v>
      </c>
      <c r="E12" s="205">
        <v>0</v>
      </c>
      <c r="F12" s="206">
        <v>0</v>
      </c>
      <c r="G12" s="206">
        <v>65</v>
      </c>
      <c r="H12" s="207">
        <v>34</v>
      </c>
      <c r="I12" s="208">
        <f t="shared" si="0"/>
        <v>99</v>
      </c>
    </row>
    <row r="13" spans="1:11" x14ac:dyDescent="0.2">
      <c r="B13" s="491"/>
      <c r="C13" s="488"/>
      <c r="D13" s="204" t="s">
        <v>4</v>
      </c>
      <c r="E13" s="205">
        <v>0</v>
      </c>
      <c r="F13" s="206">
        <v>0</v>
      </c>
      <c r="G13" s="206">
        <v>0</v>
      </c>
      <c r="H13" s="207">
        <v>10</v>
      </c>
      <c r="I13" s="208">
        <f t="shared" si="0"/>
        <v>10</v>
      </c>
    </row>
    <row r="14" spans="1:11" x14ac:dyDescent="0.2">
      <c r="B14" s="491"/>
      <c r="C14" s="488"/>
      <c r="D14" s="204" t="s">
        <v>5</v>
      </c>
      <c r="E14" s="205">
        <v>11</v>
      </c>
      <c r="F14" s="206">
        <v>0</v>
      </c>
      <c r="G14" s="206">
        <v>0</v>
      </c>
      <c r="H14" s="207">
        <v>0</v>
      </c>
      <c r="I14" s="208">
        <f t="shared" si="0"/>
        <v>11</v>
      </c>
    </row>
    <row r="15" spans="1:11" x14ac:dyDescent="0.2">
      <c r="B15" s="491"/>
      <c r="C15" s="215" t="s">
        <v>6</v>
      </c>
      <c r="D15" s="210"/>
      <c r="E15" s="211">
        <f>SUBTOTAL(9,E10:E14)</f>
        <v>197.2</v>
      </c>
      <c r="F15" s="212">
        <f>SUBTOTAL(9,F10:F14)</f>
        <v>27</v>
      </c>
      <c r="G15" s="212">
        <f>SUBTOTAL(9,G10:G14)</f>
        <v>176</v>
      </c>
      <c r="H15" s="213">
        <f>SUBTOTAL(9,H10:H14)</f>
        <v>427.3</v>
      </c>
      <c r="I15" s="214">
        <f>SUBTOTAL(9,I10:I14)</f>
        <v>827.5</v>
      </c>
    </row>
    <row r="16" spans="1:11" x14ac:dyDescent="0.2">
      <c r="B16" s="491"/>
      <c r="C16" s="216" t="s">
        <v>182</v>
      </c>
      <c r="D16" s="204" t="s">
        <v>183</v>
      </c>
      <c r="E16" s="205">
        <v>105.158</v>
      </c>
      <c r="F16" s="206">
        <v>23</v>
      </c>
      <c r="G16" s="206">
        <v>612.6</v>
      </c>
      <c r="H16" s="207">
        <v>503.7</v>
      </c>
      <c r="I16" s="208">
        <f t="shared" si="0"/>
        <v>1244.4580000000001</v>
      </c>
    </row>
    <row r="17" spans="2:9" x14ac:dyDescent="0.2">
      <c r="B17" s="492"/>
      <c r="C17" s="217" t="s">
        <v>184</v>
      </c>
      <c r="D17" s="210"/>
      <c r="E17" s="211">
        <f>SUBTOTAL(9,E16:E16)</f>
        <v>105.158</v>
      </c>
      <c r="F17" s="212">
        <f>SUBTOTAL(9,F16:F16)</f>
        <v>23</v>
      </c>
      <c r="G17" s="212">
        <f>SUBTOTAL(9,G16:G16)</f>
        <v>612.6</v>
      </c>
      <c r="H17" s="213">
        <f>SUBTOTAL(9,H16:H16)</f>
        <v>503.7</v>
      </c>
      <c r="I17" s="214">
        <f>SUBTOTAL(9,I16:I16)</f>
        <v>1244.4580000000001</v>
      </c>
    </row>
    <row r="18" spans="2:9" x14ac:dyDescent="0.2">
      <c r="B18" s="188" t="s">
        <v>154</v>
      </c>
      <c r="C18" s="160"/>
      <c r="D18" s="160"/>
      <c r="E18" s="58">
        <f>SUBTOTAL(9,E7:E16)</f>
        <v>1585.3579999999999</v>
      </c>
      <c r="F18" s="41">
        <f>SUBTOTAL(9,F7:F16)</f>
        <v>213</v>
      </c>
      <c r="G18" s="41">
        <f>SUBTOTAL(9,G7:G16)</f>
        <v>2259.6</v>
      </c>
      <c r="H18" s="62">
        <f>SUBTOTAL(9,H7:H16)</f>
        <v>2700</v>
      </c>
      <c r="I18" s="56">
        <f>SUBTOTAL(9,I7:I16)</f>
        <v>6757.9580000000005</v>
      </c>
    </row>
    <row r="19" spans="2:9" x14ac:dyDescent="0.2">
      <c r="B19" s="490" t="s">
        <v>155</v>
      </c>
      <c r="C19" s="486" t="s">
        <v>180</v>
      </c>
      <c r="D19" s="204" t="s">
        <v>180</v>
      </c>
      <c r="E19" s="205">
        <v>1024.9022258123252</v>
      </c>
      <c r="F19" s="206">
        <v>108.07882941393554</v>
      </c>
      <c r="G19" s="206">
        <v>1250.8436456284562</v>
      </c>
      <c r="H19" s="207">
        <v>1546.4407892085724</v>
      </c>
      <c r="I19" s="208">
        <f t="shared" ref="I19:I28" si="1">SUM(E19:H19)</f>
        <v>3930.2654900632892</v>
      </c>
    </row>
    <row r="20" spans="2:9" x14ac:dyDescent="0.2">
      <c r="B20" s="491"/>
      <c r="C20" s="487"/>
      <c r="D20" s="204" t="s">
        <v>181</v>
      </c>
      <c r="E20" s="205">
        <v>18.489999999999998</v>
      </c>
      <c r="F20" s="206">
        <v>1.0999999999999999E-2</v>
      </c>
      <c r="G20" s="206">
        <v>84.262</v>
      </c>
      <c r="H20" s="207">
        <v>232.27</v>
      </c>
      <c r="I20" s="208">
        <f t="shared" si="1"/>
        <v>335.03300000000002</v>
      </c>
    </row>
    <row r="21" spans="2:9" x14ac:dyDescent="0.2">
      <c r="B21" s="491"/>
      <c r="C21" s="215" t="s">
        <v>10</v>
      </c>
      <c r="D21" s="210"/>
      <c r="E21" s="211">
        <f>SUBTOTAL(9,E19:E20)</f>
        <v>1043.3922258123253</v>
      </c>
      <c r="F21" s="212">
        <f>SUBTOTAL(9,F19:F20)</f>
        <v>108.08982941393553</v>
      </c>
      <c r="G21" s="212">
        <f>SUBTOTAL(9,G19:G20)</f>
        <v>1335.1056456284562</v>
      </c>
      <c r="H21" s="213">
        <f>SUBTOTAL(9,H19:H20)</f>
        <v>1778.7107892085724</v>
      </c>
      <c r="I21" s="214">
        <f>SUBTOTAL(9,I19:I20)</f>
        <v>4265.2984900632891</v>
      </c>
    </row>
    <row r="22" spans="2:9" x14ac:dyDescent="0.2">
      <c r="B22" s="491"/>
      <c r="C22" s="486" t="s">
        <v>119</v>
      </c>
      <c r="D22" s="204" t="s">
        <v>0</v>
      </c>
      <c r="E22" s="205">
        <v>28.378</v>
      </c>
      <c r="F22" s="206">
        <v>0</v>
      </c>
      <c r="G22" s="206">
        <v>181.071</v>
      </c>
      <c r="H22" s="207">
        <v>515.91099999999994</v>
      </c>
      <c r="I22" s="208">
        <f t="shared" si="1"/>
        <v>725.3599999999999</v>
      </c>
    </row>
    <row r="23" spans="2:9" x14ac:dyDescent="0.2">
      <c r="B23" s="491"/>
      <c r="C23" s="488"/>
      <c r="D23" s="204" t="s">
        <v>1</v>
      </c>
      <c r="E23" s="205">
        <v>271.495</v>
      </c>
      <c r="F23" s="206">
        <v>0</v>
      </c>
      <c r="G23" s="206">
        <v>85.324000000000012</v>
      </c>
      <c r="H23" s="207">
        <v>188.625</v>
      </c>
      <c r="I23" s="208">
        <f t="shared" si="1"/>
        <v>545.44399999999996</v>
      </c>
    </row>
    <row r="24" spans="2:9" x14ac:dyDescent="0.2">
      <c r="B24" s="491"/>
      <c r="C24" s="488"/>
      <c r="D24" s="204" t="s">
        <v>3</v>
      </c>
      <c r="E24" s="205">
        <v>0</v>
      </c>
      <c r="F24" s="206">
        <v>0</v>
      </c>
      <c r="G24" s="206">
        <v>129.79499999999999</v>
      </c>
      <c r="H24" s="207">
        <v>26.617000000000001</v>
      </c>
      <c r="I24" s="208">
        <f t="shared" si="1"/>
        <v>156.41199999999998</v>
      </c>
    </row>
    <row r="25" spans="2:9" x14ac:dyDescent="0.2">
      <c r="B25" s="491"/>
      <c r="C25" s="488"/>
      <c r="D25" s="204" t="s">
        <v>4</v>
      </c>
      <c r="E25" s="205">
        <v>0</v>
      </c>
      <c r="F25" s="206">
        <v>0</v>
      </c>
      <c r="G25" s="206">
        <v>0</v>
      </c>
      <c r="H25" s="207">
        <v>9.5939999999999994</v>
      </c>
      <c r="I25" s="208">
        <f t="shared" si="1"/>
        <v>9.5939999999999994</v>
      </c>
    </row>
    <row r="26" spans="2:9" x14ac:dyDescent="0.2">
      <c r="B26" s="491"/>
      <c r="C26" s="487"/>
      <c r="D26" s="204" t="s">
        <v>5</v>
      </c>
      <c r="E26" s="205">
        <v>2.0110000000000001</v>
      </c>
      <c r="F26" s="206">
        <v>0</v>
      </c>
      <c r="G26" s="206">
        <v>0</v>
      </c>
      <c r="H26" s="207">
        <v>0</v>
      </c>
      <c r="I26" s="208">
        <f t="shared" si="1"/>
        <v>2.0110000000000001</v>
      </c>
    </row>
    <row r="27" spans="2:9" x14ac:dyDescent="0.2">
      <c r="B27" s="491"/>
      <c r="C27" s="215" t="s">
        <v>6</v>
      </c>
      <c r="D27" s="210"/>
      <c r="E27" s="211">
        <f>SUBTOTAL(9,E22:E26)</f>
        <v>301.88400000000001</v>
      </c>
      <c r="F27" s="212">
        <f>SUBTOTAL(9,F22:F26)</f>
        <v>0</v>
      </c>
      <c r="G27" s="212">
        <f>SUBTOTAL(9,G22:G26)</f>
        <v>396.18999999999994</v>
      </c>
      <c r="H27" s="213">
        <f>SUBTOTAL(9,H22:H26)</f>
        <v>740.74699999999996</v>
      </c>
      <c r="I27" s="214">
        <f>SUBTOTAL(9,I22:I26)</f>
        <v>1438.8209999999999</v>
      </c>
    </row>
    <row r="28" spans="2:9" x14ac:dyDescent="0.2">
      <c r="B28" s="491"/>
      <c r="C28" s="493" t="s">
        <v>182</v>
      </c>
      <c r="D28" s="493" t="s">
        <v>183</v>
      </c>
      <c r="E28" s="205">
        <v>120.49752475980669</v>
      </c>
      <c r="F28" s="206">
        <v>14.085102914104239</v>
      </c>
      <c r="G28" s="206">
        <v>450.53499739820796</v>
      </c>
      <c r="H28" s="207">
        <v>674.27293707013132</v>
      </c>
      <c r="I28" s="208">
        <f t="shared" si="1"/>
        <v>1259.3905621422502</v>
      </c>
    </row>
    <row r="29" spans="2:9" x14ac:dyDescent="0.2">
      <c r="B29" s="492"/>
      <c r="C29" s="218" t="s">
        <v>184</v>
      </c>
      <c r="D29" s="219"/>
      <c r="E29" s="220">
        <f>SUBTOTAL(9,E28:E28)</f>
        <v>120.49752475980669</v>
      </c>
      <c r="F29" s="221">
        <f>SUBTOTAL(9,F28:F28)</f>
        <v>14.085102914104239</v>
      </c>
      <c r="G29" s="221">
        <f>SUBTOTAL(9,G28:G28)</f>
        <v>450.53499739820796</v>
      </c>
      <c r="H29" s="222">
        <f>SUBTOTAL(9,H28:H28)</f>
        <v>674.27293707013132</v>
      </c>
      <c r="I29" s="223">
        <f>SUBTOTAL(9,I28:I28)</f>
        <v>1259.3905621422502</v>
      </c>
    </row>
    <row r="30" spans="2:9" x14ac:dyDescent="0.2">
      <c r="B30" s="66" t="s">
        <v>156</v>
      </c>
      <c r="C30" s="160"/>
      <c r="D30" s="160"/>
      <c r="E30" s="58">
        <f>SUBTOTAL(9,E19:E28)</f>
        <v>1465.773750572132</v>
      </c>
      <c r="F30" s="41">
        <f>SUBTOTAL(9,F19:F28)</f>
        <v>122.17493232803977</v>
      </c>
      <c r="G30" s="41">
        <f>SUBTOTAL(9,G19:G28)</f>
        <v>2181.8306430266643</v>
      </c>
      <c r="H30" s="62">
        <f>SUBTOTAL(9,H19:H28)</f>
        <v>3193.730726278704</v>
      </c>
      <c r="I30" s="56">
        <f>SUBTOTAL(9,I19:I28)</f>
        <v>6963.51005220554</v>
      </c>
    </row>
    <row r="31" spans="2:9" x14ac:dyDescent="0.2">
      <c r="B31" s="461" t="s">
        <v>157</v>
      </c>
      <c r="C31" s="486" t="s">
        <v>180</v>
      </c>
      <c r="D31" s="204" t="s">
        <v>180</v>
      </c>
      <c r="E31" s="205">
        <v>917.30975070589602</v>
      </c>
      <c r="F31" s="206">
        <v>146.57230898372643</v>
      </c>
      <c r="G31" s="206">
        <v>1470.2264796181537</v>
      </c>
      <c r="H31" s="207">
        <v>1665.5646198321513</v>
      </c>
      <c r="I31" s="208">
        <f t="shared" ref="I31:I42" si="2">SUM(E31:H31)</f>
        <v>4199.6731591399275</v>
      </c>
    </row>
    <row r="32" spans="2:9" x14ac:dyDescent="0.2">
      <c r="B32" s="462"/>
      <c r="C32" s="487"/>
      <c r="D32" s="204" t="s">
        <v>181</v>
      </c>
      <c r="E32" s="205">
        <v>20.426779998350888</v>
      </c>
      <c r="F32" s="206">
        <v>64.508744869779804</v>
      </c>
      <c r="G32" s="206">
        <v>84.721854033872489</v>
      </c>
      <c r="H32" s="207">
        <v>244.8481300354004</v>
      </c>
      <c r="I32" s="208">
        <f t="shared" si="2"/>
        <v>414.50550893740359</v>
      </c>
    </row>
    <row r="33" spans="2:9" x14ac:dyDescent="0.2">
      <c r="B33" s="462"/>
      <c r="C33" s="215" t="s">
        <v>10</v>
      </c>
      <c r="D33" s="210"/>
      <c r="E33" s="211">
        <f>SUBTOTAL(9,E31:E32)</f>
        <v>937.73653070424689</v>
      </c>
      <c r="F33" s="212">
        <f>SUBTOTAL(9,F31:F32)</f>
        <v>211.08105385350623</v>
      </c>
      <c r="G33" s="212">
        <f>SUBTOTAL(9,G31:G32)</f>
        <v>1554.9483336520261</v>
      </c>
      <c r="H33" s="213">
        <f>SUBTOTAL(9,H31:H32)</f>
        <v>1910.4127498675516</v>
      </c>
      <c r="I33" s="214">
        <f>SUBTOTAL(9,I31:I32)</f>
        <v>4614.1786680773312</v>
      </c>
    </row>
    <row r="34" spans="2:9" x14ac:dyDescent="0.2">
      <c r="B34" s="462"/>
      <c r="C34" s="486" t="s">
        <v>119</v>
      </c>
      <c r="D34" s="204" t="s">
        <v>0</v>
      </c>
      <c r="E34" s="205">
        <v>56.344379565641283</v>
      </c>
      <c r="F34" s="206">
        <v>88.432649303019048</v>
      </c>
      <c r="G34" s="206">
        <v>366.43436090314759</v>
      </c>
      <c r="H34" s="207">
        <v>708.81983368086821</v>
      </c>
      <c r="I34" s="208">
        <f t="shared" si="2"/>
        <v>1220.0312234526762</v>
      </c>
    </row>
    <row r="35" spans="2:9" x14ac:dyDescent="0.2">
      <c r="B35" s="462"/>
      <c r="C35" s="488"/>
      <c r="D35" s="204" t="s">
        <v>1</v>
      </c>
      <c r="E35" s="205">
        <v>488.9424869738948</v>
      </c>
      <c r="F35" s="206">
        <v>0</v>
      </c>
      <c r="G35" s="206">
        <v>40.507580399513245</v>
      </c>
      <c r="H35" s="207">
        <v>277.68863147048745</v>
      </c>
      <c r="I35" s="208">
        <f t="shared" si="2"/>
        <v>807.13869884389555</v>
      </c>
    </row>
    <row r="36" spans="2:9" x14ac:dyDescent="0.2">
      <c r="B36" s="462"/>
      <c r="C36" s="488"/>
      <c r="D36" s="204" t="s">
        <v>2</v>
      </c>
      <c r="E36" s="205">
        <v>0.44063301658630372</v>
      </c>
      <c r="F36" s="206">
        <v>0</v>
      </c>
      <c r="G36" s="206">
        <v>1.9829729965925216</v>
      </c>
      <c r="H36" s="207">
        <v>100.91026109269262</v>
      </c>
      <c r="I36" s="208">
        <f t="shared" si="2"/>
        <v>103.33386710587145</v>
      </c>
    </row>
    <row r="37" spans="2:9" x14ac:dyDescent="0.2">
      <c r="B37" s="462"/>
      <c r="C37" s="488"/>
      <c r="D37" s="204" t="s">
        <v>3</v>
      </c>
      <c r="E37" s="205">
        <v>0</v>
      </c>
      <c r="F37" s="206">
        <v>0</v>
      </c>
      <c r="G37" s="206">
        <v>112.95839582976792</v>
      </c>
      <c r="H37" s="207">
        <v>27.577239889383314</v>
      </c>
      <c r="I37" s="208">
        <f t="shared" si="2"/>
        <v>140.53563571915123</v>
      </c>
    </row>
    <row r="38" spans="2:9" x14ac:dyDescent="0.2">
      <c r="B38" s="462"/>
      <c r="C38" s="488"/>
      <c r="D38" s="204" t="s">
        <v>4</v>
      </c>
      <c r="E38" s="205">
        <v>6.0204799194335941</v>
      </c>
      <c r="F38" s="206">
        <v>8.9027770576477057</v>
      </c>
      <c r="G38" s="206">
        <v>0</v>
      </c>
      <c r="H38" s="207">
        <v>0</v>
      </c>
      <c r="I38" s="208">
        <f t="shared" si="2"/>
        <v>14.9232569770813</v>
      </c>
    </row>
    <row r="39" spans="2:9" x14ac:dyDescent="0.2">
      <c r="B39" s="462"/>
      <c r="C39" s="487"/>
      <c r="D39" s="204" t="s">
        <v>5</v>
      </c>
      <c r="E39" s="205">
        <v>0</v>
      </c>
      <c r="F39" s="206">
        <v>0</v>
      </c>
      <c r="G39" s="206">
        <v>3.8647700042724611</v>
      </c>
      <c r="H39" s="207">
        <v>0</v>
      </c>
      <c r="I39" s="208">
        <f t="shared" si="2"/>
        <v>3.8647700042724611</v>
      </c>
    </row>
    <row r="40" spans="2:9" x14ac:dyDescent="0.2">
      <c r="B40" s="462"/>
      <c r="C40" s="215" t="s">
        <v>6</v>
      </c>
      <c r="D40" s="210"/>
      <c r="E40" s="211">
        <f>SUBTOTAL(9,E34:E39)</f>
        <v>551.74797947555589</v>
      </c>
      <c r="F40" s="212">
        <f>SUBTOTAL(9,F34:F39)</f>
        <v>97.335426360666759</v>
      </c>
      <c r="G40" s="212">
        <f>SUBTOTAL(9,G34:G39)</f>
        <v>525.7480801332938</v>
      </c>
      <c r="H40" s="213">
        <f>SUBTOTAL(9,H34:H39)</f>
        <v>1114.9959661334315</v>
      </c>
      <c r="I40" s="214">
        <f>SUBTOTAL(9,I34:I39)</f>
        <v>2289.827452102948</v>
      </c>
    </row>
    <row r="41" spans="2:9" x14ac:dyDescent="0.2">
      <c r="B41" s="462"/>
      <c r="C41" s="486" t="s">
        <v>182</v>
      </c>
      <c r="D41" s="204" t="s">
        <v>17</v>
      </c>
      <c r="E41" s="205">
        <v>7.6275040006637571</v>
      </c>
      <c r="F41" s="206">
        <v>5.8943809995651248</v>
      </c>
      <c r="G41" s="206">
        <v>50.932405071914197</v>
      </c>
      <c r="H41" s="207">
        <v>24.08648202845454</v>
      </c>
      <c r="I41" s="208">
        <f t="shared" si="2"/>
        <v>88.540772100597621</v>
      </c>
    </row>
    <row r="42" spans="2:9" x14ac:dyDescent="0.2">
      <c r="B42" s="462"/>
      <c r="C42" s="487"/>
      <c r="D42" s="204" t="s">
        <v>183</v>
      </c>
      <c r="E42" s="205">
        <v>127.94898668122292</v>
      </c>
      <c r="F42" s="206">
        <v>37.93831240100419</v>
      </c>
      <c r="G42" s="206">
        <v>620.66414356849475</v>
      </c>
      <c r="H42" s="207">
        <v>699.36952904647592</v>
      </c>
      <c r="I42" s="208">
        <f t="shared" si="2"/>
        <v>1485.9209716971977</v>
      </c>
    </row>
    <row r="43" spans="2:9" x14ac:dyDescent="0.2">
      <c r="B43" s="463"/>
      <c r="C43" s="224" t="s">
        <v>184</v>
      </c>
      <c r="D43" s="219"/>
      <c r="E43" s="220">
        <f>SUBTOTAL(9,E41:E42)</f>
        <v>135.57649068188667</v>
      </c>
      <c r="F43" s="221">
        <f>SUBTOTAL(9,F41:F42)</f>
        <v>43.832693400569312</v>
      </c>
      <c r="G43" s="221">
        <f>SUBTOTAL(9,G41:G42)</f>
        <v>671.59654864040897</v>
      </c>
      <c r="H43" s="222">
        <f>SUBTOTAL(9,H41:H42)</f>
        <v>723.45601107493042</v>
      </c>
      <c r="I43" s="223">
        <f>SUBTOTAL(9,I41:I42)</f>
        <v>1574.4617437977954</v>
      </c>
    </row>
    <row r="44" spans="2:9" x14ac:dyDescent="0.2">
      <c r="B44" s="156" t="s">
        <v>159</v>
      </c>
      <c r="C44" s="154"/>
      <c r="D44" s="160"/>
      <c r="E44" s="58">
        <f>SUBTOTAL(9,E31:E42)</f>
        <v>1625.0610008616898</v>
      </c>
      <c r="F44" s="41">
        <f>SUBTOTAL(9,F31:F42)</f>
        <v>352.24917361474223</v>
      </c>
      <c r="G44" s="41">
        <f>SUBTOTAL(9,G31:G42)</f>
        <v>2752.2929624257285</v>
      </c>
      <c r="H44" s="62">
        <f>SUBTOTAL(9,H31:H42)</f>
        <v>3748.8647270759138</v>
      </c>
      <c r="I44" s="56">
        <f>SUBTOTAL(9,I31:I42)</f>
        <v>8478.4678639780741</v>
      </c>
    </row>
    <row r="45" spans="2:9" x14ac:dyDescent="0.2">
      <c r="B45" s="461">
        <v>2005</v>
      </c>
      <c r="C45" s="486" t="s">
        <v>180</v>
      </c>
      <c r="D45" s="204" t="s">
        <v>180</v>
      </c>
      <c r="E45" s="205">
        <v>929.66826819570701</v>
      </c>
      <c r="F45" s="206">
        <v>221.35372735647601</v>
      </c>
      <c r="G45" s="206">
        <v>1435.6490858018501</v>
      </c>
      <c r="H45" s="207">
        <v>1495.76346073032</v>
      </c>
      <c r="I45" s="208">
        <f t="shared" ref="I45:I56" si="3">SUM(E45:H45)</f>
        <v>4082.4345420843529</v>
      </c>
    </row>
    <row r="46" spans="2:9" x14ac:dyDescent="0.2">
      <c r="B46" s="462"/>
      <c r="C46" s="487"/>
      <c r="D46" s="204" t="s">
        <v>181</v>
      </c>
      <c r="E46" s="205">
        <v>0</v>
      </c>
      <c r="F46" s="206">
        <v>137.13474336646101</v>
      </c>
      <c r="G46" s="206">
        <v>84.202463155534105</v>
      </c>
      <c r="H46" s="207">
        <v>199.35072631835899</v>
      </c>
      <c r="I46" s="208">
        <f t="shared" si="3"/>
        <v>420.68793284035411</v>
      </c>
    </row>
    <row r="47" spans="2:9" x14ac:dyDescent="0.2">
      <c r="B47" s="462"/>
      <c r="C47" s="215" t="s">
        <v>10</v>
      </c>
      <c r="D47" s="210"/>
      <c r="E47" s="211">
        <f>SUBTOTAL(9,E45:E46)</f>
        <v>929.66826819570701</v>
      </c>
      <c r="F47" s="212">
        <f>SUBTOTAL(9,F45:F46)</f>
        <v>358.488470722937</v>
      </c>
      <c r="G47" s="212">
        <f>SUBTOTAL(9,G45:G46)</f>
        <v>1519.8515489573842</v>
      </c>
      <c r="H47" s="213">
        <f>SUBTOTAL(9,H45:H46)</f>
        <v>1695.114187048679</v>
      </c>
      <c r="I47" s="214">
        <f>SUBTOTAL(9,I45:I46)</f>
        <v>4503.1224749247067</v>
      </c>
    </row>
    <row r="48" spans="2:9" x14ac:dyDescent="0.2">
      <c r="B48" s="462"/>
      <c r="C48" s="486" t="s">
        <v>119</v>
      </c>
      <c r="D48" s="204" t="s">
        <v>0</v>
      </c>
      <c r="E48" s="205">
        <v>73.005049664139705</v>
      </c>
      <c r="F48" s="206">
        <v>93.170838307738293</v>
      </c>
      <c r="G48" s="206">
        <v>366.34385151877899</v>
      </c>
      <c r="H48" s="207">
        <v>716.97885818934401</v>
      </c>
      <c r="I48" s="208">
        <f t="shared" si="3"/>
        <v>1249.498597680001</v>
      </c>
    </row>
    <row r="49" spans="2:9" x14ac:dyDescent="0.2">
      <c r="B49" s="462"/>
      <c r="C49" s="488"/>
      <c r="D49" s="204" t="s">
        <v>1</v>
      </c>
      <c r="E49" s="205">
        <v>550.67210010338204</v>
      </c>
      <c r="F49" s="206">
        <v>1.08</v>
      </c>
      <c r="G49" s="206">
        <v>310.38133677387202</v>
      </c>
      <c r="H49" s="207">
        <v>299.08030081290002</v>
      </c>
      <c r="I49" s="208">
        <f t="shared" si="3"/>
        <v>1161.2137376901542</v>
      </c>
    </row>
    <row r="50" spans="2:9" x14ac:dyDescent="0.2">
      <c r="B50" s="462"/>
      <c r="C50" s="488"/>
      <c r="D50" s="204" t="s">
        <v>2</v>
      </c>
      <c r="E50" s="205">
        <v>0.41880202212929701</v>
      </c>
      <c r="F50" s="206">
        <v>3.0763399658203099</v>
      </c>
      <c r="G50" s="206">
        <v>1.3815700058936999</v>
      </c>
      <c r="H50" s="207">
        <v>107.84715130124501</v>
      </c>
      <c r="I50" s="208">
        <f t="shared" si="3"/>
        <v>112.72386329508831</v>
      </c>
    </row>
    <row r="51" spans="2:9" x14ac:dyDescent="0.2">
      <c r="B51" s="462"/>
      <c r="C51" s="488"/>
      <c r="D51" s="204" t="s">
        <v>3</v>
      </c>
      <c r="E51" s="205">
        <v>0</v>
      </c>
      <c r="F51" s="206">
        <v>0</v>
      </c>
      <c r="G51" s="206">
        <v>91.563759781230203</v>
      </c>
      <c r="H51" s="207">
        <v>22.450799934387199</v>
      </c>
      <c r="I51" s="208">
        <f t="shared" si="3"/>
        <v>114.01455971561739</v>
      </c>
    </row>
    <row r="52" spans="2:9" x14ac:dyDescent="0.2">
      <c r="B52" s="462"/>
      <c r="C52" s="488"/>
      <c r="D52" s="204" t="s">
        <v>4</v>
      </c>
      <c r="E52" s="205">
        <v>19.787689743041899</v>
      </c>
      <c r="F52" s="206">
        <v>21.677497903823799</v>
      </c>
      <c r="G52" s="206">
        <v>0</v>
      </c>
      <c r="H52" s="207">
        <v>0</v>
      </c>
      <c r="I52" s="208">
        <f t="shared" si="3"/>
        <v>41.465187646865701</v>
      </c>
    </row>
    <row r="53" spans="2:9" x14ac:dyDescent="0.2">
      <c r="B53" s="462"/>
      <c r="C53" s="487"/>
      <c r="D53" s="204" t="s">
        <v>5</v>
      </c>
      <c r="E53" s="205">
        <v>0</v>
      </c>
      <c r="F53" s="206">
        <v>0</v>
      </c>
      <c r="G53" s="206">
        <v>6.2658000907897904</v>
      </c>
      <c r="H53" s="207">
        <v>0</v>
      </c>
      <c r="I53" s="208">
        <f t="shared" si="3"/>
        <v>6.2658000907897904</v>
      </c>
    </row>
    <row r="54" spans="2:9" x14ac:dyDescent="0.2">
      <c r="B54" s="462"/>
      <c r="C54" s="215" t="s">
        <v>6</v>
      </c>
      <c r="D54" s="210"/>
      <c r="E54" s="211">
        <f>SUBTOTAL(9,E48:E53)</f>
        <v>643.88364153269299</v>
      </c>
      <c r="F54" s="212">
        <f>SUBTOTAL(9,F48:F53)</f>
        <v>119.00467617738241</v>
      </c>
      <c r="G54" s="212">
        <f>SUBTOTAL(9,G48:G53)</f>
        <v>775.93631817056462</v>
      </c>
      <c r="H54" s="213">
        <f>SUBTOTAL(9,H48:H53)</f>
        <v>1146.3571102378764</v>
      </c>
      <c r="I54" s="214">
        <f>SUBTOTAL(9,I48:I53)</f>
        <v>2685.1817461185169</v>
      </c>
    </row>
    <row r="55" spans="2:9" x14ac:dyDescent="0.2">
      <c r="B55" s="462"/>
      <c r="C55" s="486" t="s">
        <v>182</v>
      </c>
      <c r="D55" s="204" t="s">
        <v>17</v>
      </c>
      <c r="E55" s="205">
        <v>8.8303510742187505</v>
      </c>
      <c r="F55" s="206">
        <v>24.260148626716799</v>
      </c>
      <c r="G55" s="206">
        <v>62.422503487870003</v>
      </c>
      <c r="H55" s="207">
        <v>35.431105851119298</v>
      </c>
      <c r="I55" s="208">
        <f t="shared" si="3"/>
        <v>130.94410903992485</v>
      </c>
    </row>
    <row r="56" spans="2:9" x14ac:dyDescent="0.2">
      <c r="B56" s="462"/>
      <c r="C56" s="487"/>
      <c r="D56" s="204" t="s">
        <v>183</v>
      </c>
      <c r="E56" s="205">
        <v>102.851209388614</v>
      </c>
      <c r="F56" s="206">
        <v>25.262017533218401</v>
      </c>
      <c r="G56" s="206">
        <v>317.05282273035999</v>
      </c>
      <c r="H56" s="207">
        <v>488.67816494743499</v>
      </c>
      <c r="I56" s="208">
        <f t="shared" si="3"/>
        <v>933.84421459962732</v>
      </c>
    </row>
    <row r="57" spans="2:9" x14ac:dyDescent="0.2">
      <c r="B57" s="463"/>
      <c r="C57" s="224" t="s">
        <v>184</v>
      </c>
      <c r="D57" s="219"/>
      <c r="E57" s="221">
        <f>SUBTOTAL(9,E55:E56)</f>
        <v>111.68156046283275</v>
      </c>
      <c r="F57" s="221">
        <f>SUBTOTAL(9,F55:F56)</f>
        <v>49.522166159935196</v>
      </c>
      <c r="G57" s="221">
        <f>SUBTOTAL(9,G55:G56)</f>
        <v>379.47532621823001</v>
      </c>
      <c r="H57" s="221">
        <f>SUBTOTAL(9,H55:H56)</f>
        <v>524.10927079855423</v>
      </c>
      <c r="I57" s="223">
        <f>SUBTOTAL(9,I55:I56)</f>
        <v>1064.7883236395521</v>
      </c>
    </row>
    <row r="58" spans="2:9" x14ac:dyDescent="0.2">
      <c r="B58" s="156" t="s">
        <v>160</v>
      </c>
      <c r="C58" s="154"/>
      <c r="D58" s="160"/>
      <c r="E58" s="41">
        <f>SUBTOTAL(9,E45:E56)</f>
        <v>1685.2334701912328</v>
      </c>
      <c r="F58" s="41">
        <f>SUBTOTAL(9,F45:F56)</f>
        <v>527.01531306025458</v>
      </c>
      <c r="G58" s="41">
        <f>SUBTOTAL(9,G45:G56)</f>
        <v>2675.2631933461789</v>
      </c>
      <c r="H58" s="41">
        <f>SUBTOTAL(9,H45:H56)</f>
        <v>3365.5805680851099</v>
      </c>
      <c r="I58" s="56">
        <f>SUBTOTAL(9,I45:I56)</f>
        <v>8253.092544682775</v>
      </c>
    </row>
    <row r="59" spans="2:9" x14ac:dyDescent="0.2">
      <c r="B59" s="461">
        <v>2006</v>
      </c>
      <c r="C59" s="486" t="s">
        <v>180</v>
      </c>
      <c r="D59" s="204" t="s">
        <v>180</v>
      </c>
      <c r="E59" s="205">
        <v>600.34004665761108</v>
      </c>
      <c r="F59" s="206">
        <v>278.24589166423164</v>
      </c>
      <c r="G59" s="206">
        <v>1424.5944166997699</v>
      </c>
      <c r="H59" s="207">
        <v>1305.1938756698319</v>
      </c>
      <c r="I59" s="208">
        <f>SUM(E59:H59)</f>
        <v>3608.3742306914446</v>
      </c>
    </row>
    <row r="60" spans="2:9" x14ac:dyDescent="0.2">
      <c r="B60" s="462"/>
      <c r="C60" s="487"/>
      <c r="D60" s="204" t="s">
        <v>181</v>
      </c>
      <c r="E60" s="205">
        <v>98.746970078945154</v>
      </c>
      <c r="F60" s="206">
        <v>88.174892411625706</v>
      </c>
      <c r="G60" s="206">
        <v>114.97244971698522</v>
      </c>
      <c r="H60" s="207">
        <v>299.26233405995015</v>
      </c>
      <c r="I60" s="208">
        <f>SUM(E60:H60)</f>
        <v>601.15664626750618</v>
      </c>
    </row>
    <row r="61" spans="2:9" x14ac:dyDescent="0.2">
      <c r="B61" s="462"/>
      <c r="C61" s="215" t="s">
        <v>10</v>
      </c>
      <c r="D61" s="210"/>
      <c r="E61" s="211">
        <f>SUBTOTAL(9,E59:E60)</f>
        <v>699.08701673655628</v>
      </c>
      <c r="F61" s="212">
        <f>SUBTOTAL(9,F59:F60)</f>
        <v>366.42078407585734</v>
      </c>
      <c r="G61" s="212">
        <f>SUBTOTAL(9,G59:G60)</f>
        <v>1539.5668664167551</v>
      </c>
      <c r="H61" s="213">
        <f>SUBTOTAL(9,H59:H60)</f>
        <v>1604.4562097297821</v>
      </c>
      <c r="I61" s="214">
        <f>SUBTOTAL(9,I59:I60)</f>
        <v>4209.530876958951</v>
      </c>
    </row>
    <row r="62" spans="2:9" x14ac:dyDescent="0.2">
      <c r="B62" s="462"/>
      <c r="C62" s="486" t="s">
        <v>119</v>
      </c>
      <c r="D62" s="204" t="s">
        <v>0</v>
      </c>
      <c r="E62" s="205">
        <v>162.72825150822104</v>
      </c>
      <c r="F62" s="206">
        <v>71.052715030312541</v>
      </c>
      <c r="G62" s="206">
        <v>233.57238190759625</v>
      </c>
      <c r="H62" s="207">
        <v>727.85208984053884</v>
      </c>
      <c r="I62" s="208">
        <f t="shared" ref="I62:I67" si="4">SUM(E62:H62)</f>
        <v>1195.2054382866686</v>
      </c>
    </row>
    <row r="63" spans="2:9" x14ac:dyDescent="0.2">
      <c r="B63" s="462"/>
      <c r="C63" s="488"/>
      <c r="D63" s="204" t="s">
        <v>1</v>
      </c>
      <c r="E63" s="205">
        <v>497.431044383168</v>
      </c>
      <c r="F63" s="206">
        <v>6.1244000015258786</v>
      </c>
      <c r="G63" s="206">
        <v>808.39888251924515</v>
      </c>
      <c r="H63" s="207">
        <v>250.93818966079129</v>
      </c>
      <c r="I63" s="208">
        <f t="shared" si="4"/>
        <v>1562.8925165647304</v>
      </c>
    </row>
    <row r="64" spans="2:9" x14ac:dyDescent="0.2">
      <c r="B64" s="462"/>
      <c r="C64" s="488"/>
      <c r="D64" s="204" t="s">
        <v>2</v>
      </c>
      <c r="E64" s="205">
        <v>0.20031731733679772</v>
      </c>
      <c r="F64" s="206">
        <v>70.467269724756477</v>
      </c>
      <c r="G64" s="206">
        <v>0.5066899995803833</v>
      </c>
      <c r="H64" s="207">
        <v>145.42442695046776</v>
      </c>
      <c r="I64" s="208">
        <f t="shared" si="4"/>
        <v>216.59870399214142</v>
      </c>
    </row>
    <row r="65" spans="2:9" x14ac:dyDescent="0.2">
      <c r="B65" s="462"/>
      <c r="C65" s="488"/>
      <c r="D65" s="204" t="s">
        <v>3</v>
      </c>
      <c r="E65" s="205">
        <v>0</v>
      </c>
      <c r="F65" s="206">
        <v>0</v>
      </c>
      <c r="G65" s="206">
        <v>94.179641629220157</v>
      </c>
      <c r="H65" s="207">
        <v>14.89963903074665</v>
      </c>
      <c r="I65" s="208">
        <f t="shared" si="4"/>
        <v>109.07928065996681</v>
      </c>
    </row>
    <row r="66" spans="2:9" x14ac:dyDescent="0.2">
      <c r="B66" s="462"/>
      <c r="C66" s="488"/>
      <c r="D66" s="204" t="s">
        <v>4</v>
      </c>
      <c r="E66" s="205">
        <v>40.31984964752197</v>
      </c>
      <c r="F66" s="206">
        <v>29.159385986328125</v>
      </c>
      <c r="G66" s="206">
        <v>59.166319458007813</v>
      </c>
      <c r="H66" s="207">
        <v>0</v>
      </c>
      <c r="I66" s="208">
        <f t="shared" si="4"/>
        <v>128.64555509185791</v>
      </c>
    </row>
    <row r="67" spans="2:9" x14ac:dyDescent="0.2">
      <c r="B67" s="462"/>
      <c r="C67" s="487"/>
      <c r="D67" s="204" t="s">
        <v>5</v>
      </c>
      <c r="E67" s="205">
        <v>0.39204000091552732</v>
      </c>
      <c r="F67" s="206">
        <v>1.8334700164794921</v>
      </c>
      <c r="G67" s="206">
        <v>11.013169960021973</v>
      </c>
      <c r="H67" s="207">
        <v>28.255830011367799</v>
      </c>
      <c r="I67" s="208">
        <f t="shared" si="4"/>
        <v>41.494509988784792</v>
      </c>
    </row>
    <row r="68" spans="2:9" x14ac:dyDescent="0.2">
      <c r="B68" s="462"/>
      <c r="C68" s="215" t="s">
        <v>6</v>
      </c>
      <c r="D68" s="210"/>
      <c r="E68" s="211">
        <f>SUBTOTAL(9,E62:E67)</f>
        <v>701.07150285716341</v>
      </c>
      <c r="F68" s="212">
        <f>SUBTOTAL(9,F62:F67)</f>
        <v>178.63724075940249</v>
      </c>
      <c r="G68" s="212">
        <f>SUBTOTAL(9,G62:G67)</f>
        <v>1206.8370854736718</v>
      </c>
      <c r="H68" s="213">
        <f>SUBTOTAL(9,H62:H67)</f>
        <v>1167.3701754939123</v>
      </c>
      <c r="I68" s="214">
        <f>SUBTOTAL(9,I62:I67)</f>
        <v>3253.9160045841504</v>
      </c>
    </row>
    <row r="69" spans="2:9" x14ac:dyDescent="0.2">
      <c r="B69" s="462"/>
      <c r="C69" s="486" t="s">
        <v>182</v>
      </c>
      <c r="D69" s="204" t="s">
        <v>17</v>
      </c>
      <c r="E69" s="205">
        <v>11.082563813149928</v>
      </c>
      <c r="F69" s="206">
        <v>12.637031008539722</v>
      </c>
      <c r="G69" s="206">
        <v>23.989561617016793</v>
      </c>
      <c r="H69" s="207">
        <v>31.594756319395266</v>
      </c>
      <c r="I69" s="208">
        <f>SUM(E69:H69)</f>
        <v>79.303912758101717</v>
      </c>
    </row>
    <row r="70" spans="2:9" x14ac:dyDescent="0.2">
      <c r="B70" s="462"/>
      <c r="C70" s="487"/>
      <c r="D70" s="204" t="s">
        <v>183</v>
      </c>
      <c r="E70" s="205">
        <v>103.03684105491638</v>
      </c>
      <c r="F70" s="206">
        <v>59.81228748422663</v>
      </c>
      <c r="G70" s="206">
        <v>378.09164409845135</v>
      </c>
      <c r="H70" s="207">
        <v>754.26143715524529</v>
      </c>
      <c r="I70" s="208">
        <f>SUM(E70:H70)</f>
        <v>1295.2022097928398</v>
      </c>
    </row>
    <row r="71" spans="2:9" x14ac:dyDescent="0.2">
      <c r="B71" s="463"/>
      <c r="C71" s="224" t="s">
        <v>184</v>
      </c>
      <c r="D71" s="219"/>
      <c r="E71" s="221">
        <f>SUBTOTAL(9,E69:E70)</f>
        <v>114.11940486806631</v>
      </c>
      <c r="F71" s="221">
        <f>SUBTOTAL(9,F69:F70)</f>
        <v>72.449318492766352</v>
      </c>
      <c r="G71" s="221">
        <f>SUBTOTAL(9,G69:G70)</f>
        <v>402.08120571546817</v>
      </c>
      <c r="H71" s="221">
        <f>SUBTOTAL(9,H69:H70)</f>
        <v>785.85619347464058</v>
      </c>
      <c r="I71" s="223">
        <f>SUBTOTAL(9,I69:I70)</f>
        <v>1374.5061225509414</v>
      </c>
    </row>
    <row r="72" spans="2:9" x14ac:dyDescent="0.2">
      <c r="B72" s="156" t="s">
        <v>161</v>
      </c>
      <c r="C72" s="154"/>
      <c r="D72" s="160"/>
      <c r="E72" s="41">
        <f>SUBTOTAL(9,E59:E70)</f>
        <v>1514.2779244617859</v>
      </c>
      <c r="F72" s="41">
        <f>SUBTOTAL(9,F59:F70)</f>
        <v>617.5073433280262</v>
      </c>
      <c r="G72" s="41">
        <f>SUBTOTAL(9,G59:G70)</f>
        <v>3148.4851576058954</v>
      </c>
      <c r="H72" s="41">
        <f>SUBTOTAL(9,H59:H70)</f>
        <v>3557.682578698335</v>
      </c>
      <c r="I72" s="56">
        <f>SUBTOTAL(9,I59:I70)</f>
        <v>8837.9530040940426</v>
      </c>
    </row>
    <row r="73" spans="2:9" x14ac:dyDescent="0.2">
      <c r="B73" s="461">
        <v>2007</v>
      </c>
      <c r="C73" s="486" t="s">
        <v>180</v>
      </c>
      <c r="D73" s="225" t="s">
        <v>180</v>
      </c>
      <c r="E73" s="206">
        <v>837.59406752879579</v>
      </c>
      <c r="F73" s="206">
        <v>342.6391265964387</v>
      </c>
      <c r="G73" s="206">
        <v>1628.5873658630926</v>
      </c>
      <c r="H73" s="206">
        <v>1748.2556031547072</v>
      </c>
      <c r="I73" s="208">
        <f t="shared" ref="I73:I84" si="5">SUM(E73:H73)</f>
        <v>4557.0761631430341</v>
      </c>
    </row>
    <row r="74" spans="2:9" x14ac:dyDescent="0.2">
      <c r="B74" s="462"/>
      <c r="C74" s="487"/>
      <c r="D74" s="226" t="s">
        <v>181</v>
      </c>
      <c r="E74" s="206">
        <v>104.29825992990658</v>
      </c>
      <c r="F74" s="206">
        <v>75.451945036143059</v>
      </c>
      <c r="G74" s="206">
        <v>106.18659353297949</v>
      </c>
      <c r="H74" s="206">
        <v>289.95449447676259</v>
      </c>
      <c r="I74" s="208">
        <f t="shared" si="5"/>
        <v>575.89129297579166</v>
      </c>
    </row>
    <row r="75" spans="2:9" x14ac:dyDescent="0.2">
      <c r="B75" s="462"/>
      <c r="C75" s="215" t="s">
        <v>10</v>
      </c>
      <c r="D75" s="227"/>
      <c r="E75" s="211">
        <f>SUM(E73:E74)</f>
        <v>941.89232745870231</v>
      </c>
      <c r="F75" s="212">
        <f>SUM(F73:F74)</f>
        <v>418.09107163258176</v>
      </c>
      <c r="G75" s="212">
        <f>SUM(G73:G74)</f>
        <v>1734.7739593960721</v>
      </c>
      <c r="H75" s="212">
        <f>SUM(H73:H74)</f>
        <v>2038.2100976314698</v>
      </c>
      <c r="I75" s="214">
        <f>SUM(I73:I74)</f>
        <v>5132.9674561188258</v>
      </c>
    </row>
    <row r="76" spans="2:9" x14ac:dyDescent="0.2">
      <c r="B76" s="462"/>
      <c r="C76" s="486" t="s">
        <v>119</v>
      </c>
      <c r="D76" s="204" t="s">
        <v>0</v>
      </c>
      <c r="E76" s="205">
        <v>142.81330306509136</v>
      </c>
      <c r="F76" s="206">
        <v>101.66798649534583</v>
      </c>
      <c r="G76" s="206">
        <v>258.87355465178877</v>
      </c>
      <c r="H76" s="206">
        <v>456.53017199206352</v>
      </c>
      <c r="I76" s="208">
        <f t="shared" si="5"/>
        <v>959.88501620428951</v>
      </c>
    </row>
    <row r="77" spans="2:9" x14ac:dyDescent="0.2">
      <c r="B77" s="462"/>
      <c r="C77" s="488"/>
      <c r="D77" s="204" t="s">
        <v>1</v>
      </c>
      <c r="E77" s="205">
        <v>554.41089415138333</v>
      </c>
      <c r="F77" s="206">
        <v>9.091720001220704</v>
      </c>
      <c r="G77" s="206">
        <v>820.4425293220952</v>
      </c>
      <c r="H77" s="206">
        <v>283.5362797477618</v>
      </c>
      <c r="I77" s="208">
        <f t="shared" si="5"/>
        <v>1667.4814232224612</v>
      </c>
    </row>
    <row r="78" spans="2:9" x14ac:dyDescent="0.2">
      <c r="B78" s="462"/>
      <c r="C78" s="488"/>
      <c r="D78" s="204" t="s">
        <v>2</v>
      </c>
      <c r="E78" s="205">
        <v>0.41494660801419558</v>
      </c>
      <c r="F78" s="206">
        <v>59.914118160724641</v>
      </c>
      <c r="G78" s="206">
        <v>0.08</v>
      </c>
      <c r="H78" s="206">
        <v>229.60576296057255</v>
      </c>
      <c r="I78" s="208">
        <f t="shared" si="5"/>
        <v>290.01482772931138</v>
      </c>
    </row>
    <row r="79" spans="2:9" x14ac:dyDescent="0.2">
      <c r="B79" s="462"/>
      <c r="C79" s="488"/>
      <c r="D79" s="204" t="s">
        <v>3</v>
      </c>
      <c r="E79" s="205">
        <v>0</v>
      </c>
      <c r="F79" s="206">
        <v>0</v>
      </c>
      <c r="G79" s="206">
        <v>117.46597650140779</v>
      </c>
      <c r="H79" s="206">
        <v>15.99687790244614</v>
      </c>
      <c r="I79" s="208">
        <f t="shared" si="5"/>
        <v>133.46285440385392</v>
      </c>
    </row>
    <row r="80" spans="2:9" x14ac:dyDescent="0.2">
      <c r="B80" s="462"/>
      <c r="C80" s="488"/>
      <c r="D80" s="204" t="s">
        <v>4</v>
      </c>
      <c r="E80" s="205">
        <v>68.456149897098541</v>
      </c>
      <c r="F80" s="206">
        <v>25.548127153396607</v>
      </c>
      <c r="G80" s="206">
        <v>102.89445861148835</v>
      </c>
      <c r="H80" s="206">
        <v>12.207560106396675</v>
      </c>
      <c r="I80" s="208">
        <f t="shared" si="5"/>
        <v>209.10629576838016</v>
      </c>
    </row>
    <row r="81" spans="2:9" x14ac:dyDescent="0.2">
      <c r="B81" s="462"/>
      <c r="C81" s="487"/>
      <c r="D81" s="204" t="s">
        <v>5</v>
      </c>
      <c r="E81" s="205">
        <v>0.75788001251220705</v>
      </c>
      <c r="F81" s="206">
        <v>1.0784799957275391</v>
      </c>
      <c r="G81" s="206">
        <v>17.820540195465089</v>
      </c>
      <c r="H81" s="206">
        <v>45.005949897766115</v>
      </c>
      <c r="I81" s="208">
        <f t="shared" si="5"/>
        <v>64.662850101470951</v>
      </c>
    </row>
    <row r="82" spans="2:9" x14ac:dyDescent="0.2">
      <c r="B82" s="462"/>
      <c r="C82" s="215" t="s">
        <v>6</v>
      </c>
      <c r="D82" s="227"/>
      <c r="E82" s="212">
        <f>SUM(E76:E81)</f>
        <v>766.85317373409976</v>
      </c>
      <c r="F82" s="212">
        <f>SUM(F76:F81)</f>
        <v>197.3004318064153</v>
      </c>
      <c r="G82" s="212">
        <f>SUM(G76:G81)</f>
        <v>1317.577059282245</v>
      </c>
      <c r="H82" s="212">
        <f>SUM(H76:H81)</f>
        <v>1042.8826026070069</v>
      </c>
      <c r="I82" s="214">
        <f>SUM(I76:I81)</f>
        <v>3324.6132674297673</v>
      </c>
    </row>
    <row r="83" spans="2:9" x14ac:dyDescent="0.2">
      <c r="B83" s="462"/>
      <c r="C83" s="486" t="s">
        <v>182</v>
      </c>
      <c r="D83" s="204" t="s">
        <v>17</v>
      </c>
      <c r="E83" s="205">
        <v>10.15875249695778</v>
      </c>
      <c r="F83" s="206">
        <v>15.785933942268603</v>
      </c>
      <c r="G83" s="206">
        <v>43.957117007255555</v>
      </c>
      <c r="H83" s="206">
        <v>36.583862369871696</v>
      </c>
      <c r="I83" s="208">
        <f t="shared" si="5"/>
        <v>106.48566581635363</v>
      </c>
    </row>
    <row r="84" spans="2:9" x14ac:dyDescent="0.2">
      <c r="B84" s="462"/>
      <c r="C84" s="487"/>
      <c r="D84" s="204" t="s">
        <v>183</v>
      </c>
      <c r="E84" s="205">
        <v>108.72292908976041</v>
      </c>
      <c r="F84" s="206">
        <v>65.12634784879495</v>
      </c>
      <c r="G84" s="206">
        <v>347.69465101788705</v>
      </c>
      <c r="H84" s="206">
        <v>359.1208718391955</v>
      </c>
      <c r="I84" s="208">
        <f t="shared" si="5"/>
        <v>880.66479979563792</v>
      </c>
    </row>
    <row r="85" spans="2:9" x14ac:dyDescent="0.2">
      <c r="B85" s="463"/>
      <c r="C85" s="224" t="s">
        <v>184</v>
      </c>
      <c r="D85" s="227"/>
      <c r="E85" s="212">
        <f>SUM(E83:E84)</f>
        <v>118.88168158671819</v>
      </c>
      <c r="F85" s="212">
        <f>SUM(F83:F84)</f>
        <v>80.912281791063549</v>
      </c>
      <c r="G85" s="212">
        <f>SUM(G83:G84)</f>
        <v>391.65176802514259</v>
      </c>
      <c r="H85" s="212">
        <f>SUM(H83:H84)</f>
        <v>395.70473420906717</v>
      </c>
      <c r="I85" s="214">
        <f>SUM(I83:I84)</f>
        <v>987.15046561199154</v>
      </c>
    </row>
    <row r="86" spans="2:9" x14ac:dyDescent="0.2">
      <c r="B86" s="156" t="s">
        <v>162</v>
      </c>
      <c r="C86" s="154"/>
      <c r="D86" s="160"/>
      <c r="E86" s="202">
        <f>+E85+E82+E75</f>
        <v>1827.6271827795204</v>
      </c>
      <c r="F86" s="202">
        <f>+F85+F82+F75</f>
        <v>696.30378523006061</v>
      </c>
      <c r="G86" s="202">
        <f>+G85+G82+G75</f>
        <v>3444.0027867034596</v>
      </c>
      <c r="H86" s="202">
        <f>+H85+H82+H75</f>
        <v>3476.7974344475442</v>
      </c>
      <c r="I86" s="56">
        <f>+I85+I82+I75</f>
        <v>9444.7311891605859</v>
      </c>
    </row>
    <row r="87" spans="2:9" x14ac:dyDescent="0.2">
      <c r="B87" s="461">
        <v>2008</v>
      </c>
      <c r="C87" s="486" t="s">
        <v>180</v>
      </c>
      <c r="D87" s="225" t="s">
        <v>180</v>
      </c>
      <c r="E87" s="206">
        <v>754.34424011228316</v>
      </c>
      <c r="F87" s="206">
        <v>336.3779441963872</v>
      </c>
      <c r="G87" s="206">
        <v>1470.0137557343969</v>
      </c>
      <c r="H87" s="206">
        <v>2027.0733833255788</v>
      </c>
      <c r="I87" s="208">
        <f>SUM(E87:H87)</f>
        <v>4587.8093233686459</v>
      </c>
    </row>
    <row r="88" spans="2:9" x14ac:dyDescent="0.2">
      <c r="B88" s="462"/>
      <c r="C88" s="487"/>
      <c r="D88" s="226" t="s">
        <v>181</v>
      </c>
      <c r="E88" s="206">
        <v>88.781750047735869</v>
      </c>
      <c r="F88" s="206">
        <v>63.435996091507285</v>
      </c>
      <c r="G88" s="206">
        <v>88.335852389663472</v>
      </c>
      <c r="H88" s="206">
        <v>176.7215459866002</v>
      </c>
      <c r="I88" s="208">
        <f>SUM(E88:H88)</f>
        <v>417.27514451550684</v>
      </c>
    </row>
    <row r="89" spans="2:9" x14ac:dyDescent="0.2">
      <c r="B89" s="462"/>
      <c r="C89" s="215" t="s">
        <v>10</v>
      </c>
      <c r="D89" s="227"/>
      <c r="E89" s="211">
        <f>SUM(E87:E88)</f>
        <v>843.125990160019</v>
      </c>
      <c r="F89" s="212">
        <f>SUM(F87:F88)</f>
        <v>399.81394028789447</v>
      </c>
      <c r="G89" s="212">
        <f>SUM(G87:G88)</f>
        <v>1558.3496081240603</v>
      </c>
      <c r="H89" s="212">
        <f>SUM(H87:H88)</f>
        <v>2203.7949293121792</v>
      </c>
      <c r="I89" s="214">
        <f>SUM(I87:I88)</f>
        <v>5005.0844678841531</v>
      </c>
    </row>
    <row r="90" spans="2:9" x14ac:dyDescent="0.2">
      <c r="B90" s="462"/>
      <c r="C90" s="486" t="s">
        <v>119</v>
      </c>
      <c r="D90" s="204" t="s">
        <v>0</v>
      </c>
      <c r="E90" s="205">
        <v>245.98785006909259</v>
      </c>
      <c r="F90" s="206">
        <v>143.0516773687005</v>
      </c>
      <c r="G90" s="206">
        <v>77.224215389369775</v>
      </c>
      <c r="H90" s="206">
        <v>537.60858189725866</v>
      </c>
      <c r="I90" s="208">
        <f t="shared" ref="I90:I95" si="6">SUM(E90:H90)</f>
        <v>1003.8723247244216</v>
      </c>
    </row>
    <row r="91" spans="2:9" x14ac:dyDescent="0.2">
      <c r="B91" s="462"/>
      <c r="C91" s="488"/>
      <c r="D91" s="204" t="s">
        <v>1</v>
      </c>
      <c r="E91" s="205">
        <v>585.0472041222929</v>
      </c>
      <c r="F91" s="206">
        <v>15.570967018127442</v>
      </c>
      <c r="G91" s="206">
        <v>1259.1660919934463</v>
      </c>
      <c r="H91" s="206">
        <v>327.91737492356452</v>
      </c>
      <c r="I91" s="208">
        <f t="shared" si="6"/>
        <v>2187.7016380574314</v>
      </c>
    </row>
    <row r="92" spans="2:9" x14ac:dyDescent="0.2">
      <c r="B92" s="462"/>
      <c r="C92" s="488"/>
      <c r="D92" s="204" t="s">
        <v>2</v>
      </c>
      <c r="E92" s="205">
        <v>0.39282069065689573</v>
      </c>
      <c r="F92" s="206">
        <v>9.0885201356410992</v>
      </c>
      <c r="G92" s="206">
        <v>150.43475357387396</v>
      </c>
      <c r="H92" s="206">
        <v>150.34344687743487</v>
      </c>
      <c r="I92" s="208">
        <f t="shared" si="6"/>
        <v>310.25954127760684</v>
      </c>
    </row>
    <row r="93" spans="2:9" x14ac:dyDescent="0.2">
      <c r="B93" s="462"/>
      <c r="C93" s="488"/>
      <c r="D93" s="204" t="s">
        <v>3</v>
      </c>
      <c r="E93" s="205">
        <v>0</v>
      </c>
      <c r="F93" s="206">
        <v>0</v>
      </c>
      <c r="G93" s="206">
        <v>105.92979729756476</v>
      </c>
      <c r="H93" s="206">
        <v>188.219464737723</v>
      </c>
      <c r="I93" s="208">
        <f t="shared" si="6"/>
        <v>294.14926203528773</v>
      </c>
    </row>
    <row r="94" spans="2:9" x14ac:dyDescent="0.2">
      <c r="B94" s="462"/>
      <c r="C94" s="488"/>
      <c r="D94" s="204" t="s">
        <v>4</v>
      </c>
      <c r="E94" s="205">
        <v>59.185599266648296</v>
      </c>
      <c r="F94" s="206">
        <v>85.901850020647046</v>
      </c>
      <c r="G94" s="206">
        <v>96.138839574098583</v>
      </c>
      <c r="H94" s="206">
        <v>19.168696032866837</v>
      </c>
      <c r="I94" s="208">
        <f t="shared" si="6"/>
        <v>260.39498489426074</v>
      </c>
    </row>
    <row r="95" spans="2:9" x14ac:dyDescent="0.2">
      <c r="B95" s="462"/>
      <c r="C95" s="487"/>
      <c r="D95" s="204" t="s">
        <v>5</v>
      </c>
      <c r="E95" s="205">
        <v>2.591019989013672</v>
      </c>
      <c r="F95" s="206">
        <v>2.7733699951171875</v>
      </c>
      <c r="G95" s="206">
        <v>21.091150024414066</v>
      </c>
      <c r="H95" s="206">
        <v>61.200295565664767</v>
      </c>
      <c r="I95" s="208">
        <f t="shared" si="6"/>
        <v>87.655835574209689</v>
      </c>
    </row>
    <row r="96" spans="2:9" x14ac:dyDescent="0.2">
      <c r="B96" s="462"/>
      <c r="C96" s="215" t="s">
        <v>6</v>
      </c>
      <c r="D96" s="227"/>
      <c r="E96" s="212">
        <f>SUM(E90:E95)</f>
        <v>893.20449413770439</v>
      </c>
      <c r="F96" s="212">
        <f>SUM(F90:F95)</f>
        <v>256.3863845382333</v>
      </c>
      <c r="G96" s="212">
        <f>SUM(G90:G95)</f>
        <v>1709.9848478527674</v>
      </c>
      <c r="H96" s="212">
        <f>SUM(H90:H95)</f>
        <v>1284.4578600345128</v>
      </c>
      <c r="I96" s="214">
        <f>SUM(I90:I95)</f>
        <v>4144.0335865632178</v>
      </c>
    </row>
    <row r="97" spans="2:9" x14ac:dyDescent="0.2">
      <c r="B97" s="462"/>
      <c r="C97" s="486" t="s">
        <v>182</v>
      </c>
      <c r="D97" s="204" t="s">
        <v>17</v>
      </c>
      <c r="E97" s="205">
        <v>6.7618608211874971</v>
      </c>
      <c r="F97" s="206">
        <v>7.7052740036305041</v>
      </c>
      <c r="G97" s="206">
        <v>60.009134112549958</v>
      </c>
      <c r="H97" s="206">
        <v>26.608486045159395</v>
      </c>
      <c r="I97" s="208">
        <f>SUM(E97:H97)</f>
        <v>101.08475498252736</v>
      </c>
    </row>
    <row r="98" spans="2:9" x14ac:dyDescent="0.2">
      <c r="B98" s="462"/>
      <c r="C98" s="487"/>
      <c r="D98" s="204" t="s">
        <v>183</v>
      </c>
      <c r="E98" s="205">
        <v>146.32851734026843</v>
      </c>
      <c r="F98" s="206">
        <v>60.469513993411454</v>
      </c>
      <c r="G98" s="206">
        <v>411.82878103906614</v>
      </c>
      <c r="H98" s="206">
        <v>481.13611315757788</v>
      </c>
      <c r="I98" s="208">
        <f>SUM(E98:H98)</f>
        <v>1099.7629255303239</v>
      </c>
    </row>
    <row r="99" spans="2:9" x14ac:dyDescent="0.2">
      <c r="B99" s="463"/>
      <c r="C99" s="224" t="s">
        <v>184</v>
      </c>
      <c r="D99" s="227"/>
      <c r="E99" s="212">
        <f>SUM(E97:E98)</f>
        <v>153.09037816145593</v>
      </c>
      <c r="F99" s="212">
        <f>SUM(F97:F98)</f>
        <v>68.17478799704196</v>
      </c>
      <c r="G99" s="212">
        <f>SUM(G97:G98)</f>
        <v>471.83791515161613</v>
      </c>
      <c r="H99" s="212">
        <f>SUM(H97:H98)</f>
        <v>507.74459920273728</v>
      </c>
      <c r="I99" s="214">
        <f>SUM(I97:I98)</f>
        <v>1200.8476805128512</v>
      </c>
    </row>
    <row r="100" spans="2:9" x14ac:dyDescent="0.2">
      <c r="B100" s="156" t="s">
        <v>163</v>
      </c>
      <c r="C100" s="154"/>
      <c r="D100" s="160"/>
      <c r="E100" s="202">
        <f>+E99+E96+E89</f>
        <v>1889.4208624591793</v>
      </c>
      <c r="F100" s="202">
        <f>+F99+F96+F89</f>
        <v>724.37511282316973</v>
      </c>
      <c r="G100" s="202">
        <f>+G99+G96+G89</f>
        <v>3740.172371128444</v>
      </c>
      <c r="H100" s="202">
        <f>+H99+H96+H89</f>
        <v>3995.9973885494292</v>
      </c>
      <c r="I100" s="56">
        <f>+I99+I96+I89</f>
        <v>10349.965734960222</v>
      </c>
    </row>
    <row r="101" spans="2:9" x14ac:dyDescent="0.2">
      <c r="B101" s="461">
        <v>2009</v>
      </c>
      <c r="C101" s="486" t="s">
        <v>180</v>
      </c>
      <c r="D101" s="225" t="s">
        <v>180</v>
      </c>
      <c r="E101" s="206">
        <v>937.1853900000001</v>
      </c>
      <c r="F101" s="206">
        <v>513.10919000000001</v>
      </c>
      <c r="G101" s="206">
        <v>1276.1405799999993</v>
      </c>
      <c r="H101" s="206">
        <v>1470.0357900000004</v>
      </c>
      <c r="I101" s="208">
        <f>SUM(E101:H101)</f>
        <v>4196.4709499999999</v>
      </c>
    </row>
    <row r="102" spans="2:9" x14ac:dyDescent="0.2">
      <c r="B102" s="462"/>
      <c r="C102" s="487"/>
      <c r="D102" s="226" t="s">
        <v>181</v>
      </c>
      <c r="E102" s="206">
        <v>87.590930000000014</v>
      </c>
      <c r="F102" s="206">
        <v>73.369950000000046</v>
      </c>
      <c r="G102" s="206">
        <v>95.149469999999909</v>
      </c>
      <c r="H102" s="206">
        <v>328.4955099999998</v>
      </c>
      <c r="I102" s="208">
        <f>SUM(E102:H102)</f>
        <v>584.60585999999978</v>
      </c>
    </row>
    <row r="103" spans="2:9" x14ac:dyDescent="0.2">
      <c r="B103" s="462"/>
      <c r="C103" s="215" t="s">
        <v>10</v>
      </c>
      <c r="D103" s="227"/>
      <c r="E103" s="211">
        <f>SUM(E101:E102)</f>
        <v>1024.7763200000002</v>
      </c>
      <c r="F103" s="212">
        <f>SUM(F101:F102)</f>
        <v>586.47914000000003</v>
      </c>
      <c r="G103" s="212">
        <f>SUM(G101:G102)</f>
        <v>1371.2900499999992</v>
      </c>
      <c r="H103" s="212">
        <f>SUM(H101:H102)</f>
        <v>1798.5313000000001</v>
      </c>
      <c r="I103" s="214">
        <f>SUM(I101:I102)</f>
        <v>4781.0768099999996</v>
      </c>
    </row>
    <row r="104" spans="2:9" x14ac:dyDescent="0.2">
      <c r="B104" s="462"/>
      <c r="C104" s="486" t="s">
        <v>119</v>
      </c>
      <c r="D104" s="204" t="s">
        <v>0</v>
      </c>
      <c r="E104" s="205">
        <v>66.242099999999994</v>
      </c>
      <c r="F104" s="206">
        <v>117.8866</v>
      </c>
      <c r="G104" s="206">
        <v>37.094809999999988</v>
      </c>
      <c r="H104" s="206">
        <v>687.3684199999999</v>
      </c>
      <c r="I104" s="208">
        <f t="shared" ref="I104:I109" si="7">SUM(E104:H104)</f>
        <v>908.59192999999982</v>
      </c>
    </row>
    <row r="105" spans="2:9" x14ac:dyDescent="0.2">
      <c r="B105" s="462"/>
      <c r="C105" s="488"/>
      <c r="D105" s="204" t="s">
        <v>1</v>
      </c>
      <c r="E105" s="205">
        <v>565.52600000000007</v>
      </c>
      <c r="F105" s="206">
        <v>83.003010000000003</v>
      </c>
      <c r="G105" s="206">
        <v>507.47800999999993</v>
      </c>
      <c r="H105" s="206">
        <v>397.4008</v>
      </c>
      <c r="I105" s="208">
        <f t="shared" si="7"/>
        <v>1553.4078199999999</v>
      </c>
    </row>
    <row r="106" spans="2:9" x14ac:dyDescent="0.2">
      <c r="B106" s="462"/>
      <c r="C106" s="488"/>
      <c r="D106" s="204" t="s">
        <v>2</v>
      </c>
      <c r="E106" s="205">
        <v>10.69781</v>
      </c>
      <c r="F106" s="206">
        <v>72.493920000000003</v>
      </c>
      <c r="G106" s="206">
        <v>192.06459999999998</v>
      </c>
      <c r="H106" s="206">
        <v>143.59370000000001</v>
      </c>
      <c r="I106" s="208">
        <f t="shared" si="7"/>
        <v>418.85003</v>
      </c>
    </row>
    <row r="107" spans="2:9" x14ac:dyDescent="0.2">
      <c r="B107" s="462"/>
      <c r="C107" s="488"/>
      <c r="D107" s="204" t="s">
        <v>3</v>
      </c>
      <c r="E107" s="205">
        <v>0</v>
      </c>
      <c r="F107" s="206">
        <v>5.0226699999999997</v>
      </c>
      <c r="G107" s="206">
        <v>76.897199999999955</v>
      </c>
      <c r="H107" s="206">
        <v>147.65561000000008</v>
      </c>
      <c r="I107" s="208">
        <f t="shared" si="7"/>
        <v>229.57548000000003</v>
      </c>
    </row>
    <row r="108" spans="2:9" x14ac:dyDescent="0.2">
      <c r="B108" s="462"/>
      <c r="C108" s="488"/>
      <c r="D108" s="204" t="s">
        <v>4</v>
      </c>
      <c r="E108" s="205">
        <v>85.25775999999999</v>
      </c>
      <c r="F108" s="206">
        <v>24.323619999999995</v>
      </c>
      <c r="G108" s="206">
        <v>131.61163999999997</v>
      </c>
      <c r="H108" s="206">
        <v>38.84281</v>
      </c>
      <c r="I108" s="208">
        <f t="shared" si="7"/>
        <v>280.03582999999992</v>
      </c>
    </row>
    <row r="109" spans="2:9" x14ac:dyDescent="0.2">
      <c r="B109" s="462"/>
      <c r="C109" s="487"/>
      <c r="D109" s="204" t="s">
        <v>5</v>
      </c>
      <c r="E109" s="205">
        <v>30.29419</v>
      </c>
      <c r="F109" s="206">
        <v>1.81528</v>
      </c>
      <c r="G109" s="206">
        <v>42.51437</v>
      </c>
      <c r="H109" s="206">
        <v>87.528360000000006</v>
      </c>
      <c r="I109" s="208">
        <f t="shared" si="7"/>
        <v>162.15219999999999</v>
      </c>
    </row>
    <row r="110" spans="2:9" x14ac:dyDescent="0.2">
      <c r="B110" s="462"/>
      <c r="C110" s="215" t="s">
        <v>6</v>
      </c>
      <c r="D110" s="227"/>
      <c r="E110" s="212">
        <f>SUM(E104:E109)</f>
        <v>758.01785999999993</v>
      </c>
      <c r="F110" s="212">
        <f>SUM(F104:F109)</f>
        <v>304.54509999999999</v>
      </c>
      <c r="G110" s="212">
        <f>SUM(G104:G109)</f>
        <v>987.66062999999974</v>
      </c>
      <c r="H110" s="212">
        <f>SUM(H104:H109)</f>
        <v>1502.3897000000002</v>
      </c>
      <c r="I110" s="214">
        <f>SUM(I104:I109)</f>
        <v>3552.6132899999998</v>
      </c>
    </row>
    <row r="111" spans="2:9" x14ac:dyDescent="0.2">
      <c r="B111" s="462"/>
      <c r="C111" s="486" t="s">
        <v>182</v>
      </c>
      <c r="D111" s="204" t="s">
        <v>17</v>
      </c>
      <c r="E111" s="205">
        <v>3.8155399999999999</v>
      </c>
      <c r="F111" s="206">
        <v>9.1801700000000004</v>
      </c>
      <c r="G111" s="206">
        <v>51.967449999999992</v>
      </c>
      <c r="H111" s="206">
        <v>22.777919999999995</v>
      </c>
      <c r="I111" s="208">
        <f>SUM(E111:H111)</f>
        <v>87.741079999999982</v>
      </c>
    </row>
    <row r="112" spans="2:9" x14ac:dyDescent="0.2">
      <c r="B112" s="462"/>
      <c r="C112" s="487"/>
      <c r="D112" s="204" t="s">
        <v>183</v>
      </c>
      <c r="E112" s="205">
        <v>171.80019999999999</v>
      </c>
      <c r="F112" s="206">
        <v>55.110579999999992</v>
      </c>
      <c r="G112" s="206">
        <v>516.19500999999991</v>
      </c>
      <c r="H112" s="206">
        <v>421.36290999999994</v>
      </c>
      <c r="I112" s="208">
        <f>SUM(E112:H112)</f>
        <v>1164.4686999999999</v>
      </c>
    </row>
    <row r="113" spans="2:9" x14ac:dyDescent="0.2">
      <c r="B113" s="463"/>
      <c r="C113" s="224" t="s">
        <v>184</v>
      </c>
      <c r="D113" s="227"/>
      <c r="E113" s="212">
        <f>SUM(E111:E112)</f>
        <v>175.61573999999999</v>
      </c>
      <c r="F113" s="212">
        <f>SUM(F111:F112)</f>
        <v>64.290749999999989</v>
      </c>
      <c r="G113" s="212">
        <f>SUM(G111:G112)</f>
        <v>568.1624599999999</v>
      </c>
      <c r="H113" s="212">
        <f>SUM(H111:H112)</f>
        <v>444.14082999999994</v>
      </c>
      <c r="I113" s="214">
        <f>SUM(I111:I112)</f>
        <v>1252.2097799999999</v>
      </c>
    </row>
    <row r="114" spans="2:9" x14ac:dyDescent="0.2">
      <c r="B114" s="156" t="s">
        <v>164</v>
      </c>
      <c r="C114" s="154"/>
      <c r="D114" s="160"/>
      <c r="E114" s="202">
        <f>+E113+E110+E103</f>
        <v>1958.4099200000001</v>
      </c>
      <c r="F114" s="202">
        <f>+F113+F110+F103</f>
        <v>955.31499000000008</v>
      </c>
      <c r="G114" s="202">
        <f>+G113+G110+G103</f>
        <v>2927.1131399999986</v>
      </c>
      <c r="H114" s="202">
        <f>+H113+H110+H103</f>
        <v>3745.0618300000001</v>
      </c>
      <c r="I114" s="56">
        <f>+I113+I110+I103</f>
        <v>9585.899879999999</v>
      </c>
    </row>
    <row r="115" spans="2:9" x14ac:dyDescent="0.2">
      <c r="B115" s="461">
        <v>2010</v>
      </c>
      <c r="C115" s="486" t="s">
        <v>180</v>
      </c>
      <c r="D115" s="225" t="s">
        <v>180</v>
      </c>
      <c r="E115" s="206">
        <v>884.16999299999964</v>
      </c>
      <c r="F115" s="206">
        <v>425.09300999999994</v>
      </c>
      <c r="G115" s="206">
        <v>1434.366422999999</v>
      </c>
      <c r="H115" s="206">
        <v>1136.8010160000006</v>
      </c>
      <c r="I115" s="208">
        <f>SUM(E115:H115)</f>
        <v>3880.4304419999989</v>
      </c>
    </row>
    <row r="116" spans="2:9" x14ac:dyDescent="0.2">
      <c r="B116" s="462"/>
      <c r="C116" s="487"/>
      <c r="D116" s="226" t="s">
        <v>181</v>
      </c>
      <c r="E116" s="206">
        <v>84.556067999999968</v>
      </c>
      <c r="F116" s="206">
        <v>71.172198999999907</v>
      </c>
      <c r="G116" s="206">
        <v>67.615192999999991</v>
      </c>
      <c r="H116" s="206">
        <v>267.60821200000004</v>
      </c>
      <c r="I116" s="208">
        <f>SUM(E116:H116)</f>
        <v>490.95167199999992</v>
      </c>
    </row>
    <row r="117" spans="2:9" x14ac:dyDescent="0.2">
      <c r="B117" s="462"/>
      <c r="C117" s="215" t="s">
        <v>10</v>
      </c>
      <c r="D117" s="227"/>
      <c r="E117" s="211">
        <f>SUM(E115:E116)</f>
        <v>968.72606099999962</v>
      </c>
      <c r="F117" s="212">
        <f>SUM(F115:F116)</f>
        <v>496.26520899999986</v>
      </c>
      <c r="G117" s="212">
        <f>SUM(G115:G116)</f>
        <v>1501.9816159999991</v>
      </c>
      <c r="H117" s="212">
        <f>SUM(H115:H116)</f>
        <v>1404.4092280000007</v>
      </c>
      <c r="I117" s="214">
        <f>SUM(I115:I116)</f>
        <v>4371.3821139999991</v>
      </c>
    </row>
    <row r="118" spans="2:9" x14ac:dyDescent="0.2">
      <c r="B118" s="462"/>
      <c r="C118" s="486" t="s">
        <v>119</v>
      </c>
      <c r="D118" s="204" t="s">
        <v>0</v>
      </c>
      <c r="E118" s="205">
        <v>77.928885999999991</v>
      </c>
      <c r="F118" s="206">
        <v>146.87278000000001</v>
      </c>
      <c r="G118" s="206">
        <v>37.811186999999997</v>
      </c>
      <c r="H118" s="206">
        <v>574.60465399999998</v>
      </c>
      <c r="I118" s="208">
        <f t="shared" ref="I118:I123" si="8">SUM(E118:H118)</f>
        <v>837.21750700000007</v>
      </c>
    </row>
    <row r="119" spans="2:9" x14ac:dyDescent="0.2">
      <c r="B119" s="462"/>
      <c r="C119" s="488"/>
      <c r="D119" s="204" t="s">
        <v>1</v>
      </c>
      <c r="E119" s="205">
        <v>540.13617099999999</v>
      </c>
      <c r="F119" s="206">
        <v>93.022320000000008</v>
      </c>
      <c r="G119" s="206">
        <v>776.0234210000001</v>
      </c>
      <c r="H119" s="206">
        <v>408.58389100000005</v>
      </c>
      <c r="I119" s="208">
        <f t="shared" si="8"/>
        <v>1817.765803</v>
      </c>
    </row>
    <row r="120" spans="2:9" x14ac:dyDescent="0.2">
      <c r="B120" s="462"/>
      <c r="C120" s="488"/>
      <c r="D120" s="204" t="s">
        <v>2</v>
      </c>
      <c r="E120" s="205">
        <v>24.516179999999999</v>
      </c>
      <c r="F120" s="206">
        <v>14.838871000000001</v>
      </c>
      <c r="G120" s="206">
        <v>285.55150499999996</v>
      </c>
      <c r="H120" s="206">
        <v>296.65108500000008</v>
      </c>
      <c r="I120" s="208">
        <f t="shared" si="8"/>
        <v>621.5576410000001</v>
      </c>
    </row>
    <row r="121" spans="2:9" x14ac:dyDescent="0.2">
      <c r="B121" s="462"/>
      <c r="C121" s="488"/>
      <c r="D121" s="204" t="s">
        <v>3</v>
      </c>
      <c r="E121" s="205">
        <v>0</v>
      </c>
      <c r="F121" s="206">
        <v>3.0164309999999999</v>
      </c>
      <c r="G121" s="206">
        <v>67.443689999999933</v>
      </c>
      <c r="H121" s="206">
        <v>162.93264299999998</v>
      </c>
      <c r="I121" s="208">
        <f t="shared" si="8"/>
        <v>233.39276399999991</v>
      </c>
    </row>
    <row r="122" spans="2:9" x14ac:dyDescent="0.2">
      <c r="B122" s="462"/>
      <c r="C122" s="488"/>
      <c r="D122" s="204" t="s">
        <v>4</v>
      </c>
      <c r="E122" s="205">
        <v>86.309129999999982</v>
      </c>
      <c r="F122" s="206">
        <v>63.140839999999997</v>
      </c>
      <c r="G122" s="206">
        <v>106.27026600000001</v>
      </c>
      <c r="H122" s="206">
        <v>38.607749999999996</v>
      </c>
      <c r="I122" s="208">
        <f t="shared" si="8"/>
        <v>294.32798600000001</v>
      </c>
    </row>
    <row r="123" spans="2:9" x14ac:dyDescent="0.2">
      <c r="B123" s="462"/>
      <c r="C123" s="487"/>
      <c r="D123" s="204" t="s">
        <v>5</v>
      </c>
      <c r="E123" s="205">
        <v>103.86107000000001</v>
      </c>
      <c r="F123" s="206">
        <v>0.42957999999999996</v>
      </c>
      <c r="G123" s="206">
        <v>41.04569</v>
      </c>
      <c r="H123" s="206">
        <v>60.944327000000001</v>
      </c>
      <c r="I123" s="208">
        <f t="shared" si="8"/>
        <v>206.28066699999999</v>
      </c>
    </row>
    <row r="124" spans="2:9" x14ac:dyDescent="0.2">
      <c r="B124" s="462"/>
      <c r="C124" s="215" t="s">
        <v>6</v>
      </c>
      <c r="D124" s="227"/>
      <c r="E124" s="212">
        <f>SUM(E118:E123)</f>
        <v>832.75143700000001</v>
      </c>
      <c r="F124" s="212">
        <f>SUM(F118:F123)</f>
        <v>321.32082200000002</v>
      </c>
      <c r="G124" s="212">
        <f>SUM(G118:G123)</f>
        <v>1314.1457589999998</v>
      </c>
      <c r="H124" s="212">
        <f>SUM(H118:H123)</f>
        <v>1542.3243499999999</v>
      </c>
      <c r="I124" s="214">
        <f>SUM(I118:I123)</f>
        <v>4010.5423679999994</v>
      </c>
    </row>
    <row r="125" spans="2:9" x14ac:dyDescent="0.2">
      <c r="B125" s="462"/>
      <c r="C125" s="486" t="s">
        <v>182</v>
      </c>
      <c r="D125" s="204" t="s">
        <v>49</v>
      </c>
      <c r="E125" s="205">
        <v>14.191235000000002</v>
      </c>
      <c r="F125" s="206">
        <v>9.5050609999999995</v>
      </c>
      <c r="G125" s="206">
        <v>69.307948999999979</v>
      </c>
      <c r="H125" s="206">
        <v>21.673645000000004</v>
      </c>
      <c r="I125" s="208">
        <f>SUM(E125:H125)</f>
        <v>114.67788999999999</v>
      </c>
    </row>
    <row r="126" spans="2:9" x14ac:dyDescent="0.2">
      <c r="B126" s="462"/>
      <c r="C126" s="487"/>
      <c r="D126" s="204" t="s">
        <v>183</v>
      </c>
      <c r="E126" s="205">
        <v>189.52781900000008</v>
      </c>
      <c r="F126" s="206">
        <v>51.320988000000007</v>
      </c>
      <c r="G126" s="206">
        <v>345.88324500000004</v>
      </c>
      <c r="H126" s="206">
        <v>453.1177350000001</v>
      </c>
      <c r="I126" s="208">
        <f>SUM(E126:H126)</f>
        <v>1039.8497870000001</v>
      </c>
    </row>
    <row r="127" spans="2:9" x14ac:dyDescent="0.2">
      <c r="B127" s="463"/>
      <c r="C127" s="224" t="s">
        <v>184</v>
      </c>
      <c r="D127" s="227"/>
      <c r="E127" s="212">
        <f>SUM(E125:E126)</f>
        <v>203.71905400000009</v>
      </c>
      <c r="F127" s="212">
        <f>SUM(F125:F126)</f>
        <v>60.826049000000005</v>
      </c>
      <c r="G127" s="212">
        <f>SUM(G125:G126)</f>
        <v>415.191194</v>
      </c>
      <c r="H127" s="212">
        <f>SUM(H125:H126)</f>
        <v>474.79138000000012</v>
      </c>
      <c r="I127" s="214">
        <f>SUM(I125:I126)</f>
        <v>1154.527677</v>
      </c>
    </row>
    <row r="128" spans="2:9" x14ac:dyDescent="0.2">
      <c r="B128" s="156" t="s">
        <v>165</v>
      </c>
      <c r="C128" s="154"/>
      <c r="D128" s="160"/>
      <c r="E128" s="202">
        <f>+E127+E124+E117</f>
        <v>2005.1965519999997</v>
      </c>
      <c r="F128" s="202">
        <f>+F127+F124+F117</f>
        <v>878.41207999999983</v>
      </c>
      <c r="G128" s="202">
        <f>+G127+G124+G117</f>
        <v>3231.3185689999991</v>
      </c>
      <c r="H128" s="202">
        <f>+H127+H124+H117</f>
        <v>3421.5249580000009</v>
      </c>
      <c r="I128" s="56">
        <f>+I127+I124+I117</f>
        <v>9536.4521589999986</v>
      </c>
    </row>
    <row r="129" spans="2:9" x14ac:dyDescent="0.2">
      <c r="B129" s="461">
        <v>2011</v>
      </c>
      <c r="C129" s="486" t="s">
        <v>180</v>
      </c>
      <c r="D129" s="225" t="s">
        <v>180</v>
      </c>
      <c r="E129" s="206">
        <v>1114.4066049999999</v>
      </c>
      <c r="F129" s="206">
        <v>392.16276799999997</v>
      </c>
      <c r="G129" s="206">
        <v>1555.8998359999998</v>
      </c>
      <c r="H129" s="206">
        <v>1208.8452830000003</v>
      </c>
      <c r="I129" s="208">
        <f>SUM(E129:H129)</f>
        <v>4271.3144920000004</v>
      </c>
    </row>
    <row r="130" spans="2:9" x14ac:dyDescent="0.2">
      <c r="B130" s="462"/>
      <c r="C130" s="487"/>
      <c r="D130" s="226" t="s">
        <v>181</v>
      </c>
      <c r="E130" s="206">
        <v>94.726165999999949</v>
      </c>
      <c r="F130" s="206">
        <v>77.419028000000026</v>
      </c>
      <c r="G130" s="206">
        <v>71.941148999999982</v>
      </c>
      <c r="H130" s="206">
        <v>267.86988099999991</v>
      </c>
      <c r="I130" s="208">
        <f>SUM(E130:H130)</f>
        <v>511.95622399999985</v>
      </c>
    </row>
    <row r="131" spans="2:9" x14ac:dyDescent="0.2">
      <c r="B131" s="462"/>
      <c r="C131" s="215" t="s">
        <v>10</v>
      </c>
      <c r="D131" s="227"/>
      <c r="E131" s="211">
        <f>SUM(E129:E130)</f>
        <v>1209.1327709999998</v>
      </c>
      <c r="F131" s="212">
        <f>SUM(F129:F130)</f>
        <v>469.581796</v>
      </c>
      <c r="G131" s="212">
        <f>SUM(G129:G130)</f>
        <v>1627.8409849999998</v>
      </c>
      <c r="H131" s="212">
        <f>SUM(H129:H130)</f>
        <v>1476.7151640000002</v>
      </c>
      <c r="I131" s="214">
        <f>SUM(I129:I130)</f>
        <v>4783.270716</v>
      </c>
    </row>
    <row r="132" spans="2:9" x14ac:dyDescent="0.2">
      <c r="B132" s="462"/>
      <c r="C132" s="486" t="s">
        <v>119</v>
      </c>
      <c r="D132" s="204" t="s">
        <v>0</v>
      </c>
      <c r="E132" s="205">
        <v>89.657956999999996</v>
      </c>
      <c r="F132" s="206">
        <v>126.83161</v>
      </c>
      <c r="G132" s="206">
        <v>59.934962999999996</v>
      </c>
      <c r="H132" s="206">
        <v>533.51461699999993</v>
      </c>
      <c r="I132" s="208">
        <f t="shared" ref="I132:I137" si="9">SUM(E132:H132)</f>
        <v>809.93914699999993</v>
      </c>
    </row>
    <row r="133" spans="2:9" x14ac:dyDescent="0.2">
      <c r="B133" s="462"/>
      <c r="C133" s="488"/>
      <c r="D133" s="204" t="s">
        <v>1</v>
      </c>
      <c r="E133" s="205">
        <v>533.73168400000009</v>
      </c>
      <c r="F133" s="206">
        <v>132.01531600000001</v>
      </c>
      <c r="G133" s="206">
        <v>720.59542899999963</v>
      </c>
      <c r="H133" s="206">
        <v>493.49103099999996</v>
      </c>
      <c r="I133" s="208">
        <f t="shared" si="9"/>
        <v>1879.8334599999998</v>
      </c>
    </row>
    <row r="134" spans="2:9" x14ac:dyDescent="0.2">
      <c r="B134" s="462"/>
      <c r="C134" s="488"/>
      <c r="D134" s="204" t="s">
        <v>2</v>
      </c>
      <c r="E134" s="205">
        <v>21.624959999999998</v>
      </c>
      <c r="F134" s="206">
        <v>13.69642</v>
      </c>
      <c r="G134" s="206">
        <v>169.467884</v>
      </c>
      <c r="H134" s="206">
        <v>269.36045300000001</v>
      </c>
      <c r="I134" s="208">
        <f t="shared" si="9"/>
        <v>474.14971700000001</v>
      </c>
    </row>
    <row r="135" spans="2:9" x14ac:dyDescent="0.2">
      <c r="B135" s="462"/>
      <c r="C135" s="488"/>
      <c r="D135" s="204" t="s">
        <v>3</v>
      </c>
      <c r="E135" s="205">
        <v>0</v>
      </c>
      <c r="F135" s="206">
        <v>0</v>
      </c>
      <c r="G135" s="206">
        <v>59.228626000000006</v>
      </c>
      <c r="H135" s="206">
        <v>155.61351400000001</v>
      </c>
      <c r="I135" s="208">
        <f t="shared" si="9"/>
        <v>214.84214000000003</v>
      </c>
    </row>
    <row r="136" spans="2:9" x14ac:dyDescent="0.2">
      <c r="B136" s="462"/>
      <c r="C136" s="488"/>
      <c r="D136" s="204" t="s">
        <v>4</v>
      </c>
      <c r="E136" s="205">
        <v>171.77070000000001</v>
      </c>
      <c r="F136" s="206">
        <v>73.170649999999995</v>
      </c>
      <c r="G136" s="206">
        <v>120.24030200000001</v>
      </c>
      <c r="H136" s="206">
        <v>41.866579999999999</v>
      </c>
      <c r="I136" s="208">
        <f t="shared" si="9"/>
        <v>407.04823199999998</v>
      </c>
    </row>
    <row r="137" spans="2:9" x14ac:dyDescent="0.2">
      <c r="B137" s="462"/>
      <c r="C137" s="487"/>
      <c r="D137" s="204" t="s">
        <v>5</v>
      </c>
      <c r="E137" s="205">
        <v>294.13390099999998</v>
      </c>
      <c r="F137" s="206">
        <v>1.1599999999999999</v>
      </c>
      <c r="G137" s="206">
        <v>43.181455999999997</v>
      </c>
      <c r="H137" s="206">
        <v>84.469815000000011</v>
      </c>
      <c r="I137" s="208">
        <f t="shared" si="9"/>
        <v>422.94517200000007</v>
      </c>
    </row>
    <row r="138" spans="2:9" x14ac:dyDescent="0.2">
      <c r="B138" s="462"/>
      <c r="C138" s="215" t="s">
        <v>6</v>
      </c>
      <c r="D138" s="227"/>
      <c r="E138" s="212">
        <f>SUM(E132:E137)</f>
        <v>1110.919202</v>
      </c>
      <c r="F138" s="212">
        <f>SUM(F132:F137)</f>
        <v>346.87399599999998</v>
      </c>
      <c r="G138" s="212">
        <f>SUM(G132:G137)</f>
        <v>1172.6486599999996</v>
      </c>
      <c r="H138" s="212">
        <f>SUM(H132:H137)</f>
        <v>1578.3160099999996</v>
      </c>
      <c r="I138" s="214">
        <f>SUM(I132:I137)</f>
        <v>4208.7578680000006</v>
      </c>
    </row>
    <row r="139" spans="2:9" x14ac:dyDescent="0.2">
      <c r="B139" s="462"/>
      <c r="C139" s="486" t="s">
        <v>182</v>
      </c>
      <c r="D139" s="204" t="s">
        <v>49</v>
      </c>
      <c r="E139" s="205">
        <v>8.5963449999999995</v>
      </c>
      <c r="F139" s="206">
        <v>6.2409160000000004</v>
      </c>
      <c r="G139" s="206">
        <v>68.25483899999999</v>
      </c>
      <c r="H139" s="206">
        <v>73.966931999999986</v>
      </c>
      <c r="I139" s="208">
        <f>SUM(E139:H139)</f>
        <v>157.05903199999997</v>
      </c>
    </row>
    <row r="140" spans="2:9" x14ac:dyDescent="0.2">
      <c r="B140" s="462"/>
      <c r="C140" s="487"/>
      <c r="D140" s="204" t="s">
        <v>183</v>
      </c>
      <c r="E140" s="205">
        <v>253.90187899999992</v>
      </c>
      <c r="F140" s="206">
        <v>49.703821999999995</v>
      </c>
      <c r="G140" s="206">
        <v>637.69855200000006</v>
      </c>
      <c r="H140" s="206">
        <v>486.593504</v>
      </c>
      <c r="I140" s="208">
        <f>SUM(E140:H140)</f>
        <v>1427.897757</v>
      </c>
    </row>
    <row r="141" spans="2:9" x14ac:dyDescent="0.2">
      <c r="B141" s="463"/>
      <c r="C141" s="224" t="s">
        <v>184</v>
      </c>
      <c r="D141" s="227"/>
      <c r="E141" s="212">
        <f>SUM(E139:E140)</f>
        <v>262.49822399999994</v>
      </c>
      <c r="F141" s="212">
        <f>SUM(F139:F140)</f>
        <v>55.944737999999994</v>
      </c>
      <c r="G141" s="212">
        <f>SUM(G139:G140)</f>
        <v>705.95339100000001</v>
      </c>
      <c r="H141" s="212">
        <f>SUM(H139:H140)</f>
        <v>560.56043599999998</v>
      </c>
      <c r="I141" s="214">
        <f>SUM(I139:I140)</f>
        <v>1584.9567889999998</v>
      </c>
    </row>
    <row r="142" spans="2:9" x14ac:dyDescent="0.2">
      <c r="B142" s="156" t="s">
        <v>166</v>
      </c>
      <c r="C142" s="154"/>
      <c r="D142" s="160"/>
      <c r="E142" s="202">
        <f>+E141+E138+E131</f>
        <v>2582.5501969999996</v>
      </c>
      <c r="F142" s="202">
        <f>+F141+F138+F131</f>
        <v>872.40052999999989</v>
      </c>
      <c r="G142" s="202">
        <f>+G141+G138+G131</f>
        <v>3506.4430359999997</v>
      </c>
      <c r="H142" s="202">
        <f>+H141+H138+H131</f>
        <v>3615.5916099999995</v>
      </c>
      <c r="I142" s="56">
        <f>+I141+I138+I131</f>
        <v>10576.985373</v>
      </c>
    </row>
    <row r="143" spans="2:9" x14ac:dyDescent="0.2">
      <c r="B143" s="461">
        <v>2012</v>
      </c>
      <c r="C143" s="486" t="s">
        <v>180</v>
      </c>
      <c r="D143" s="225" t="s">
        <v>180</v>
      </c>
      <c r="E143" s="203">
        <v>1304.7249880000013</v>
      </c>
      <c r="F143" s="203">
        <v>370.45629699999984</v>
      </c>
      <c r="G143" s="203">
        <v>1417.4266020000016</v>
      </c>
      <c r="H143" s="203">
        <v>1082.9552709999994</v>
      </c>
      <c r="I143" s="208">
        <f>SUM(E143:H143)</f>
        <v>4175.5631580000027</v>
      </c>
    </row>
    <row r="144" spans="2:9" x14ac:dyDescent="0.2">
      <c r="B144" s="462"/>
      <c r="C144" s="487"/>
      <c r="D144" s="226" t="s">
        <v>181</v>
      </c>
      <c r="E144" s="228">
        <v>82.419300000000007</v>
      </c>
      <c r="F144" s="228">
        <v>76.12448000000002</v>
      </c>
      <c r="G144" s="228">
        <v>63.889394999999986</v>
      </c>
      <c r="H144" s="228">
        <v>243.16177200000001</v>
      </c>
      <c r="I144" s="208">
        <f>SUM(E144:H144)</f>
        <v>465.59494700000005</v>
      </c>
    </row>
    <row r="145" spans="2:9" x14ac:dyDescent="0.2">
      <c r="B145" s="462"/>
      <c r="C145" s="215" t="s">
        <v>10</v>
      </c>
      <c r="D145" s="227"/>
      <c r="E145" s="211">
        <f>SUM(E143:E144)</f>
        <v>1387.1442880000013</v>
      </c>
      <c r="F145" s="212">
        <f>SUM(F143:F144)</f>
        <v>446.58077699999984</v>
      </c>
      <c r="G145" s="212">
        <f>SUM(G143:G144)</f>
        <v>1481.3159970000015</v>
      </c>
      <c r="H145" s="212">
        <f>SUM(H143:H144)</f>
        <v>1326.1170429999993</v>
      </c>
      <c r="I145" s="214">
        <f>SUM(I143:I144)</f>
        <v>4641.1581050000023</v>
      </c>
    </row>
    <row r="146" spans="2:9" x14ac:dyDescent="0.2">
      <c r="B146" s="462"/>
      <c r="C146" s="486" t="s">
        <v>119</v>
      </c>
      <c r="D146" s="204" t="s">
        <v>0</v>
      </c>
      <c r="E146" s="229">
        <v>100.15461599999999</v>
      </c>
      <c r="F146" s="230">
        <v>118.95944999999999</v>
      </c>
      <c r="G146" s="230">
        <v>70.349168000000034</v>
      </c>
      <c r="H146" s="230">
        <v>718.81673299999989</v>
      </c>
      <c r="I146" s="208">
        <f t="shared" ref="I146:I151" si="10">SUM(E146:H146)</f>
        <v>1008.2799669999999</v>
      </c>
    </row>
    <row r="147" spans="2:9" x14ac:dyDescent="0.2">
      <c r="B147" s="462"/>
      <c r="C147" s="488"/>
      <c r="D147" s="204" t="s">
        <v>1</v>
      </c>
      <c r="E147" s="231">
        <v>718.69600999999989</v>
      </c>
      <c r="F147" s="228">
        <v>161.34211099999996</v>
      </c>
      <c r="G147" s="228">
        <v>947.20926800000007</v>
      </c>
      <c r="H147" s="228">
        <v>830.36459099999968</v>
      </c>
      <c r="I147" s="208">
        <f t="shared" si="10"/>
        <v>2657.6119799999997</v>
      </c>
    </row>
    <row r="148" spans="2:9" x14ac:dyDescent="0.2">
      <c r="B148" s="462"/>
      <c r="C148" s="488"/>
      <c r="D148" s="204" t="s">
        <v>2</v>
      </c>
      <c r="E148" s="231">
        <v>18.21</v>
      </c>
      <c r="F148" s="228">
        <v>19.551331000000001</v>
      </c>
      <c r="G148" s="228">
        <v>173.73317399999999</v>
      </c>
      <c r="H148" s="228">
        <v>309.85639899999995</v>
      </c>
      <c r="I148" s="208">
        <f t="shared" si="10"/>
        <v>521.3509039999999</v>
      </c>
    </row>
    <row r="149" spans="2:9" x14ac:dyDescent="0.2">
      <c r="B149" s="462"/>
      <c r="C149" s="488"/>
      <c r="D149" s="204" t="s">
        <v>3</v>
      </c>
      <c r="E149" s="231">
        <v>0</v>
      </c>
      <c r="F149" s="228">
        <v>0</v>
      </c>
      <c r="G149" s="228">
        <v>78.737298000000067</v>
      </c>
      <c r="H149" s="228">
        <v>195.11086599999976</v>
      </c>
      <c r="I149" s="208">
        <f t="shared" si="10"/>
        <v>273.84816399999983</v>
      </c>
    </row>
    <row r="150" spans="2:9" x14ac:dyDescent="0.2">
      <c r="B150" s="462"/>
      <c r="C150" s="488"/>
      <c r="D150" s="204" t="s">
        <v>4</v>
      </c>
      <c r="E150" s="231">
        <v>218.84499999999991</v>
      </c>
      <c r="F150" s="228">
        <v>100.27034999999998</v>
      </c>
      <c r="G150" s="228">
        <v>130.43455999999998</v>
      </c>
      <c r="H150" s="228">
        <v>62.656000000000006</v>
      </c>
      <c r="I150" s="208">
        <f t="shared" si="10"/>
        <v>512.2059099999999</v>
      </c>
    </row>
    <row r="151" spans="2:9" x14ac:dyDescent="0.2">
      <c r="B151" s="462"/>
      <c r="C151" s="487"/>
      <c r="D151" s="204" t="s">
        <v>5</v>
      </c>
      <c r="E151" s="231">
        <v>253.66515500000003</v>
      </c>
      <c r="F151" s="228">
        <v>2.3224</v>
      </c>
      <c r="G151" s="228">
        <v>45.386080999999997</v>
      </c>
      <c r="H151" s="228">
        <v>83.151039999999995</v>
      </c>
      <c r="I151" s="208">
        <f t="shared" si="10"/>
        <v>384.524676</v>
      </c>
    </row>
    <row r="152" spans="2:9" x14ac:dyDescent="0.2">
      <c r="B152" s="462"/>
      <c r="C152" s="215" t="s">
        <v>6</v>
      </c>
      <c r="D152" s="227"/>
      <c r="E152" s="212">
        <f>SUM(E146:E151)</f>
        <v>1309.5707809999999</v>
      </c>
      <c r="F152" s="212">
        <f>SUM(F146:F151)</f>
        <v>402.44564199999991</v>
      </c>
      <c r="G152" s="212">
        <f>SUM(G146:G151)</f>
        <v>1445.8495490000003</v>
      </c>
      <c r="H152" s="212">
        <f>SUM(H146:H151)</f>
        <v>2199.9556289999996</v>
      </c>
      <c r="I152" s="214">
        <f>SUM(I146:I151)</f>
        <v>5357.8216009999987</v>
      </c>
    </row>
    <row r="153" spans="2:9" x14ac:dyDescent="0.2">
      <c r="B153" s="462"/>
      <c r="C153" s="486" t="s">
        <v>182</v>
      </c>
      <c r="D153" s="204" t="s">
        <v>49</v>
      </c>
      <c r="E153" s="229">
        <v>8.2977150000000002</v>
      </c>
      <c r="F153" s="230">
        <v>5.9148329999999989</v>
      </c>
      <c r="G153" s="230">
        <v>94.267926000000017</v>
      </c>
      <c r="H153" s="230">
        <v>81.998776999999976</v>
      </c>
      <c r="I153" s="208">
        <f>SUM(E153:H153)</f>
        <v>190.47925099999998</v>
      </c>
    </row>
    <row r="154" spans="2:9" x14ac:dyDescent="0.2">
      <c r="B154" s="462"/>
      <c r="C154" s="487"/>
      <c r="D154" s="204" t="s">
        <v>183</v>
      </c>
      <c r="E154" s="231">
        <v>218.27335999999997</v>
      </c>
      <c r="F154" s="228">
        <v>38.174032999999994</v>
      </c>
      <c r="G154" s="228">
        <v>839.01608499999998</v>
      </c>
      <c r="H154" s="228">
        <v>403.66996399999999</v>
      </c>
      <c r="I154" s="208">
        <f>SUM(E154:H154)</f>
        <v>1499.1334419999998</v>
      </c>
    </row>
    <row r="155" spans="2:9" x14ac:dyDescent="0.2">
      <c r="B155" s="463"/>
      <c r="C155" s="224" t="s">
        <v>184</v>
      </c>
      <c r="D155" s="227"/>
      <c r="E155" s="212">
        <f>SUM(E153:E154)</f>
        <v>226.57107499999998</v>
      </c>
      <c r="F155" s="212">
        <f>SUM(F153:F154)</f>
        <v>44.088865999999996</v>
      </c>
      <c r="G155" s="212">
        <f>SUM(G153:G154)</f>
        <v>933.28401099999996</v>
      </c>
      <c r="H155" s="212">
        <f>SUM(H153:H154)</f>
        <v>485.66874099999995</v>
      </c>
      <c r="I155" s="214">
        <f>SUM(I153:I154)</f>
        <v>1689.6126929999998</v>
      </c>
    </row>
    <row r="156" spans="2:9" x14ac:dyDescent="0.2">
      <c r="B156" s="156" t="s">
        <v>167</v>
      </c>
      <c r="C156" s="154"/>
      <c r="D156" s="160"/>
      <c r="E156" s="202">
        <f>+E155+E152+E145</f>
        <v>2923.2861440000015</v>
      </c>
      <c r="F156" s="202">
        <f>+F155+F152+F145</f>
        <v>893.11528499999974</v>
      </c>
      <c r="G156" s="202">
        <f>+G155+G152+G145</f>
        <v>3860.4495570000017</v>
      </c>
      <c r="H156" s="202">
        <f>+H155+H152+H145</f>
        <v>4011.7414129999988</v>
      </c>
      <c r="I156" s="56">
        <f>+I155+I152+I145</f>
        <v>11688.592399000001</v>
      </c>
    </row>
    <row r="157" spans="2:9" x14ac:dyDescent="0.2">
      <c r="B157" s="461">
        <v>2013</v>
      </c>
      <c r="C157" s="486" t="s">
        <v>180</v>
      </c>
      <c r="D157" s="225" t="s">
        <v>180</v>
      </c>
      <c r="E157" s="410">
        <v>1384.7341409999999</v>
      </c>
      <c r="F157" s="410">
        <v>454.27600000000024</v>
      </c>
      <c r="G157" s="410">
        <v>1445.8814529999997</v>
      </c>
      <c r="H157" s="410">
        <v>1060.0647760000004</v>
      </c>
      <c r="I157" s="208">
        <f>SUM(E157:H157)</f>
        <v>4344.9563699999999</v>
      </c>
    </row>
    <row r="158" spans="2:9" x14ac:dyDescent="0.2">
      <c r="B158" s="462"/>
      <c r="C158" s="487"/>
      <c r="D158" s="226" t="s">
        <v>181</v>
      </c>
      <c r="E158" s="10">
        <v>83.478867999999991</v>
      </c>
      <c r="F158" s="10">
        <v>69.955086000000009</v>
      </c>
      <c r="G158" s="10">
        <v>67.810632999999996</v>
      </c>
      <c r="H158" s="10">
        <v>271.43733500000008</v>
      </c>
      <c r="I158" s="208">
        <f>SUM(E158:H158)</f>
        <v>492.6819220000001</v>
      </c>
    </row>
    <row r="159" spans="2:9" x14ac:dyDescent="0.2">
      <c r="B159" s="462"/>
      <c r="C159" s="215" t="s">
        <v>10</v>
      </c>
      <c r="D159" s="227"/>
      <c r="E159" s="211">
        <f>SUM(E157:E158)</f>
        <v>1468.2130089999998</v>
      </c>
      <c r="F159" s="212">
        <f>SUM(F157:F158)</f>
        <v>524.23108600000023</v>
      </c>
      <c r="G159" s="212">
        <f>SUM(G157:G158)</f>
        <v>1513.6920859999998</v>
      </c>
      <c r="H159" s="212">
        <f>SUM(H157:H158)</f>
        <v>1331.5021110000005</v>
      </c>
      <c r="I159" s="214">
        <f>SUM(I157:I158)</f>
        <v>4837.6382919999996</v>
      </c>
    </row>
    <row r="160" spans="2:9" x14ac:dyDescent="0.2">
      <c r="B160" s="462"/>
      <c r="C160" s="486" t="s">
        <v>119</v>
      </c>
      <c r="D160" s="204" t="s">
        <v>0</v>
      </c>
      <c r="E160" s="196">
        <v>92.684449000000001</v>
      </c>
      <c r="F160" s="411">
        <v>121.81638</v>
      </c>
      <c r="G160" s="411">
        <v>160.46444599999995</v>
      </c>
      <c r="H160" s="412">
        <v>739.55402199999992</v>
      </c>
      <c r="I160" s="208">
        <f t="shared" ref="I160:I165" si="11">SUM(E160:H160)</f>
        <v>1114.5192969999998</v>
      </c>
    </row>
    <row r="161" spans="2:9" x14ac:dyDescent="0.2">
      <c r="B161" s="462"/>
      <c r="C161" s="488"/>
      <c r="D161" s="204" t="s">
        <v>1</v>
      </c>
      <c r="E161" s="197">
        <v>820.80444299999999</v>
      </c>
      <c r="F161" s="413">
        <v>195.75931399999999</v>
      </c>
      <c r="G161" s="413">
        <v>1071.5568609999993</v>
      </c>
      <c r="H161" s="414">
        <v>831.14605900000026</v>
      </c>
      <c r="I161" s="208">
        <f t="shared" si="11"/>
        <v>2919.2666769999996</v>
      </c>
    </row>
    <row r="162" spans="2:9" x14ac:dyDescent="0.2">
      <c r="B162" s="462"/>
      <c r="C162" s="488"/>
      <c r="D162" s="204" t="s">
        <v>2</v>
      </c>
      <c r="E162" s="197">
        <v>67.410330000000002</v>
      </c>
      <c r="F162" s="413">
        <v>29.923290000000005</v>
      </c>
      <c r="G162" s="413">
        <v>168.75897500000002</v>
      </c>
      <c r="H162" s="414">
        <v>279.45756899999998</v>
      </c>
      <c r="I162" s="208">
        <f t="shared" si="11"/>
        <v>545.550164</v>
      </c>
    </row>
    <row r="163" spans="2:9" x14ac:dyDescent="0.2">
      <c r="B163" s="462"/>
      <c r="C163" s="488"/>
      <c r="D163" s="204" t="s">
        <v>3</v>
      </c>
      <c r="E163" s="197">
        <v>0</v>
      </c>
      <c r="F163" s="10">
        <v>0</v>
      </c>
      <c r="G163" s="413">
        <v>82.594861000000009</v>
      </c>
      <c r="H163" s="414">
        <v>244.81750499999984</v>
      </c>
      <c r="I163" s="208">
        <f t="shared" si="11"/>
        <v>327.41236599999985</v>
      </c>
    </row>
    <row r="164" spans="2:9" x14ac:dyDescent="0.2">
      <c r="B164" s="462"/>
      <c r="C164" s="488"/>
      <c r="D164" s="204" t="s">
        <v>4</v>
      </c>
      <c r="E164" s="197">
        <v>227.25616000000005</v>
      </c>
      <c r="F164" s="413">
        <v>106.363941</v>
      </c>
      <c r="G164" s="413">
        <v>140.74774999999997</v>
      </c>
      <c r="H164" s="414">
        <v>95.195999999999998</v>
      </c>
      <c r="I164" s="208">
        <f t="shared" si="11"/>
        <v>569.563851</v>
      </c>
    </row>
    <row r="165" spans="2:9" x14ac:dyDescent="0.2">
      <c r="B165" s="462"/>
      <c r="C165" s="487"/>
      <c r="D165" s="204" t="s">
        <v>5</v>
      </c>
      <c r="E165" s="415">
        <v>271.49692900000008</v>
      </c>
      <c r="F165" s="416">
        <v>4.1677400000000002</v>
      </c>
      <c r="G165" s="416">
        <v>49.111399999999989</v>
      </c>
      <c r="H165" s="417">
        <v>77.520229999999998</v>
      </c>
      <c r="I165" s="208">
        <f t="shared" si="11"/>
        <v>402.29629900000009</v>
      </c>
    </row>
    <row r="166" spans="2:9" x14ac:dyDescent="0.2">
      <c r="B166" s="462"/>
      <c r="C166" s="215" t="s">
        <v>6</v>
      </c>
      <c r="D166" s="227"/>
      <c r="E166" s="212">
        <f>SUM(E160:E165)</f>
        <v>1479.6523110000003</v>
      </c>
      <c r="F166" s="212">
        <f>SUM(F160:F165)</f>
        <v>458.030665</v>
      </c>
      <c r="G166" s="212">
        <f>SUM(G160:G165)</f>
        <v>1673.2342929999993</v>
      </c>
      <c r="H166" s="212">
        <f>SUM(H160:H165)</f>
        <v>2267.6913850000001</v>
      </c>
      <c r="I166" s="214">
        <f>SUM(I160:I165)</f>
        <v>5878.6086539999997</v>
      </c>
    </row>
    <row r="167" spans="2:9" x14ac:dyDescent="0.2">
      <c r="B167" s="462"/>
      <c r="C167" s="486" t="s">
        <v>182</v>
      </c>
      <c r="D167" s="204" t="s">
        <v>49</v>
      </c>
      <c r="E167" s="196">
        <v>5.3822760000000009</v>
      </c>
      <c r="F167" s="10">
        <v>16.436774</v>
      </c>
      <c r="G167" s="10">
        <v>78.603418999999988</v>
      </c>
      <c r="H167" s="10">
        <v>78.787029999999987</v>
      </c>
      <c r="I167" s="208">
        <f>SUM(E167:H167)</f>
        <v>179.20949899999999</v>
      </c>
    </row>
    <row r="168" spans="2:9" x14ac:dyDescent="0.2">
      <c r="B168" s="462"/>
      <c r="C168" s="487"/>
      <c r="D168" s="204" t="s">
        <v>183</v>
      </c>
      <c r="E168" s="415">
        <v>263.00096200000007</v>
      </c>
      <c r="F168" s="10">
        <v>39.150715999999996</v>
      </c>
      <c r="G168" s="10">
        <v>753.28408999999999</v>
      </c>
      <c r="H168" s="10">
        <v>299.34623899999997</v>
      </c>
      <c r="I168" s="208">
        <f>SUM(E168:H168)</f>
        <v>1354.782007</v>
      </c>
    </row>
    <row r="169" spans="2:9" x14ac:dyDescent="0.2">
      <c r="B169" s="463"/>
      <c r="C169" s="224" t="s">
        <v>184</v>
      </c>
      <c r="D169" s="227"/>
      <c r="E169" s="212">
        <f>SUM(E167:E168)</f>
        <v>268.38323800000006</v>
      </c>
      <c r="F169" s="212">
        <f>SUM(F167:F168)</f>
        <v>55.587489999999995</v>
      </c>
      <c r="G169" s="212">
        <f>SUM(G167:G168)</f>
        <v>831.88750900000002</v>
      </c>
      <c r="H169" s="212">
        <f>SUM(H167:H168)</f>
        <v>378.13326899999993</v>
      </c>
      <c r="I169" s="214">
        <f>SUM(I167:I168)</f>
        <v>1533.9915060000001</v>
      </c>
    </row>
    <row r="170" spans="2:9" x14ac:dyDescent="0.2">
      <c r="B170" s="156" t="s">
        <v>185</v>
      </c>
      <c r="C170" s="154"/>
      <c r="D170" s="160"/>
      <c r="E170" s="202">
        <f>+E169+E166+E159</f>
        <v>3216.2485580000002</v>
      </c>
      <c r="F170" s="202">
        <f>+F169+F166+F159</f>
        <v>1037.8492410000003</v>
      </c>
      <c r="G170" s="202">
        <f>+G169+G166+G159</f>
        <v>4018.8138879999988</v>
      </c>
      <c r="H170" s="202">
        <f>+H169+H166+H159</f>
        <v>3977.3267650000007</v>
      </c>
      <c r="I170" s="56">
        <f>+I169+I166+I159</f>
        <v>12250.238452</v>
      </c>
    </row>
    <row r="171" spans="2:9" x14ac:dyDescent="0.2">
      <c r="B171" s="461">
        <v>2014</v>
      </c>
      <c r="C171" s="486" t="s">
        <v>180</v>
      </c>
      <c r="D171" s="225" t="s">
        <v>180</v>
      </c>
      <c r="E171" s="410">
        <v>1363.4204849999994</v>
      </c>
      <c r="F171" s="410">
        <v>486.02666899999974</v>
      </c>
      <c r="G171" s="410">
        <v>1542.0763920000011</v>
      </c>
      <c r="H171" s="410">
        <v>1025.759037</v>
      </c>
      <c r="I171" s="208">
        <f>SUM(E171:H171)</f>
        <v>4417.2825830000002</v>
      </c>
    </row>
    <row r="172" spans="2:9" x14ac:dyDescent="0.2">
      <c r="B172" s="462"/>
      <c r="C172" s="487"/>
      <c r="D172" s="226" t="s">
        <v>181</v>
      </c>
      <c r="E172" s="10">
        <v>95.960116000000085</v>
      </c>
      <c r="F172" s="10">
        <v>65.471630000000005</v>
      </c>
      <c r="G172" s="10">
        <v>74.808818000000016</v>
      </c>
      <c r="H172" s="10">
        <v>261.4747719999998</v>
      </c>
      <c r="I172" s="208">
        <f>SUM(E172:H172)</f>
        <v>497.71533599999992</v>
      </c>
    </row>
    <row r="173" spans="2:9" x14ac:dyDescent="0.2">
      <c r="B173" s="462"/>
      <c r="C173" s="215" t="s">
        <v>10</v>
      </c>
      <c r="D173" s="227"/>
      <c r="E173" s="211">
        <f>SUM(E171:E172)</f>
        <v>1459.3806009999994</v>
      </c>
      <c r="F173" s="212">
        <f>SUM(F171:F172)</f>
        <v>551.49829899999975</v>
      </c>
      <c r="G173" s="212">
        <f>SUM(G171:G172)</f>
        <v>1616.8852100000011</v>
      </c>
      <c r="H173" s="212">
        <f>SUM(H171:H172)</f>
        <v>1287.2338089999998</v>
      </c>
      <c r="I173" s="214">
        <f>SUM(I171:I172)</f>
        <v>4914.9979190000004</v>
      </c>
    </row>
    <row r="174" spans="2:9" x14ac:dyDescent="0.2">
      <c r="B174" s="462"/>
      <c r="C174" s="486" t="s">
        <v>119</v>
      </c>
      <c r="D174" s="376" t="s">
        <v>0</v>
      </c>
      <c r="E174" s="196">
        <v>98.084457000000015</v>
      </c>
      <c r="F174" s="411">
        <v>186.03148000000002</v>
      </c>
      <c r="G174" s="411">
        <v>128.97466899999998</v>
      </c>
      <c r="H174" s="412">
        <v>814.00453099999993</v>
      </c>
      <c r="I174" s="208">
        <f t="shared" ref="I174:I179" si="12">SUM(E174:H174)</f>
        <v>1227.0951369999998</v>
      </c>
    </row>
    <row r="175" spans="2:9" x14ac:dyDescent="0.2">
      <c r="B175" s="462"/>
      <c r="C175" s="488"/>
      <c r="D175" s="376" t="s">
        <v>1</v>
      </c>
      <c r="E175" s="197">
        <v>1025.0193870000003</v>
      </c>
      <c r="F175" s="413">
        <v>250.3314909999998</v>
      </c>
      <c r="G175" s="413">
        <v>1132.6276040000002</v>
      </c>
      <c r="H175" s="414">
        <v>759.78253500000017</v>
      </c>
      <c r="I175" s="208">
        <f t="shared" si="12"/>
        <v>3167.7610170000007</v>
      </c>
    </row>
    <row r="176" spans="2:9" x14ac:dyDescent="0.2">
      <c r="B176" s="462"/>
      <c r="C176" s="488"/>
      <c r="D176" s="376" t="s">
        <v>2</v>
      </c>
      <c r="E176" s="197">
        <v>47.709844000000004</v>
      </c>
      <c r="F176" s="413">
        <v>26.790409999999994</v>
      </c>
      <c r="G176" s="413">
        <v>175.80488600000001</v>
      </c>
      <c r="H176" s="414">
        <v>356.81039700000002</v>
      </c>
      <c r="I176" s="208">
        <f t="shared" si="12"/>
        <v>607.11553700000002</v>
      </c>
    </row>
    <row r="177" spans="2:9" x14ac:dyDescent="0.2">
      <c r="B177" s="462"/>
      <c r="C177" s="488"/>
      <c r="D177" s="376" t="s">
        <v>3</v>
      </c>
      <c r="E177" s="197">
        <v>0</v>
      </c>
      <c r="F177" s="10">
        <v>0</v>
      </c>
      <c r="G177" s="413">
        <v>84.060265000000086</v>
      </c>
      <c r="H177" s="414">
        <v>274.54212000000024</v>
      </c>
      <c r="I177" s="208">
        <f t="shared" si="12"/>
        <v>358.60238500000031</v>
      </c>
    </row>
    <row r="178" spans="2:9" x14ac:dyDescent="0.2">
      <c r="B178" s="462"/>
      <c r="C178" s="488"/>
      <c r="D178" s="376" t="s">
        <v>4</v>
      </c>
      <c r="E178" s="197">
        <v>238.29117699999992</v>
      </c>
      <c r="F178" s="413">
        <v>97.42615099999999</v>
      </c>
      <c r="G178" s="413">
        <v>118.06631899999999</v>
      </c>
      <c r="H178" s="414">
        <v>137.87569999999999</v>
      </c>
      <c r="I178" s="208">
        <f t="shared" si="12"/>
        <v>591.6593469999998</v>
      </c>
    </row>
    <row r="179" spans="2:9" x14ac:dyDescent="0.2">
      <c r="B179" s="462"/>
      <c r="C179" s="487"/>
      <c r="D179" s="376" t="s">
        <v>5</v>
      </c>
      <c r="E179" s="415">
        <v>347.19806100000005</v>
      </c>
      <c r="F179" s="416">
        <v>5.08657</v>
      </c>
      <c r="G179" s="416">
        <v>74.17214899999999</v>
      </c>
      <c r="H179" s="417">
        <v>74.497699999999995</v>
      </c>
      <c r="I179" s="208">
        <f t="shared" si="12"/>
        <v>500.95448000000005</v>
      </c>
    </row>
    <row r="180" spans="2:9" x14ac:dyDescent="0.2">
      <c r="B180" s="462"/>
      <c r="C180" s="215" t="s">
        <v>6</v>
      </c>
      <c r="D180" s="227"/>
      <c r="E180" s="212">
        <f>SUM(E174:E179)</f>
        <v>1756.3029260000001</v>
      </c>
      <c r="F180" s="212">
        <f>SUM(F174:F179)</f>
        <v>565.6661019999998</v>
      </c>
      <c r="G180" s="212">
        <f>SUM(G174:G179)</f>
        <v>1713.7058920000004</v>
      </c>
      <c r="H180" s="212">
        <f>SUM(H174:H179)</f>
        <v>2417.5129830000001</v>
      </c>
      <c r="I180" s="214">
        <f>SUM(I174:I179)</f>
        <v>6453.1879030000009</v>
      </c>
    </row>
    <row r="181" spans="2:9" x14ac:dyDescent="0.2">
      <c r="B181" s="462"/>
      <c r="C181" s="486" t="s">
        <v>182</v>
      </c>
      <c r="D181" s="376" t="s">
        <v>49</v>
      </c>
      <c r="E181" s="196">
        <v>5.5801540000000003</v>
      </c>
      <c r="F181" s="10">
        <v>15.243809000000002</v>
      </c>
      <c r="G181" s="10">
        <v>103.75657100000001</v>
      </c>
      <c r="H181" s="10">
        <v>100.22289000000002</v>
      </c>
      <c r="I181" s="208">
        <f>SUM(E181:H181)</f>
        <v>224.80342400000004</v>
      </c>
    </row>
    <row r="182" spans="2:9" x14ac:dyDescent="0.2">
      <c r="B182" s="462"/>
      <c r="C182" s="487"/>
      <c r="D182" s="376" t="s">
        <v>183</v>
      </c>
      <c r="E182" s="415">
        <v>339.76700899999992</v>
      </c>
      <c r="F182" s="10">
        <v>39.457984000000003</v>
      </c>
      <c r="G182" s="10">
        <v>743.03170599999987</v>
      </c>
      <c r="H182" s="10">
        <v>340.81344099999995</v>
      </c>
      <c r="I182" s="208">
        <f>SUM(E182:H182)</f>
        <v>1463.0701399999998</v>
      </c>
    </row>
    <row r="183" spans="2:9" x14ac:dyDescent="0.2">
      <c r="B183" s="463"/>
      <c r="C183" s="224" t="s">
        <v>184</v>
      </c>
      <c r="D183" s="227"/>
      <c r="E183" s="212">
        <f>SUM(E181:E182)</f>
        <v>345.34716299999991</v>
      </c>
      <c r="F183" s="212">
        <f>SUM(F181:F182)</f>
        <v>54.701793000000009</v>
      </c>
      <c r="G183" s="212">
        <f>SUM(G181:G182)</f>
        <v>846.78827699999988</v>
      </c>
      <c r="H183" s="212">
        <f>SUM(H181:H182)</f>
        <v>441.03633099999996</v>
      </c>
      <c r="I183" s="214">
        <f>SUM(I181:I182)</f>
        <v>1687.8735639999998</v>
      </c>
    </row>
    <row r="184" spans="2:9" x14ac:dyDescent="0.2">
      <c r="B184" s="156" t="s">
        <v>187</v>
      </c>
      <c r="C184" s="154"/>
      <c r="D184" s="160"/>
      <c r="E184" s="202">
        <f>+E183+E180+E173</f>
        <v>3561.0306899999991</v>
      </c>
      <c r="F184" s="202">
        <f>+F183+F180+F173</f>
        <v>1171.8661939999997</v>
      </c>
      <c r="G184" s="202">
        <f>+G183+G180+G173</f>
        <v>4177.3793790000018</v>
      </c>
      <c r="H184" s="202">
        <f>+H183+H180+H173</f>
        <v>4145.7831229999993</v>
      </c>
      <c r="I184" s="56">
        <f>+I183+I180+I173</f>
        <v>13056.059386000001</v>
      </c>
    </row>
    <row r="185" spans="2:9" x14ac:dyDescent="0.2">
      <c r="B185" s="461">
        <v>2015</v>
      </c>
      <c r="C185" s="486" t="s">
        <v>180</v>
      </c>
      <c r="D185" s="225" t="s">
        <v>180</v>
      </c>
      <c r="E185" s="410">
        <v>1308.2317079999998</v>
      </c>
      <c r="F185" s="410">
        <v>409.28210500000012</v>
      </c>
      <c r="G185" s="410">
        <v>1459.6003700000001</v>
      </c>
      <c r="H185" s="410">
        <v>1144.7230279999999</v>
      </c>
      <c r="I185" s="208">
        <f>SUM(E185:H185)</f>
        <v>4321.837211</v>
      </c>
    </row>
    <row r="186" spans="2:9" x14ac:dyDescent="0.2">
      <c r="B186" s="462"/>
      <c r="C186" s="487"/>
      <c r="D186" s="226" t="s">
        <v>181</v>
      </c>
      <c r="E186" s="10">
        <v>97.298700999999994</v>
      </c>
      <c r="F186" s="10">
        <v>58.590338000000031</v>
      </c>
      <c r="G186" s="10">
        <v>74.317469000000045</v>
      </c>
      <c r="H186" s="10">
        <v>299.2320010000002</v>
      </c>
      <c r="I186" s="208">
        <f>SUM(E186:H186)</f>
        <v>529.43850900000029</v>
      </c>
    </row>
    <row r="187" spans="2:9" x14ac:dyDescent="0.2">
      <c r="B187" s="462"/>
      <c r="C187" s="215" t="s">
        <v>10</v>
      </c>
      <c r="D187" s="227"/>
      <c r="E187" s="211">
        <f>SUM(E185:E186)</f>
        <v>1405.5304089999997</v>
      </c>
      <c r="F187" s="212">
        <f>SUM(F185:F186)</f>
        <v>467.87244300000015</v>
      </c>
      <c r="G187" s="212">
        <f>SUM(G185:G186)</f>
        <v>1533.9178390000002</v>
      </c>
      <c r="H187" s="212">
        <f>SUM(H185:H186)</f>
        <v>1443.9550290000002</v>
      </c>
      <c r="I187" s="214">
        <f>SUM(I185:I186)</f>
        <v>4851.2757200000005</v>
      </c>
    </row>
    <row r="188" spans="2:9" x14ac:dyDescent="0.2">
      <c r="B188" s="462"/>
      <c r="C188" s="486" t="s">
        <v>119</v>
      </c>
      <c r="D188" s="433" t="s">
        <v>0</v>
      </c>
      <c r="E188" s="196">
        <v>99.074514999999991</v>
      </c>
      <c r="F188" s="411">
        <v>241.16008199999993</v>
      </c>
      <c r="G188" s="411">
        <v>212.91375399999998</v>
      </c>
      <c r="H188" s="412">
        <v>931.77663600000051</v>
      </c>
      <c r="I188" s="208">
        <f t="shared" ref="I188:I193" si="13">SUM(E188:H188)</f>
        <v>1484.9249870000003</v>
      </c>
    </row>
    <row r="189" spans="2:9" x14ac:dyDescent="0.2">
      <c r="B189" s="462"/>
      <c r="C189" s="488"/>
      <c r="D189" s="433" t="s">
        <v>1</v>
      </c>
      <c r="E189" s="197">
        <v>1381.5979570000004</v>
      </c>
      <c r="F189" s="413">
        <v>309.43437199999988</v>
      </c>
      <c r="G189" s="413">
        <v>1055.9416780000004</v>
      </c>
      <c r="H189" s="414">
        <v>1108.9561199999998</v>
      </c>
      <c r="I189" s="208">
        <f t="shared" si="13"/>
        <v>3855.9301270000005</v>
      </c>
    </row>
    <row r="190" spans="2:9" x14ac:dyDescent="0.2">
      <c r="B190" s="462"/>
      <c r="C190" s="488"/>
      <c r="D190" s="433" t="s">
        <v>2</v>
      </c>
      <c r="E190" s="197">
        <v>46.766070000000006</v>
      </c>
      <c r="F190" s="413">
        <v>15.569539999999998</v>
      </c>
      <c r="G190" s="413">
        <v>200.55435000000003</v>
      </c>
      <c r="H190" s="414">
        <v>302.05423500000001</v>
      </c>
      <c r="I190" s="208">
        <f t="shared" si="13"/>
        <v>564.94419500000004</v>
      </c>
    </row>
    <row r="191" spans="2:9" x14ac:dyDescent="0.2">
      <c r="B191" s="462"/>
      <c r="C191" s="488"/>
      <c r="D191" s="433" t="s">
        <v>3</v>
      </c>
      <c r="E191" s="197">
        <v>0</v>
      </c>
      <c r="F191" s="10">
        <v>0</v>
      </c>
      <c r="G191" s="413">
        <v>69.767212999999998</v>
      </c>
      <c r="H191" s="414">
        <v>239.1736149999999</v>
      </c>
      <c r="I191" s="208">
        <f t="shared" si="13"/>
        <v>308.9408279999999</v>
      </c>
    </row>
    <row r="192" spans="2:9" x14ac:dyDescent="0.2">
      <c r="B192" s="462"/>
      <c r="C192" s="488"/>
      <c r="D192" s="433" t="s">
        <v>4</v>
      </c>
      <c r="E192" s="197">
        <v>222.02872100000005</v>
      </c>
      <c r="F192" s="413">
        <v>75.046725000000009</v>
      </c>
      <c r="G192" s="413">
        <v>122.50473900000001</v>
      </c>
      <c r="H192" s="414">
        <v>41.774289999999993</v>
      </c>
      <c r="I192" s="208">
        <f t="shared" si="13"/>
        <v>461.35447500000009</v>
      </c>
    </row>
    <row r="193" spans="2:9" x14ac:dyDescent="0.2">
      <c r="B193" s="462"/>
      <c r="C193" s="487"/>
      <c r="D193" s="433" t="s">
        <v>5</v>
      </c>
      <c r="E193" s="415">
        <v>525.40747099999999</v>
      </c>
      <c r="F193" s="416">
        <v>45.80046500000001</v>
      </c>
      <c r="G193" s="416">
        <v>193.55509899999998</v>
      </c>
      <c r="H193" s="417">
        <v>103.21983100000001</v>
      </c>
      <c r="I193" s="208">
        <f t="shared" si="13"/>
        <v>867.98286599999994</v>
      </c>
    </row>
    <row r="194" spans="2:9" x14ac:dyDescent="0.2">
      <c r="B194" s="462"/>
      <c r="C194" s="215" t="s">
        <v>6</v>
      </c>
      <c r="D194" s="227"/>
      <c r="E194" s="212">
        <f>SUM(E188:E193)</f>
        <v>2274.8747340000004</v>
      </c>
      <c r="F194" s="212">
        <f>SUM(F188:F193)</f>
        <v>687.01118399999984</v>
      </c>
      <c r="G194" s="212">
        <f>SUM(G188:G193)</f>
        <v>1855.2368330000004</v>
      </c>
      <c r="H194" s="212">
        <f>SUM(H188:H193)</f>
        <v>2726.9547269999998</v>
      </c>
      <c r="I194" s="214">
        <f>SUM(I188:I193)</f>
        <v>7544.0774780000011</v>
      </c>
    </row>
    <row r="195" spans="2:9" x14ac:dyDescent="0.2">
      <c r="B195" s="462"/>
      <c r="C195" s="486" t="s">
        <v>182</v>
      </c>
      <c r="D195" s="433" t="s">
        <v>49</v>
      </c>
      <c r="E195" s="196">
        <v>9.5828110000000013</v>
      </c>
      <c r="F195" s="10">
        <v>4.5951280000000017</v>
      </c>
      <c r="G195" s="10">
        <v>88.753472000000031</v>
      </c>
      <c r="H195" s="10">
        <v>96.573917000000009</v>
      </c>
      <c r="I195" s="208">
        <f>SUM(E195:H195)</f>
        <v>199.50532800000002</v>
      </c>
    </row>
    <row r="196" spans="2:9" x14ac:dyDescent="0.2">
      <c r="B196" s="462"/>
      <c r="C196" s="487"/>
      <c r="D196" s="433" t="s">
        <v>183</v>
      </c>
      <c r="E196" s="415">
        <v>358.970078</v>
      </c>
      <c r="F196" s="10">
        <v>32.775331000000008</v>
      </c>
      <c r="G196" s="10">
        <v>716.07207600000004</v>
      </c>
      <c r="H196" s="10">
        <v>331.57972699999993</v>
      </c>
      <c r="I196" s="208">
        <f>SUM(E196:H196)</f>
        <v>1439.3972119999999</v>
      </c>
    </row>
    <row r="197" spans="2:9" x14ac:dyDescent="0.2">
      <c r="B197" s="463"/>
      <c r="C197" s="224" t="s">
        <v>184</v>
      </c>
      <c r="D197" s="227"/>
      <c r="E197" s="212">
        <f>SUM(E195:E196)</f>
        <v>368.55288899999999</v>
      </c>
      <c r="F197" s="212">
        <f>SUM(F195:F196)</f>
        <v>37.370459000000011</v>
      </c>
      <c r="G197" s="212">
        <f>SUM(G195:G196)</f>
        <v>804.82554800000003</v>
      </c>
      <c r="H197" s="212">
        <f>SUM(H195:H196)</f>
        <v>428.15364399999993</v>
      </c>
      <c r="I197" s="214">
        <f>SUM(I195:I196)</f>
        <v>1638.9025399999998</v>
      </c>
    </row>
    <row r="198" spans="2:9" x14ac:dyDescent="0.2">
      <c r="B198" s="156" t="s">
        <v>196</v>
      </c>
      <c r="C198" s="154"/>
      <c r="D198" s="160"/>
      <c r="E198" s="202">
        <f>+E197+E194+E187</f>
        <v>4048.9580320000005</v>
      </c>
      <c r="F198" s="202">
        <f>+F197+F194+F187</f>
        <v>1192.2540859999999</v>
      </c>
      <c r="G198" s="202">
        <f>+G197+G194+G187</f>
        <v>4193.9802200000013</v>
      </c>
      <c r="H198" s="202">
        <f>+H197+H194+H187</f>
        <v>4599.0634</v>
      </c>
      <c r="I198" s="56">
        <f>+I197+I194+I187</f>
        <v>14034.255738</v>
      </c>
    </row>
  </sheetData>
  <mergeCells count="56">
    <mergeCell ref="B185:B197"/>
    <mergeCell ref="C185:C186"/>
    <mergeCell ref="C188:C193"/>
    <mergeCell ref="C195:C196"/>
    <mergeCell ref="B171:B183"/>
    <mergeCell ref="C171:C172"/>
    <mergeCell ref="C174:C179"/>
    <mergeCell ref="C181:C182"/>
    <mergeCell ref="E5:H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57:B169"/>
    <mergeCell ref="C157:C158"/>
    <mergeCell ref="C160:C165"/>
    <mergeCell ref="C167:C168"/>
    <mergeCell ref="B129:B141"/>
    <mergeCell ref="C129:C130"/>
    <mergeCell ref="C132:C137"/>
    <mergeCell ref="C139:C140"/>
    <mergeCell ref="B143:B155"/>
    <mergeCell ref="C143:C144"/>
    <mergeCell ref="C146:C151"/>
    <mergeCell ref="C153:C154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G38"/>
  <sheetViews>
    <sheetView showGridLines="0" zoomScaleNormal="100" workbookViewId="0"/>
  </sheetViews>
  <sheetFormatPr defaultRowHeight="12.75" x14ac:dyDescent="0.2"/>
  <cols>
    <col min="1" max="1" width="5.7109375" style="5" customWidth="1"/>
    <col min="2" max="2" width="50.85546875" style="5" customWidth="1"/>
    <col min="3" max="3" width="12.7109375" style="5" customWidth="1"/>
    <col min="4" max="4" width="16.140625" style="5" customWidth="1"/>
    <col min="5" max="5" width="17.28515625" style="5" customWidth="1"/>
    <col min="6" max="6" width="15.5703125" style="5" customWidth="1"/>
    <col min="7" max="7" width="12.7109375" style="5" customWidth="1"/>
    <col min="8" max="16384" width="9.140625" style="5"/>
  </cols>
  <sheetData>
    <row r="1" spans="1:7" x14ac:dyDescent="0.2">
      <c r="A1" s="135"/>
    </row>
    <row r="2" spans="1:7" ht="18.75" x14ac:dyDescent="0.3">
      <c r="B2" s="18" t="s">
        <v>204</v>
      </c>
    </row>
    <row r="3" spans="1:7" ht="18.75" x14ac:dyDescent="0.3">
      <c r="B3" s="19" t="s">
        <v>23</v>
      </c>
      <c r="C3" s="8"/>
    </row>
    <row r="4" spans="1:7" x14ac:dyDescent="0.2">
      <c r="B4" s="7"/>
    </row>
    <row r="5" spans="1:7" x14ac:dyDescent="0.2">
      <c r="B5" s="452" t="s">
        <v>18</v>
      </c>
      <c r="C5" s="478" t="s">
        <v>12</v>
      </c>
      <c r="D5" s="479"/>
      <c r="E5" s="479"/>
      <c r="F5" s="479"/>
      <c r="G5" s="456" t="s">
        <v>140</v>
      </c>
    </row>
    <row r="6" spans="1:7" ht="39.75" customHeight="1" x14ac:dyDescent="0.2">
      <c r="B6" s="453"/>
      <c r="C6" s="20" t="s">
        <v>136</v>
      </c>
      <c r="D6" s="20" t="s">
        <v>137</v>
      </c>
      <c r="E6" s="20" t="s">
        <v>138</v>
      </c>
      <c r="F6" s="20" t="s">
        <v>139</v>
      </c>
      <c r="G6" s="477"/>
    </row>
    <row r="7" spans="1:7" ht="24" customHeight="1" x14ac:dyDescent="0.2">
      <c r="B7" s="9" t="s">
        <v>41</v>
      </c>
      <c r="C7" s="85">
        <v>92</v>
      </c>
      <c r="D7" s="232">
        <v>0</v>
      </c>
      <c r="E7" s="232">
        <v>0</v>
      </c>
      <c r="F7" s="232">
        <v>0</v>
      </c>
      <c r="G7" s="87">
        <f t="shared" ref="G7:G14" si="0">SUM(C7:F7)</f>
        <v>92</v>
      </c>
    </row>
    <row r="8" spans="1:7" ht="24" customHeight="1" x14ac:dyDescent="0.2">
      <c r="B8" s="9" t="s">
        <v>42</v>
      </c>
      <c r="C8" s="232">
        <v>0</v>
      </c>
      <c r="D8" s="232">
        <v>0</v>
      </c>
      <c r="E8" s="232">
        <v>0</v>
      </c>
      <c r="F8" s="232">
        <v>0</v>
      </c>
      <c r="G8" s="87">
        <f t="shared" si="0"/>
        <v>0</v>
      </c>
    </row>
    <row r="9" spans="1:7" ht="24" customHeight="1" x14ac:dyDescent="0.2">
      <c r="B9" s="9" t="s">
        <v>21</v>
      </c>
      <c r="C9" s="232">
        <v>0</v>
      </c>
      <c r="D9" s="232">
        <v>0</v>
      </c>
      <c r="E9" s="232">
        <v>0</v>
      </c>
      <c r="F9" s="85">
        <v>14.747999999999999</v>
      </c>
      <c r="G9" s="87">
        <f t="shared" si="0"/>
        <v>14.747999999999999</v>
      </c>
    </row>
    <row r="10" spans="1:7" ht="24" customHeight="1" x14ac:dyDescent="0.2">
      <c r="B10" s="11" t="s">
        <v>35</v>
      </c>
      <c r="C10" s="85">
        <v>46</v>
      </c>
      <c r="D10" s="232">
        <v>0</v>
      </c>
      <c r="E10" s="232">
        <v>0</v>
      </c>
      <c r="F10" s="232">
        <v>0</v>
      </c>
      <c r="G10" s="87">
        <f t="shared" si="0"/>
        <v>46</v>
      </c>
    </row>
    <row r="11" spans="1:7" ht="24" customHeight="1" x14ac:dyDescent="0.2">
      <c r="B11" s="11" t="s">
        <v>36</v>
      </c>
      <c r="C11" s="232">
        <v>0</v>
      </c>
      <c r="D11" s="232">
        <v>0</v>
      </c>
      <c r="E11" s="232">
        <v>0</v>
      </c>
      <c r="F11" s="232">
        <v>0</v>
      </c>
      <c r="G11" s="87">
        <f t="shared" si="0"/>
        <v>0</v>
      </c>
    </row>
    <row r="12" spans="1:7" ht="24" customHeight="1" x14ac:dyDescent="0.2">
      <c r="B12" s="11" t="s">
        <v>20</v>
      </c>
      <c r="C12" s="232">
        <v>0</v>
      </c>
      <c r="D12" s="232">
        <v>0</v>
      </c>
      <c r="E12" s="232">
        <v>0</v>
      </c>
      <c r="F12" s="232">
        <v>0</v>
      </c>
      <c r="G12" s="87">
        <f t="shared" si="0"/>
        <v>0</v>
      </c>
    </row>
    <row r="13" spans="1:7" ht="24" customHeight="1" x14ac:dyDescent="0.2">
      <c r="B13" s="13" t="s">
        <v>48</v>
      </c>
      <c r="C13" s="85">
        <v>55</v>
      </c>
      <c r="D13" s="232">
        <v>0</v>
      </c>
      <c r="E13" s="85">
        <v>447</v>
      </c>
      <c r="F13" s="85">
        <v>491</v>
      </c>
      <c r="G13" s="87">
        <f t="shared" si="0"/>
        <v>993</v>
      </c>
    </row>
    <row r="14" spans="1:7" ht="24" customHeight="1" x14ac:dyDescent="0.2">
      <c r="B14" s="9" t="s">
        <v>19</v>
      </c>
      <c r="C14" s="232">
        <v>0</v>
      </c>
      <c r="D14" s="232">
        <v>0</v>
      </c>
      <c r="E14" s="232">
        <v>0</v>
      </c>
      <c r="F14" s="85">
        <v>21</v>
      </c>
      <c r="G14" s="88">
        <f t="shared" si="0"/>
        <v>21</v>
      </c>
    </row>
    <row r="15" spans="1:7" ht="24" customHeight="1" x14ac:dyDescent="0.2">
      <c r="B15" s="21" t="s">
        <v>33</v>
      </c>
      <c r="C15" s="22">
        <f t="shared" ref="C15:G15" si="1">SUM(C7:C14)</f>
        <v>193</v>
      </c>
      <c r="D15" s="23">
        <f t="shared" si="1"/>
        <v>0</v>
      </c>
      <c r="E15" s="23">
        <f t="shared" si="1"/>
        <v>447</v>
      </c>
      <c r="F15" s="23">
        <f t="shared" si="1"/>
        <v>526.74800000000005</v>
      </c>
      <c r="G15" s="24">
        <f t="shared" si="1"/>
        <v>1166.748</v>
      </c>
    </row>
    <row r="16" spans="1:7" x14ac:dyDescent="0.2">
      <c r="B16" s="14"/>
    </row>
    <row r="17" spans="2:7" x14ac:dyDescent="0.2">
      <c r="B17" s="14" t="s">
        <v>31</v>
      </c>
    </row>
    <row r="18" spans="2:7" x14ac:dyDescent="0.2">
      <c r="B18" s="15" t="s">
        <v>47</v>
      </c>
    </row>
    <row r="19" spans="2:7" x14ac:dyDescent="0.2">
      <c r="B19" s="16"/>
    </row>
    <row r="21" spans="2:7" ht="18.75" x14ac:dyDescent="0.3">
      <c r="B21" s="18" t="s">
        <v>205</v>
      </c>
    </row>
    <row r="22" spans="2:7" ht="18.75" x14ac:dyDescent="0.3">
      <c r="B22" s="19" t="s">
        <v>23</v>
      </c>
    </row>
    <row r="23" spans="2:7" x14ac:dyDescent="0.2">
      <c r="B23" s="7"/>
    </row>
    <row r="24" spans="2:7" x14ac:dyDescent="0.2">
      <c r="B24" s="452" t="s">
        <v>18</v>
      </c>
      <c r="C24" s="478" t="s">
        <v>12</v>
      </c>
      <c r="D24" s="479"/>
      <c r="E24" s="479"/>
      <c r="F24" s="479"/>
      <c r="G24" s="456" t="s">
        <v>140</v>
      </c>
    </row>
    <row r="25" spans="2:7" ht="36.75" customHeight="1" x14ac:dyDescent="0.2">
      <c r="B25" s="453"/>
      <c r="C25" s="20" t="s">
        <v>136</v>
      </c>
      <c r="D25" s="20" t="s">
        <v>137</v>
      </c>
      <c r="E25" s="20" t="s">
        <v>138</v>
      </c>
      <c r="F25" s="20" t="s">
        <v>139</v>
      </c>
      <c r="G25" s="477"/>
    </row>
    <row r="26" spans="2:7" ht="24" customHeight="1" x14ac:dyDescent="0.2">
      <c r="B26" s="9" t="s">
        <v>41</v>
      </c>
      <c r="C26" s="85">
        <v>270</v>
      </c>
      <c r="D26" s="232">
        <v>0</v>
      </c>
      <c r="E26" s="232">
        <v>0</v>
      </c>
      <c r="F26" s="232">
        <v>0</v>
      </c>
      <c r="G26" s="87">
        <f t="shared" ref="G26:G33" si="2">SUM(C26:F26)</f>
        <v>270</v>
      </c>
    </row>
    <row r="27" spans="2:7" ht="24" customHeight="1" x14ac:dyDescent="0.2">
      <c r="B27" s="9" t="s">
        <v>42</v>
      </c>
      <c r="C27" s="232">
        <v>0</v>
      </c>
      <c r="D27" s="232">
        <v>0</v>
      </c>
      <c r="E27" s="232">
        <v>0</v>
      </c>
      <c r="F27" s="232">
        <v>0</v>
      </c>
      <c r="G27" s="87">
        <f t="shared" si="2"/>
        <v>0</v>
      </c>
    </row>
    <row r="28" spans="2:7" ht="24" customHeight="1" x14ac:dyDescent="0.2">
      <c r="B28" s="9" t="s">
        <v>21</v>
      </c>
      <c r="C28" s="232">
        <v>0</v>
      </c>
      <c r="D28" s="232">
        <v>0</v>
      </c>
      <c r="E28" s="232">
        <v>0</v>
      </c>
      <c r="F28" s="85">
        <v>17</v>
      </c>
      <c r="G28" s="87">
        <f t="shared" si="2"/>
        <v>17</v>
      </c>
    </row>
    <row r="29" spans="2:7" ht="24" customHeight="1" x14ac:dyDescent="0.2">
      <c r="B29" s="11" t="s">
        <v>35</v>
      </c>
      <c r="C29" s="85">
        <v>87.6</v>
      </c>
      <c r="D29" s="232">
        <v>0</v>
      </c>
      <c r="E29" s="232">
        <v>0</v>
      </c>
      <c r="F29" s="232">
        <v>0</v>
      </c>
      <c r="G29" s="87">
        <f t="shared" si="2"/>
        <v>87.6</v>
      </c>
    </row>
    <row r="30" spans="2:7" ht="24" customHeight="1" x14ac:dyDescent="0.2">
      <c r="B30" s="11" t="s">
        <v>36</v>
      </c>
      <c r="C30" s="232">
        <v>0</v>
      </c>
      <c r="D30" s="232">
        <v>0</v>
      </c>
      <c r="E30" s="232">
        <v>0</v>
      </c>
      <c r="F30" s="232">
        <v>0</v>
      </c>
      <c r="G30" s="87">
        <f t="shared" si="2"/>
        <v>0</v>
      </c>
    </row>
    <row r="31" spans="2:7" ht="24" customHeight="1" x14ac:dyDescent="0.2">
      <c r="B31" s="11" t="s">
        <v>20</v>
      </c>
      <c r="C31" s="232">
        <v>0</v>
      </c>
      <c r="D31" s="232">
        <v>0</v>
      </c>
      <c r="E31" s="232">
        <v>0</v>
      </c>
      <c r="F31" s="232">
        <v>0</v>
      </c>
      <c r="G31" s="87">
        <f t="shared" si="2"/>
        <v>0</v>
      </c>
    </row>
    <row r="32" spans="2:7" ht="24" customHeight="1" x14ac:dyDescent="0.2">
      <c r="B32" s="13" t="s">
        <v>48</v>
      </c>
      <c r="C32" s="85">
        <v>56</v>
      </c>
      <c r="D32" s="232">
        <v>0</v>
      </c>
      <c r="E32" s="85">
        <v>425</v>
      </c>
      <c r="F32" s="85">
        <v>1004.58</v>
      </c>
      <c r="G32" s="87">
        <f t="shared" si="2"/>
        <v>1485.58</v>
      </c>
    </row>
    <row r="33" spans="2:7" ht="24" customHeight="1" x14ac:dyDescent="0.2">
      <c r="B33" s="9" t="s">
        <v>19</v>
      </c>
      <c r="C33" s="232">
        <v>0</v>
      </c>
      <c r="D33" s="232">
        <v>0</v>
      </c>
      <c r="E33" s="232">
        <v>0</v>
      </c>
      <c r="F33" s="85">
        <v>54</v>
      </c>
      <c r="G33" s="88">
        <f t="shared" si="2"/>
        <v>54</v>
      </c>
    </row>
    <row r="34" spans="2:7" ht="24" customHeight="1" x14ac:dyDescent="0.2">
      <c r="B34" s="25" t="s">
        <v>33</v>
      </c>
      <c r="C34" s="26">
        <f t="shared" ref="C34:G34" si="3">SUM(C26:C33)</f>
        <v>413.6</v>
      </c>
      <c r="D34" s="23">
        <f t="shared" si="3"/>
        <v>0</v>
      </c>
      <c r="E34" s="23">
        <f t="shared" si="3"/>
        <v>425</v>
      </c>
      <c r="F34" s="23">
        <f t="shared" si="3"/>
        <v>1075.58</v>
      </c>
      <c r="G34" s="27">
        <f t="shared" si="3"/>
        <v>1914.1799999999998</v>
      </c>
    </row>
    <row r="35" spans="2:7" x14ac:dyDescent="0.2">
      <c r="B35" s="17"/>
    </row>
    <row r="36" spans="2:7" x14ac:dyDescent="0.2">
      <c r="B36" s="430" t="s">
        <v>31</v>
      </c>
    </row>
    <row r="37" spans="2:7" x14ac:dyDescent="0.2">
      <c r="B37" s="431" t="s">
        <v>47</v>
      </c>
    </row>
    <row r="38" spans="2:7" x14ac:dyDescent="0.2">
      <c r="B38" s="16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L21"/>
  <sheetViews>
    <sheetView showGridLines="0" workbookViewId="0"/>
  </sheetViews>
  <sheetFormatPr defaultRowHeight="12.75" x14ac:dyDescent="0.2"/>
  <cols>
    <col min="1" max="1" width="5.7109375" style="5" customWidth="1"/>
    <col min="2" max="2" width="17.140625" style="5" customWidth="1"/>
    <col min="3" max="3" width="14" style="5" customWidth="1"/>
    <col min="4" max="4" width="17.5703125" style="5" customWidth="1"/>
    <col min="5" max="5" width="18" style="5" customWidth="1"/>
    <col min="6" max="6" width="18.28515625" style="5" customWidth="1"/>
    <col min="7" max="7" width="15.140625" style="5" customWidth="1"/>
    <col min="8" max="8" width="17.5703125" style="5" customWidth="1"/>
    <col min="9" max="9" width="15.85546875" style="5" customWidth="1"/>
    <col min="10" max="10" width="17.85546875" style="5" customWidth="1"/>
    <col min="11" max="16384" width="9.140625" style="5"/>
  </cols>
  <sheetData>
    <row r="1" spans="1:9" x14ac:dyDescent="0.2">
      <c r="A1" s="135"/>
    </row>
    <row r="2" spans="1:9" ht="18.75" x14ac:dyDescent="0.3">
      <c r="B2" s="44" t="s">
        <v>218</v>
      </c>
    </row>
    <row r="3" spans="1:9" ht="18.75" x14ac:dyDescent="0.3">
      <c r="B3" s="45" t="s">
        <v>16</v>
      </c>
    </row>
    <row r="5" spans="1:9" x14ac:dyDescent="0.2">
      <c r="B5" s="484" t="s">
        <v>11</v>
      </c>
      <c r="C5" s="458" t="s">
        <v>12</v>
      </c>
      <c r="D5" s="459"/>
      <c r="E5" s="459"/>
      <c r="F5" s="460"/>
      <c r="G5" s="456" t="s">
        <v>140</v>
      </c>
    </row>
    <row r="6" spans="1:9" ht="36" customHeight="1" x14ac:dyDescent="0.2">
      <c r="B6" s="485"/>
      <c r="C6" s="20" t="s">
        <v>136</v>
      </c>
      <c r="D6" s="20" t="s">
        <v>137</v>
      </c>
      <c r="E6" s="20" t="s">
        <v>138</v>
      </c>
      <c r="F6" s="20" t="s">
        <v>139</v>
      </c>
      <c r="G6" s="477"/>
    </row>
    <row r="7" spans="1:9" ht="20.100000000000001" customHeight="1" x14ac:dyDescent="0.2">
      <c r="B7" s="59" t="s">
        <v>14</v>
      </c>
      <c r="C7" s="50">
        <v>0</v>
      </c>
      <c r="D7" s="50">
        <v>0</v>
      </c>
      <c r="E7" s="50">
        <v>0</v>
      </c>
      <c r="F7" s="50">
        <v>0</v>
      </c>
      <c r="G7" s="55">
        <f>SUM(C7:F7)</f>
        <v>0</v>
      </c>
    </row>
    <row r="8" spans="1:9" ht="20.100000000000001" customHeight="1" x14ac:dyDescent="0.2">
      <c r="B8" s="60" t="s">
        <v>15</v>
      </c>
      <c r="C8" s="163">
        <v>0</v>
      </c>
      <c r="D8" s="50">
        <v>0</v>
      </c>
      <c r="E8" s="50">
        <v>0</v>
      </c>
      <c r="F8" s="50">
        <v>0</v>
      </c>
      <c r="G8" s="55">
        <f>SUM(C8:F8)</f>
        <v>0</v>
      </c>
    </row>
    <row r="9" spans="1:9" x14ac:dyDescent="0.2">
      <c r="B9" s="40" t="s">
        <v>33</v>
      </c>
      <c r="C9" s="52">
        <f t="shared" ref="C9:G9" si="0">SUM(C7:C8)</f>
        <v>0</v>
      </c>
      <c r="D9" s="41">
        <f t="shared" si="0"/>
        <v>0</v>
      </c>
      <c r="E9" s="41">
        <f t="shared" si="0"/>
        <v>0</v>
      </c>
      <c r="F9" s="61">
        <f t="shared" si="0"/>
        <v>0</v>
      </c>
      <c r="G9" s="62">
        <f t="shared" si="0"/>
        <v>0</v>
      </c>
    </row>
    <row r="12" spans="1:9" ht="18.75" x14ac:dyDescent="0.3">
      <c r="B12" s="44" t="s">
        <v>206</v>
      </c>
      <c r="E12" s="10"/>
      <c r="F12" s="10"/>
      <c r="G12" s="10"/>
      <c r="H12" s="10"/>
      <c r="I12" s="10"/>
    </row>
    <row r="13" spans="1:9" ht="18.75" x14ac:dyDescent="0.3">
      <c r="B13" s="45" t="s">
        <v>16</v>
      </c>
    </row>
    <row r="15" spans="1:9" x14ac:dyDescent="0.2">
      <c r="B15" s="484" t="s">
        <v>11</v>
      </c>
      <c r="C15" s="458" t="s">
        <v>12</v>
      </c>
      <c r="D15" s="459"/>
      <c r="E15" s="459"/>
      <c r="F15" s="460"/>
      <c r="G15" s="456" t="s">
        <v>140</v>
      </c>
      <c r="H15" s="10"/>
      <c r="I15" s="10"/>
    </row>
    <row r="16" spans="1:9" ht="36" customHeight="1" x14ac:dyDescent="0.2">
      <c r="B16" s="485"/>
      <c r="C16" s="20" t="s">
        <v>136</v>
      </c>
      <c r="D16" s="20" t="s">
        <v>137</v>
      </c>
      <c r="E16" s="20" t="s">
        <v>138</v>
      </c>
      <c r="F16" s="20" t="s">
        <v>139</v>
      </c>
      <c r="G16" s="477"/>
      <c r="H16" s="10"/>
      <c r="I16" s="10"/>
    </row>
    <row r="17" spans="2:12" ht="35.25" customHeight="1" x14ac:dyDescent="0.2">
      <c r="B17" s="63" t="s">
        <v>44</v>
      </c>
      <c r="C17" s="85">
        <v>263.34099999999995</v>
      </c>
      <c r="D17" s="85">
        <v>114.12299</v>
      </c>
      <c r="E17" s="85">
        <v>223.99431999999999</v>
      </c>
      <c r="F17" s="85">
        <v>455.8291999999999</v>
      </c>
      <c r="G17" s="75">
        <f>SUM(C17:F17)</f>
        <v>1057.2875099999999</v>
      </c>
    </row>
    <row r="18" spans="2:12" x14ac:dyDescent="0.2">
      <c r="B18" s="40" t="s">
        <v>33</v>
      </c>
      <c r="C18" s="67">
        <f t="shared" ref="C18:G18" si="1">SUM(C17:C17)</f>
        <v>263.34099999999995</v>
      </c>
      <c r="D18" s="68">
        <f t="shared" si="1"/>
        <v>114.12299</v>
      </c>
      <c r="E18" s="68">
        <f t="shared" si="1"/>
        <v>223.99431999999999</v>
      </c>
      <c r="F18" s="76">
        <f t="shared" si="1"/>
        <v>455.8291999999999</v>
      </c>
      <c r="G18" s="77">
        <f t="shared" si="1"/>
        <v>1057.2875099999999</v>
      </c>
      <c r="L18" s="36"/>
    </row>
    <row r="20" spans="2:12" x14ac:dyDescent="0.2">
      <c r="B20" s="5" t="s">
        <v>45</v>
      </c>
    </row>
    <row r="21" spans="2:12" x14ac:dyDescent="0.2">
      <c r="B21" s="5" t="s">
        <v>46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Landfill Inputs</vt:lpstr>
      <vt:lpstr>Landfill Input Trends</vt:lpstr>
      <vt:lpstr>Landfill Capacity</vt:lpstr>
      <vt:lpstr>Landfill Capacity Trends</vt:lpstr>
      <vt:lpstr>Transfer Treatment &amp; MRS Inputs</vt:lpstr>
      <vt:lpstr>Transfer Treatment &amp; MRS Trends</vt:lpstr>
      <vt:lpstr>Incineration Input &amp; Capacity</vt:lpstr>
      <vt:lpstr>Land Disposal</vt:lpstr>
      <vt:lpstr>Use of Waste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2016-10-20T13:17:43Z</cp:lastPrinted>
  <dcterms:created xsi:type="dcterms:W3CDTF">2006-10-24T13:52:52Z</dcterms:created>
  <dcterms:modified xsi:type="dcterms:W3CDTF">2016-10-28T10:28:33Z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