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60" windowWidth="14670" windowHeight="8835"/>
  </bookViews>
  <sheets>
    <sheet name="Summary" sheetId="7" r:id="rId1"/>
    <sheet name="GCSE results (by residence)" sheetId="1" r:id="rId2"/>
    <sheet name="Child Poverty" sheetId="2" r:id="rId3"/>
    <sheet name="Worklessness" sheetId="3" r:id="rId4"/>
    <sheet name="SOC 1-3" sheetId="5" r:id="rId5"/>
    <sheet name="Hourly Pay" sheetId="6" r:id="rId6"/>
  </sheets>
  <calcPr calcId="145621"/>
</workbook>
</file>

<file path=xl/calcChain.xml><?xml version="1.0" encoding="utf-8"?>
<calcChain xmlns="http://schemas.openxmlformats.org/spreadsheetml/2006/main">
  <c r="AO322" i="7" l="1"/>
  <c r="AO314" i="7"/>
  <c r="AO25" i="7"/>
  <c r="AO110" i="7"/>
  <c r="AO180" i="7"/>
  <c r="AO238" i="7"/>
  <c r="AO302" i="7"/>
  <c r="AO270" i="7"/>
  <c r="AO297" i="7"/>
  <c r="AO124" i="7"/>
  <c r="AO30" i="7"/>
  <c r="AO305" i="7"/>
  <c r="AO186" i="7"/>
  <c r="AO318" i="7"/>
  <c r="AO235" i="7"/>
  <c r="AO102" i="7"/>
  <c r="AO320" i="7"/>
  <c r="AO312" i="7"/>
  <c r="AO236" i="7"/>
  <c r="AO290" i="7"/>
  <c r="AO328" i="7"/>
  <c r="AO307" i="7"/>
  <c r="AO126" i="7"/>
  <c r="AO156" i="7"/>
  <c r="AO202" i="7"/>
  <c r="AO39" i="7"/>
  <c r="AO136" i="7"/>
  <c r="AO47" i="7"/>
  <c r="AO84" i="7"/>
  <c r="AO326" i="7"/>
  <c r="AO261" i="7"/>
  <c r="AO271" i="7"/>
  <c r="AO265" i="7"/>
  <c r="AO276" i="7"/>
  <c r="AO267" i="7"/>
  <c r="AO323" i="7"/>
  <c r="AO129" i="7"/>
  <c r="AO275" i="7"/>
  <c r="AO293" i="7"/>
  <c r="AO288" i="7"/>
  <c r="AO194" i="7"/>
  <c r="AO141" i="7"/>
  <c r="AO67" i="7"/>
  <c r="AO324" i="7"/>
  <c r="AO303" i="7"/>
  <c r="AO131" i="7"/>
  <c r="AO304" i="7"/>
  <c r="AO201" i="7"/>
  <c r="AO154" i="7"/>
  <c r="AO219" i="7"/>
  <c r="AO203" i="7"/>
  <c r="AO212" i="7"/>
  <c r="AO237" i="7"/>
  <c r="AO210" i="7"/>
  <c r="AO174" i="7"/>
  <c r="AO310" i="7"/>
  <c r="AO217" i="7"/>
  <c r="AO301" i="7"/>
  <c r="AO58" i="7"/>
  <c r="AO248" i="7"/>
  <c r="AO45" i="7"/>
  <c r="AO149" i="7"/>
  <c r="AO111" i="7"/>
  <c r="AO57" i="7"/>
  <c r="AO94" i="7"/>
  <c r="AO269" i="7"/>
  <c r="AO125" i="7"/>
  <c r="AO98" i="7"/>
  <c r="AO281" i="7"/>
  <c r="AO18" i="7"/>
  <c r="AO59" i="7"/>
  <c r="AO146" i="7"/>
  <c r="AO216" i="7"/>
  <c r="AO188" i="7"/>
  <c r="AO231" i="7"/>
  <c r="AO155" i="7"/>
  <c r="AO220" i="7"/>
  <c r="AO83" i="7"/>
  <c r="AO75" i="7"/>
  <c r="AO3" i="7"/>
  <c r="AO37" i="7"/>
  <c r="AO85" i="7"/>
  <c r="AO121" i="7"/>
  <c r="AO283" i="7"/>
  <c r="AO40" i="7"/>
  <c r="AO128" i="7"/>
  <c r="AO14" i="7"/>
  <c r="AO175" i="7"/>
  <c r="AO197" i="7"/>
  <c r="AO95" i="7"/>
  <c r="AO309" i="7"/>
  <c r="AO130" i="7"/>
  <c r="AO181" i="7"/>
  <c r="AO7" i="7"/>
  <c r="AO205" i="7"/>
  <c r="AO148" i="7"/>
  <c r="AO263" i="7"/>
  <c r="AO218" i="7"/>
  <c r="AO49" i="7"/>
  <c r="AO164" i="7"/>
  <c r="AO29" i="7"/>
  <c r="AO173" i="7"/>
  <c r="AO161" i="7"/>
  <c r="AO241" i="7"/>
  <c r="AO189" i="7"/>
  <c r="AO232" i="7"/>
  <c r="AO143" i="7"/>
  <c r="AO99" i="7"/>
  <c r="AO316" i="7"/>
  <c r="AO242" i="7"/>
  <c r="AO184" i="7"/>
  <c r="AO101" i="7"/>
  <c r="AO69" i="7"/>
  <c r="AO114" i="7"/>
  <c r="AO272" i="7"/>
  <c r="AO55" i="7"/>
  <c r="AO229" i="7"/>
  <c r="AO103" i="7"/>
  <c r="AO247" i="7"/>
  <c r="AO213" i="7"/>
  <c r="AO153" i="7"/>
  <c r="AO256" i="7"/>
  <c r="AO250" i="7"/>
  <c r="AO56" i="7"/>
  <c r="AO182" i="7"/>
  <c r="AO24" i="7"/>
  <c r="AO54" i="7"/>
  <c r="AO74" i="7"/>
  <c r="AO116" i="7"/>
  <c r="AO226" i="7"/>
  <c r="AO273" i="7"/>
  <c r="AO105" i="7"/>
  <c r="AO87" i="7"/>
  <c r="AO214" i="7"/>
  <c r="AO162" i="7"/>
  <c r="AO167" i="7"/>
  <c r="AO260" i="7"/>
  <c r="AO319" i="7"/>
  <c r="AO163" i="7"/>
  <c r="AO150" i="7"/>
  <c r="AO171" i="7"/>
  <c r="AO258" i="7"/>
  <c r="AO62" i="7"/>
  <c r="AO159" i="7"/>
  <c r="AO253" i="7"/>
  <c r="AO112" i="7"/>
  <c r="AO204" i="7"/>
  <c r="AO64" i="7"/>
  <c r="AO36" i="7"/>
  <c r="AO21" i="7"/>
  <c r="AO215" i="7"/>
  <c r="AO298" i="7"/>
  <c r="AO211" i="7"/>
  <c r="AO120" i="7"/>
  <c r="AO209" i="7"/>
  <c r="AO208" i="7"/>
  <c r="AO92" i="7"/>
  <c r="AO277" i="7"/>
  <c r="AO321" i="7"/>
  <c r="AO38" i="7"/>
  <c r="AO17" i="7"/>
  <c r="AO52" i="7"/>
  <c r="AO223" i="7"/>
  <c r="AO115" i="7"/>
  <c r="AO195" i="7"/>
  <c r="AO230" i="7"/>
  <c r="AO249" i="7"/>
  <c r="AO190" i="7"/>
  <c r="AO10" i="7"/>
  <c r="AO42" i="7"/>
  <c r="AO32" i="7"/>
  <c r="AO221" i="7"/>
  <c r="AO109" i="7"/>
  <c r="AO53" i="7"/>
  <c r="AO8" i="7"/>
  <c r="AO311" i="7"/>
  <c r="AO151" i="7"/>
  <c r="AO11" i="7"/>
  <c r="AO252" i="7"/>
  <c r="AO97" i="7"/>
  <c r="AO104" i="7"/>
  <c r="AO31" i="7"/>
  <c r="AO251" i="7"/>
  <c r="AO193" i="7"/>
  <c r="AO282" i="7"/>
  <c r="AO13" i="7"/>
  <c r="AO43" i="7"/>
  <c r="AO108" i="7"/>
  <c r="AO243" i="7"/>
  <c r="AO172" i="7"/>
  <c r="AO122" i="7"/>
  <c r="AO61" i="7"/>
  <c r="AO4" i="7"/>
  <c r="AO133" i="7"/>
  <c r="AO192" i="7"/>
  <c r="AO145" i="7"/>
  <c r="AO296" i="7"/>
  <c r="AO16" i="7"/>
  <c r="AO200" i="7"/>
  <c r="AO207" i="7"/>
  <c r="AO91" i="7"/>
  <c r="AO139" i="7"/>
  <c r="AO80" i="7"/>
  <c r="AO135" i="7"/>
  <c r="AO20" i="7"/>
  <c r="AO294" i="7"/>
  <c r="AO239" i="7"/>
  <c r="AO70" i="7"/>
  <c r="AO206" i="7"/>
  <c r="AO170" i="7"/>
  <c r="AO132" i="7"/>
  <c r="AO76" i="7"/>
  <c r="AO66" i="7"/>
  <c r="AO15" i="7"/>
  <c r="AO5" i="7"/>
  <c r="AO46" i="7"/>
  <c r="AO224" i="7"/>
  <c r="AO60" i="7"/>
  <c r="AO50" i="7"/>
  <c r="AO48" i="7"/>
  <c r="AO89" i="7"/>
  <c r="AO168" i="7"/>
  <c r="AO33" i="7"/>
  <c r="AO79" i="7"/>
  <c r="AO176" i="7"/>
  <c r="AO274" i="7"/>
  <c r="AO12" i="7"/>
  <c r="AO179" i="7"/>
  <c r="AO284" i="7"/>
  <c r="AO268" i="7"/>
  <c r="AO317" i="7"/>
  <c r="AO198" i="7"/>
  <c r="AO65" i="7"/>
  <c r="AO147" i="7"/>
  <c r="AO71" i="7"/>
  <c r="AO199" i="7"/>
  <c r="AO72" i="7"/>
  <c r="AO246" i="7"/>
  <c r="AO93" i="7"/>
  <c r="AO41" i="7"/>
  <c r="AO23" i="7"/>
  <c r="AO28" i="7"/>
  <c r="AO107" i="7"/>
  <c r="AO127" i="7"/>
  <c r="AO157" i="7"/>
  <c r="AO88" i="7"/>
  <c r="AO81" i="7"/>
  <c r="AO165" i="7"/>
  <c r="AO169" i="7"/>
  <c r="AO285" i="7"/>
  <c r="AO299" i="7"/>
  <c r="AO123" i="7"/>
  <c r="AO177" i="7"/>
  <c r="AO279" i="7"/>
  <c r="AO166" i="7"/>
  <c r="AO227" i="7"/>
  <c r="AO257" i="7"/>
  <c r="AO113" i="7"/>
  <c r="AO222" i="7"/>
  <c r="AO77" i="7"/>
  <c r="AO90" i="7"/>
  <c r="AO118" i="7"/>
  <c r="AO245" i="7"/>
  <c r="AO196" i="7"/>
  <c r="AO327" i="7"/>
  <c r="AO134" i="7"/>
  <c r="AO27" i="7"/>
  <c r="AO264" i="7"/>
  <c r="AO266" i="7"/>
  <c r="AO96" i="7"/>
  <c r="AO228" i="7"/>
  <c r="AO82" i="7"/>
  <c r="AO6" i="7"/>
  <c r="AO308" i="7"/>
  <c r="AO300" i="7"/>
  <c r="AO183" i="7"/>
  <c r="AO34" i="7"/>
  <c r="AO306" i="7"/>
  <c r="AO289" i="7"/>
  <c r="AO86" i="7"/>
  <c r="AO142" i="7"/>
  <c r="AO73" i="7"/>
  <c r="AO191" i="7"/>
  <c r="AO144" i="7"/>
  <c r="AO26" i="7"/>
  <c r="AO78" i="7"/>
  <c r="AO240" i="7"/>
  <c r="AO35" i="7"/>
  <c r="AO292" i="7"/>
  <c r="AO119" i="7"/>
  <c r="AO291" i="7"/>
  <c r="AO68" i="7"/>
  <c r="AO19" i="7"/>
  <c r="AO225" i="7"/>
  <c r="AO280" i="7"/>
  <c r="AO286" i="7"/>
  <c r="AO117" i="7"/>
  <c r="AO22" i="7"/>
  <c r="AO140" i="7"/>
  <c r="AO262" i="7"/>
  <c r="AO233" i="7"/>
  <c r="AO295" i="7"/>
  <c r="AO9" i="7"/>
  <c r="AO315" i="7"/>
  <c r="AO278" i="7"/>
  <c r="AO100" i="7"/>
  <c r="AO244" i="7"/>
  <c r="AO234" i="7"/>
  <c r="AO187" i="7"/>
  <c r="AO51" i="7"/>
  <c r="AO254" i="7"/>
  <c r="AO255" i="7"/>
  <c r="AO106" i="7"/>
  <c r="AO185" i="7"/>
  <c r="AO325" i="7"/>
  <c r="AO152" i="7"/>
  <c r="AO313" i="7"/>
  <c r="AO44" i="7"/>
  <c r="AO138" i="7"/>
  <c r="AO178" i="7"/>
  <c r="AO160" i="7"/>
  <c r="AO287" i="7"/>
  <c r="AO137" i="7"/>
  <c r="AO158" i="7"/>
  <c r="AO259" i="7"/>
  <c r="AO63" i="7"/>
  <c r="U55" i="7"/>
  <c r="V55" i="7"/>
  <c r="U229" i="7"/>
  <c r="V229" i="7"/>
  <c r="U103" i="7"/>
  <c r="V103" i="7"/>
  <c r="U247" i="7"/>
  <c r="V247" i="7"/>
  <c r="U213" i="7"/>
  <c r="V213" i="7"/>
  <c r="U153" i="7"/>
  <c r="V153" i="7"/>
  <c r="U256" i="7"/>
  <c r="V256" i="7"/>
  <c r="U250" i="7"/>
  <c r="V250" i="7"/>
  <c r="U56" i="7"/>
  <c r="V56" i="7"/>
  <c r="U182" i="7"/>
  <c r="V182" i="7"/>
  <c r="U24" i="7"/>
  <c r="V24" i="7"/>
  <c r="U54" i="7"/>
  <c r="V54" i="7"/>
  <c r="U74" i="7"/>
  <c r="V74" i="7"/>
  <c r="U116" i="7"/>
  <c r="V116" i="7"/>
  <c r="U226" i="7"/>
  <c r="V226" i="7"/>
  <c r="U219" i="7"/>
  <c r="V219" i="7"/>
  <c r="U154" i="7"/>
  <c r="V154" i="7"/>
  <c r="U201" i="7"/>
  <c r="V201" i="7"/>
  <c r="U273" i="7"/>
  <c r="V273" i="7"/>
  <c r="U304" i="7"/>
  <c r="V304" i="7"/>
  <c r="U105" i="7"/>
  <c r="V105" i="7"/>
  <c r="U87" i="7"/>
  <c r="V87" i="7"/>
  <c r="U214" i="7"/>
  <c r="V214" i="7"/>
  <c r="U162" i="7"/>
  <c r="V162" i="7"/>
  <c r="U167" i="7"/>
  <c r="V167" i="7"/>
  <c r="U260" i="7"/>
  <c r="V260" i="7"/>
  <c r="U131" i="7"/>
  <c r="V131" i="7"/>
  <c r="U319" i="7"/>
  <c r="V319" i="7"/>
  <c r="U163" i="7"/>
  <c r="V163" i="7"/>
  <c r="U303" i="7"/>
  <c r="V303" i="7"/>
  <c r="U324" i="7"/>
  <c r="V324" i="7"/>
  <c r="U150" i="7"/>
  <c r="V150" i="7"/>
  <c r="U171" i="7"/>
  <c r="V171" i="7"/>
  <c r="U258" i="7"/>
  <c r="V258" i="7"/>
  <c r="U62" i="7"/>
  <c r="V62" i="7"/>
  <c r="U67" i="7"/>
  <c r="V67" i="7"/>
  <c r="U159" i="7"/>
  <c r="V159" i="7"/>
  <c r="U253" i="7"/>
  <c r="V253" i="7"/>
  <c r="U112" i="7"/>
  <c r="V112" i="7"/>
  <c r="U204" i="7"/>
  <c r="V204" i="7"/>
  <c r="U64" i="7"/>
  <c r="V64" i="7"/>
  <c r="U36" i="7"/>
  <c r="V36" i="7"/>
  <c r="U141" i="7"/>
  <c r="V141" i="7"/>
  <c r="U21" i="7"/>
  <c r="V21" i="7"/>
  <c r="U215" i="7"/>
  <c r="V215" i="7"/>
  <c r="U298" i="7"/>
  <c r="V298" i="7"/>
  <c r="U211" i="7"/>
  <c r="V211" i="7"/>
  <c r="U120" i="7"/>
  <c r="V120" i="7"/>
  <c r="U194" i="7"/>
  <c r="V194" i="7"/>
  <c r="U209" i="7"/>
  <c r="V209" i="7"/>
  <c r="U288" i="7"/>
  <c r="V288" i="7"/>
  <c r="U208" i="7"/>
  <c r="V208" i="7"/>
  <c r="U92" i="7"/>
  <c r="V92" i="7"/>
  <c r="U293" i="7"/>
  <c r="V293" i="7"/>
  <c r="U277" i="7"/>
  <c r="V277" i="7"/>
  <c r="U321" i="7"/>
  <c r="V321" i="7"/>
  <c r="U38" i="7"/>
  <c r="V38" i="7"/>
  <c r="U17" i="7"/>
  <c r="V17" i="7"/>
  <c r="U52" i="7"/>
  <c r="V52" i="7"/>
  <c r="U223" i="7"/>
  <c r="V223" i="7"/>
  <c r="U115" i="7"/>
  <c r="V115" i="7"/>
  <c r="U275" i="7"/>
  <c r="V275" i="7"/>
  <c r="U195" i="7"/>
  <c r="V195" i="7"/>
  <c r="U230" i="7"/>
  <c r="V230" i="7"/>
  <c r="U129" i="7"/>
  <c r="V129" i="7"/>
  <c r="U323" i="7"/>
  <c r="V323" i="7"/>
  <c r="U249" i="7"/>
  <c r="V249" i="7"/>
  <c r="U190" i="7"/>
  <c r="V190" i="7"/>
  <c r="U10" i="7"/>
  <c r="V10" i="7"/>
  <c r="U42" i="7"/>
  <c r="V42" i="7"/>
  <c r="U32" i="7"/>
  <c r="V32" i="7"/>
  <c r="U267" i="7"/>
  <c r="V267" i="7"/>
  <c r="U221" i="7"/>
  <c r="V221" i="7"/>
  <c r="U276" i="7"/>
  <c r="V276" i="7"/>
  <c r="U109" i="7"/>
  <c r="V109" i="7"/>
  <c r="U53" i="7"/>
  <c r="V53" i="7"/>
  <c r="U8" i="7"/>
  <c r="V8" i="7"/>
  <c r="U311" i="7"/>
  <c r="V311" i="7"/>
  <c r="U151" i="7"/>
  <c r="V151" i="7"/>
  <c r="U11" i="7"/>
  <c r="V11" i="7"/>
  <c r="U252" i="7"/>
  <c r="V252" i="7"/>
  <c r="U97" i="7"/>
  <c r="V97" i="7"/>
  <c r="U104" i="7"/>
  <c r="V104" i="7"/>
  <c r="U31" i="7"/>
  <c r="V31" i="7"/>
  <c r="U251" i="7"/>
  <c r="V251" i="7"/>
  <c r="U193" i="7"/>
  <c r="V193" i="7"/>
  <c r="U282" i="7"/>
  <c r="V282" i="7"/>
  <c r="U13" i="7"/>
  <c r="V13" i="7"/>
  <c r="U43" i="7"/>
  <c r="V43" i="7"/>
  <c r="U108" i="7"/>
  <c r="V108" i="7"/>
  <c r="U243" i="7"/>
  <c r="V243" i="7"/>
  <c r="U172" i="7"/>
  <c r="V172" i="7"/>
  <c r="U122" i="7"/>
  <c r="V122" i="7"/>
  <c r="U61" i="7"/>
  <c r="V61" i="7"/>
  <c r="U4" i="7"/>
  <c r="V4" i="7"/>
  <c r="U133" i="7"/>
  <c r="V133" i="7"/>
  <c r="U192" i="7"/>
  <c r="V192" i="7"/>
  <c r="U145" i="7"/>
  <c r="V145" i="7"/>
  <c r="U296" i="7"/>
  <c r="V296" i="7"/>
  <c r="U265" i="7"/>
  <c r="V265" i="7"/>
  <c r="U261" i="7"/>
  <c r="V261" i="7"/>
  <c r="U271" i="7"/>
  <c r="V271" i="7"/>
  <c r="U16" i="7"/>
  <c r="V16" i="7"/>
  <c r="U200" i="7"/>
  <c r="V200" i="7"/>
  <c r="U326" i="7"/>
  <c r="V326" i="7"/>
  <c r="U207" i="7"/>
  <c r="V207" i="7"/>
  <c r="U84" i="7"/>
  <c r="V84" i="7"/>
  <c r="U91" i="7"/>
  <c r="V91" i="7"/>
  <c r="U139" i="7"/>
  <c r="V139" i="7"/>
  <c r="U80" i="7"/>
  <c r="V80" i="7"/>
  <c r="U47" i="7"/>
  <c r="V47" i="7"/>
  <c r="U136" i="7"/>
  <c r="V136" i="7"/>
  <c r="U135" i="7"/>
  <c r="V135" i="7"/>
  <c r="U20" i="7"/>
  <c r="V20" i="7"/>
  <c r="U294" i="7"/>
  <c r="V294" i="7"/>
  <c r="U239" i="7"/>
  <c r="V239" i="7"/>
  <c r="U70" i="7"/>
  <c r="V70" i="7"/>
  <c r="U39" i="7"/>
  <c r="V39" i="7"/>
  <c r="U206" i="7"/>
  <c r="V206" i="7"/>
  <c r="U170" i="7"/>
  <c r="V170" i="7"/>
  <c r="U202" i="7"/>
  <c r="V202" i="7"/>
  <c r="U132" i="7"/>
  <c r="V132" i="7"/>
  <c r="U76" i="7"/>
  <c r="V76" i="7"/>
  <c r="U66" i="7"/>
  <c r="V66" i="7"/>
  <c r="U15" i="7"/>
  <c r="V15" i="7"/>
  <c r="U5" i="7"/>
  <c r="V5" i="7"/>
  <c r="U46" i="7"/>
  <c r="V46" i="7"/>
  <c r="U224" i="7"/>
  <c r="V224" i="7"/>
  <c r="U60" i="7"/>
  <c r="V60" i="7"/>
  <c r="U156" i="7"/>
  <c r="V156" i="7"/>
  <c r="U50" i="7"/>
  <c r="V50" i="7"/>
  <c r="U48" i="7"/>
  <c r="V48" i="7"/>
  <c r="U89" i="7"/>
  <c r="V89" i="7"/>
  <c r="U168" i="7"/>
  <c r="V168" i="7"/>
  <c r="U33" i="7"/>
  <c r="V33" i="7"/>
  <c r="U79" i="7"/>
  <c r="V79" i="7"/>
  <c r="U126" i="7"/>
  <c r="V126" i="7"/>
  <c r="U176" i="7"/>
  <c r="V176" i="7"/>
  <c r="U274" i="7"/>
  <c r="V274" i="7"/>
  <c r="U12" i="7"/>
  <c r="V12" i="7"/>
  <c r="U179" i="7"/>
  <c r="V179" i="7"/>
  <c r="U284" i="7"/>
  <c r="V284" i="7"/>
  <c r="U268" i="7"/>
  <c r="V268" i="7"/>
  <c r="U317" i="7"/>
  <c r="V317" i="7"/>
  <c r="U198" i="7"/>
  <c r="V198" i="7"/>
  <c r="U65" i="7"/>
  <c r="V65" i="7"/>
  <c r="U147" i="7"/>
  <c r="V147" i="7"/>
  <c r="U71" i="7"/>
  <c r="V71" i="7"/>
  <c r="U199" i="7"/>
  <c r="V199" i="7"/>
  <c r="U72" i="7"/>
  <c r="V72" i="7"/>
  <c r="U246" i="7"/>
  <c r="V246" i="7"/>
  <c r="U307" i="7"/>
  <c r="V307" i="7"/>
  <c r="U328" i="7"/>
  <c r="V328" i="7"/>
  <c r="U93" i="7"/>
  <c r="V93" i="7"/>
  <c r="U290" i="7"/>
  <c r="V290" i="7"/>
  <c r="U236" i="7"/>
  <c r="V236" i="7"/>
  <c r="U41" i="7"/>
  <c r="V41" i="7"/>
  <c r="U23" i="7"/>
  <c r="V23" i="7"/>
  <c r="U28" i="7"/>
  <c r="V28" i="7"/>
  <c r="U107" i="7"/>
  <c r="V107" i="7"/>
  <c r="U127" i="7"/>
  <c r="V127" i="7"/>
  <c r="U157" i="7"/>
  <c r="V157" i="7"/>
  <c r="U312" i="7"/>
  <c r="V312" i="7"/>
  <c r="U88" i="7"/>
  <c r="V88" i="7"/>
  <c r="U81" i="7"/>
  <c r="V81" i="7"/>
  <c r="U165" i="7"/>
  <c r="V165" i="7"/>
  <c r="U169" i="7"/>
  <c r="V169" i="7"/>
  <c r="U285" i="7"/>
  <c r="V285" i="7"/>
  <c r="U320" i="7"/>
  <c r="V320" i="7"/>
  <c r="U299" i="7"/>
  <c r="V299" i="7"/>
  <c r="U123" i="7"/>
  <c r="V123" i="7"/>
  <c r="U177" i="7"/>
  <c r="V177" i="7"/>
  <c r="U279" i="7"/>
  <c r="V279" i="7"/>
  <c r="U102" i="7"/>
  <c r="V102" i="7"/>
  <c r="U166" i="7"/>
  <c r="V166" i="7"/>
  <c r="U227" i="7"/>
  <c r="V227" i="7"/>
  <c r="U235" i="7"/>
  <c r="V235" i="7"/>
  <c r="U318" i="7"/>
  <c r="V318" i="7"/>
  <c r="U257" i="7"/>
  <c r="V257" i="7"/>
  <c r="U186" i="7"/>
  <c r="V186" i="7"/>
  <c r="U113" i="7"/>
  <c r="V113" i="7"/>
  <c r="U222" i="7"/>
  <c r="V222" i="7"/>
  <c r="U77" i="7"/>
  <c r="V77" i="7"/>
  <c r="U90" i="7"/>
  <c r="V90" i="7"/>
  <c r="U118" i="7"/>
  <c r="V118" i="7"/>
  <c r="U245" i="7"/>
  <c r="V245" i="7"/>
  <c r="U196" i="7"/>
  <c r="V196" i="7"/>
  <c r="U327" i="7"/>
  <c r="V327" i="7"/>
  <c r="U134" i="7"/>
  <c r="V134" i="7"/>
  <c r="U27" i="7"/>
  <c r="V27" i="7"/>
  <c r="U264" i="7"/>
  <c r="V264" i="7"/>
  <c r="U266" i="7"/>
  <c r="V266" i="7"/>
  <c r="U96" i="7"/>
  <c r="V96" i="7"/>
  <c r="U228" i="7"/>
  <c r="V228" i="7"/>
  <c r="U82" i="7"/>
  <c r="V82" i="7"/>
  <c r="U6" i="7"/>
  <c r="V6" i="7"/>
  <c r="U308" i="7"/>
  <c r="V308" i="7"/>
  <c r="U300" i="7"/>
  <c r="V300" i="7"/>
  <c r="U183" i="7"/>
  <c r="V183" i="7"/>
  <c r="U34" i="7"/>
  <c r="V34" i="7"/>
  <c r="U306" i="7"/>
  <c r="V306" i="7"/>
  <c r="U289" i="7"/>
  <c r="V289" i="7"/>
  <c r="U86" i="7"/>
  <c r="V86" i="7"/>
  <c r="U142" i="7"/>
  <c r="V142" i="7"/>
  <c r="U73" i="7"/>
  <c r="V73" i="7"/>
  <c r="U30" i="7"/>
  <c r="V30" i="7"/>
  <c r="U305" i="7"/>
  <c r="V305" i="7"/>
  <c r="U191" i="7"/>
  <c r="V191" i="7"/>
  <c r="U144" i="7"/>
  <c r="V144" i="7"/>
  <c r="U26" i="7"/>
  <c r="V26" i="7"/>
  <c r="U78" i="7"/>
  <c r="V78" i="7"/>
  <c r="U240" i="7"/>
  <c r="V240" i="7"/>
  <c r="U124" i="7"/>
  <c r="V124" i="7"/>
  <c r="U35" i="7"/>
  <c r="V35" i="7"/>
  <c r="U292" i="7"/>
  <c r="V292" i="7"/>
  <c r="U119" i="7"/>
  <c r="V119" i="7"/>
  <c r="U291" i="7"/>
  <c r="V291" i="7"/>
  <c r="U68" i="7"/>
  <c r="V68" i="7"/>
  <c r="U19" i="7"/>
  <c r="V19" i="7"/>
  <c r="U225" i="7"/>
  <c r="V225" i="7"/>
  <c r="U280" i="7"/>
  <c r="V280" i="7"/>
  <c r="U297" i="7"/>
  <c r="V297" i="7"/>
  <c r="U270" i="7"/>
  <c r="V270" i="7"/>
  <c r="U286" i="7"/>
  <c r="V286" i="7"/>
  <c r="U117" i="7"/>
  <c r="V117" i="7"/>
  <c r="U22" i="7"/>
  <c r="V22" i="7"/>
  <c r="U140" i="7"/>
  <c r="V140" i="7"/>
  <c r="U262" i="7"/>
  <c r="V262" i="7"/>
  <c r="U233" i="7"/>
  <c r="V233" i="7"/>
  <c r="U295" i="7"/>
  <c r="V295" i="7"/>
  <c r="U302" i="7"/>
  <c r="V302" i="7"/>
  <c r="U9" i="7"/>
  <c r="V9" i="7"/>
  <c r="U315" i="7"/>
  <c r="V315" i="7"/>
  <c r="U278" i="7"/>
  <c r="V278" i="7"/>
  <c r="U100" i="7"/>
  <c r="V100" i="7"/>
  <c r="U244" i="7"/>
  <c r="V244" i="7"/>
  <c r="U238" i="7"/>
  <c r="V238" i="7"/>
  <c r="U180" i="7"/>
  <c r="V180" i="7"/>
  <c r="U234" i="7"/>
  <c r="V234" i="7"/>
  <c r="U187" i="7"/>
  <c r="V187" i="7"/>
  <c r="U51" i="7"/>
  <c r="V51" i="7"/>
  <c r="U254" i="7"/>
  <c r="V254" i="7"/>
  <c r="U25" i="7"/>
  <c r="V25" i="7"/>
  <c r="U255" i="7"/>
  <c r="V255" i="7"/>
  <c r="U110" i="7"/>
  <c r="V110" i="7"/>
  <c r="U106" i="7"/>
  <c r="V106" i="7"/>
  <c r="U185" i="7"/>
  <c r="V185" i="7"/>
  <c r="U314" i="7"/>
  <c r="V314" i="7"/>
  <c r="U325" i="7"/>
  <c r="V325" i="7"/>
  <c r="U152" i="7"/>
  <c r="V152" i="7"/>
  <c r="U322" i="7"/>
  <c r="V322" i="7"/>
  <c r="U313" i="7"/>
  <c r="V313" i="7"/>
  <c r="U44" i="7"/>
  <c r="V44" i="7"/>
  <c r="U138" i="7"/>
  <c r="V138" i="7"/>
  <c r="U178" i="7"/>
  <c r="V178" i="7"/>
  <c r="U160" i="7"/>
  <c r="V160" i="7"/>
  <c r="U287" i="7"/>
  <c r="V287" i="7"/>
  <c r="U137" i="7"/>
  <c r="V137" i="7"/>
  <c r="U158" i="7"/>
  <c r="V158" i="7"/>
  <c r="U259" i="7"/>
  <c r="V259" i="7"/>
  <c r="AC212" i="7"/>
  <c r="AD212" i="7"/>
  <c r="AE212" i="7"/>
  <c r="AF212" i="7"/>
  <c r="AG212" i="7"/>
  <c r="AH212" i="7"/>
  <c r="AC203" i="7"/>
  <c r="AD203" i="7"/>
  <c r="AE203" i="7"/>
  <c r="AF203" i="7"/>
  <c r="AG203" i="7"/>
  <c r="AH203" i="7"/>
  <c r="AC184" i="7"/>
  <c r="AD184" i="7"/>
  <c r="AE184" i="7"/>
  <c r="AF184" i="7"/>
  <c r="AG184" i="7"/>
  <c r="AH184" i="7"/>
  <c r="AC101" i="7"/>
  <c r="AD101" i="7"/>
  <c r="AE101" i="7"/>
  <c r="AF101" i="7"/>
  <c r="AG101" i="7"/>
  <c r="AH101" i="7"/>
  <c r="AC69" i="7"/>
  <c r="AD69" i="7"/>
  <c r="AE69" i="7"/>
  <c r="AF69" i="7"/>
  <c r="AG69" i="7"/>
  <c r="AH69" i="7"/>
  <c r="AC114" i="7"/>
  <c r="AD114" i="7"/>
  <c r="AE114" i="7"/>
  <c r="AF114" i="7"/>
  <c r="AG114" i="7"/>
  <c r="AH114" i="7"/>
  <c r="AC272" i="7"/>
  <c r="AD272" i="7"/>
  <c r="AE272" i="7"/>
  <c r="AF272" i="7"/>
  <c r="AG272" i="7"/>
  <c r="AH272" i="7"/>
  <c r="AC55" i="7"/>
  <c r="AD55" i="7"/>
  <c r="AE55" i="7"/>
  <c r="AF55" i="7"/>
  <c r="AG55" i="7"/>
  <c r="AH55" i="7"/>
  <c r="AC229" i="7"/>
  <c r="AD229" i="7"/>
  <c r="AE229" i="7"/>
  <c r="AF229" i="7"/>
  <c r="AG229" i="7"/>
  <c r="AH229" i="7"/>
  <c r="AC103" i="7"/>
  <c r="AD103" i="7"/>
  <c r="AE103" i="7"/>
  <c r="AF103" i="7"/>
  <c r="AG103" i="7"/>
  <c r="AH103" i="7"/>
  <c r="AC247" i="7"/>
  <c r="AD247" i="7"/>
  <c r="AE247" i="7"/>
  <c r="AF247" i="7"/>
  <c r="AG247" i="7"/>
  <c r="AH247" i="7"/>
  <c r="AC213" i="7"/>
  <c r="AD213" i="7"/>
  <c r="AE213" i="7"/>
  <c r="AF213" i="7"/>
  <c r="AG213" i="7"/>
  <c r="AH213" i="7"/>
  <c r="AC153" i="7"/>
  <c r="AD153" i="7"/>
  <c r="AE153" i="7"/>
  <c r="AF153" i="7"/>
  <c r="AG153" i="7"/>
  <c r="AH153" i="7"/>
  <c r="AC256" i="7"/>
  <c r="AD256" i="7"/>
  <c r="AE256" i="7"/>
  <c r="AF256" i="7"/>
  <c r="AG256" i="7"/>
  <c r="AH256" i="7"/>
  <c r="AC250" i="7"/>
  <c r="AD250" i="7"/>
  <c r="AE250" i="7"/>
  <c r="AF250" i="7"/>
  <c r="AG250" i="7"/>
  <c r="AH250" i="7"/>
  <c r="AC56" i="7"/>
  <c r="AD56" i="7"/>
  <c r="AE56" i="7"/>
  <c r="AF56" i="7"/>
  <c r="AG56" i="7"/>
  <c r="AH56" i="7"/>
  <c r="AC182" i="7"/>
  <c r="AD182" i="7"/>
  <c r="AE182" i="7"/>
  <c r="AF182" i="7"/>
  <c r="AG182" i="7"/>
  <c r="AH182" i="7"/>
  <c r="AC24" i="7"/>
  <c r="AD24" i="7"/>
  <c r="AE24" i="7"/>
  <c r="AF24" i="7"/>
  <c r="AG24" i="7"/>
  <c r="AH24" i="7"/>
  <c r="AC54" i="7"/>
  <c r="AD54" i="7"/>
  <c r="AE54" i="7"/>
  <c r="AF54" i="7"/>
  <c r="AG54" i="7"/>
  <c r="AH54" i="7"/>
  <c r="AC74" i="7"/>
  <c r="AD74" i="7"/>
  <c r="AE74" i="7"/>
  <c r="AF74" i="7"/>
  <c r="AG74" i="7"/>
  <c r="AH74" i="7"/>
  <c r="AC116" i="7"/>
  <c r="AD116" i="7"/>
  <c r="AE116" i="7"/>
  <c r="AF116" i="7"/>
  <c r="AG116" i="7"/>
  <c r="AH116" i="7"/>
  <c r="AC226" i="7"/>
  <c r="AD226" i="7"/>
  <c r="AE226" i="7"/>
  <c r="AF226" i="7"/>
  <c r="AG226" i="7"/>
  <c r="AH226" i="7"/>
  <c r="AC219" i="7"/>
  <c r="AD219" i="7"/>
  <c r="AE219" i="7"/>
  <c r="AF219" i="7"/>
  <c r="AG219" i="7"/>
  <c r="AH219" i="7"/>
  <c r="AC154" i="7"/>
  <c r="AD154" i="7"/>
  <c r="AE154" i="7"/>
  <c r="AF154" i="7"/>
  <c r="AG154" i="7"/>
  <c r="AH154" i="7"/>
  <c r="AC201" i="7"/>
  <c r="AD201" i="7"/>
  <c r="AE201" i="7"/>
  <c r="AF201" i="7"/>
  <c r="AG201" i="7"/>
  <c r="AH201" i="7"/>
  <c r="AC273" i="7"/>
  <c r="AD273" i="7"/>
  <c r="AE273" i="7"/>
  <c r="AF273" i="7"/>
  <c r="AG273" i="7"/>
  <c r="AH273" i="7"/>
  <c r="AC304" i="7"/>
  <c r="AD304" i="7"/>
  <c r="AE304" i="7"/>
  <c r="AF304" i="7"/>
  <c r="AG304" i="7"/>
  <c r="AH304" i="7"/>
  <c r="AC105" i="7"/>
  <c r="AD105" i="7"/>
  <c r="AE105" i="7"/>
  <c r="AF105" i="7"/>
  <c r="AG105" i="7"/>
  <c r="AH105" i="7"/>
  <c r="AC87" i="7"/>
  <c r="AD87" i="7"/>
  <c r="AE87" i="7"/>
  <c r="AF87" i="7"/>
  <c r="AG87" i="7"/>
  <c r="AH87" i="7"/>
  <c r="AC214" i="7"/>
  <c r="AD214" i="7"/>
  <c r="AE214" i="7"/>
  <c r="AF214" i="7"/>
  <c r="AG214" i="7"/>
  <c r="AH214" i="7"/>
  <c r="AC162" i="7"/>
  <c r="AD162" i="7"/>
  <c r="AE162" i="7"/>
  <c r="AF162" i="7"/>
  <c r="AG162" i="7"/>
  <c r="AH162" i="7"/>
  <c r="AC167" i="7"/>
  <c r="AD167" i="7"/>
  <c r="AE167" i="7"/>
  <c r="AF167" i="7"/>
  <c r="AG167" i="7"/>
  <c r="AH167" i="7"/>
  <c r="AC260" i="7"/>
  <c r="AD260" i="7"/>
  <c r="AE260" i="7"/>
  <c r="AF260" i="7"/>
  <c r="AG260" i="7"/>
  <c r="AH260" i="7"/>
  <c r="AC131" i="7"/>
  <c r="AD131" i="7"/>
  <c r="AE131" i="7"/>
  <c r="AF131" i="7"/>
  <c r="AG131" i="7"/>
  <c r="AH131" i="7"/>
  <c r="AC319" i="7"/>
  <c r="AD319" i="7"/>
  <c r="AE319" i="7"/>
  <c r="AF319" i="7"/>
  <c r="AG319" i="7"/>
  <c r="AH319" i="7"/>
  <c r="AC163" i="7"/>
  <c r="AD163" i="7"/>
  <c r="AE163" i="7"/>
  <c r="AF163" i="7"/>
  <c r="AG163" i="7"/>
  <c r="AH163" i="7"/>
  <c r="AC303" i="7"/>
  <c r="AD303" i="7"/>
  <c r="AE303" i="7"/>
  <c r="AF303" i="7"/>
  <c r="AG303" i="7"/>
  <c r="AH303" i="7"/>
  <c r="AC324" i="7"/>
  <c r="AD324" i="7"/>
  <c r="AE324" i="7"/>
  <c r="AF324" i="7"/>
  <c r="AG324" i="7"/>
  <c r="AH324" i="7"/>
  <c r="AC150" i="7"/>
  <c r="AD150" i="7"/>
  <c r="AE150" i="7"/>
  <c r="AF150" i="7"/>
  <c r="AG150" i="7"/>
  <c r="AH150" i="7"/>
  <c r="AC171" i="7"/>
  <c r="AD171" i="7"/>
  <c r="AE171" i="7"/>
  <c r="AF171" i="7"/>
  <c r="AG171" i="7"/>
  <c r="AH171" i="7"/>
  <c r="AC258" i="7"/>
  <c r="AD258" i="7"/>
  <c r="AE258" i="7"/>
  <c r="AF258" i="7"/>
  <c r="AG258" i="7"/>
  <c r="AH258" i="7"/>
  <c r="AC62" i="7"/>
  <c r="AD62" i="7"/>
  <c r="AE62" i="7"/>
  <c r="AF62" i="7"/>
  <c r="AG62" i="7"/>
  <c r="AH62" i="7"/>
  <c r="AC67" i="7"/>
  <c r="AD67" i="7"/>
  <c r="AE67" i="7"/>
  <c r="AF67" i="7"/>
  <c r="AG67" i="7"/>
  <c r="AH67" i="7"/>
  <c r="AC159" i="7"/>
  <c r="AD159" i="7"/>
  <c r="AE159" i="7"/>
  <c r="AF159" i="7"/>
  <c r="AG159" i="7"/>
  <c r="AH159" i="7"/>
  <c r="AC253" i="7"/>
  <c r="AD253" i="7"/>
  <c r="AE253" i="7"/>
  <c r="AF253" i="7"/>
  <c r="AG253" i="7"/>
  <c r="AH253" i="7"/>
  <c r="AC112" i="7"/>
  <c r="AD112" i="7"/>
  <c r="AE112" i="7"/>
  <c r="AF112" i="7"/>
  <c r="AG112" i="7"/>
  <c r="AH112" i="7"/>
  <c r="AC204" i="7"/>
  <c r="AD204" i="7"/>
  <c r="AE204" i="7"/>
  <c r="AF204" i="7"/>
  <c r="AG204" i="7"/>
  <c r="AH204" i="7"/>
  <c r="AC64" i="7"/>
  <c r="AD64" i="7"/>
  <c r="AE64" i="7"/>
  <c r="AF64" i="7"/>
  <c r="AG64" i="7"/>
  <c r="AH64" i="7"/>
  <c r="AC36" i="7"/>
  <c r="AD36" i="7"/>
  <c r="AE36" i="7"/>
  <c r="AF36" i="7"/>
  <c r="AG36" i="7"/>
  <c r="AH36" i="7"/>
  <c r="AC141" i="7"/>
  <c r="AD141" i="7"/>
  <c r="AE141" i="7"/>
  <c r="AF141" i="7"/>
  <c r="AG141" i="7"/>
  <c r="AH141" i="7"/>
  <c r="AC21" i="7"/>
  <c r="AD21" i="7"/>
  <c r="AE21" i="7"/>
  <c r="AF21" i="7"/>
  <c r="AG21" i="7"/>
  <c r="AH21" i="7"/>
  <c r="AC215" i="7"/>
  <c r="AD215" i="7"/>
  <c r="AE215" i="7"/>
  <c r="AF215" i="7"/>
  <c r="AG215" i="7"/>
  <c r="AH215" i="7"/>
  <c r="AC298" i="7"/>
  <c r="AD298" i="7"/>
  <c r="AE298" i="7"/>
  <c r="AF298" i="7"/>
  <c r="AG298" i="7"/>
  <c r="AH298" i="7"/>
  <c r="AC211" i="7"/>
  <c r="AD211" i="7"/>
  <c r="AE211" i="7"/>
  <c r="AF211" i="7"/>
  <c r="AG211" i="7"/>
  <c r="AH211" i="7"/>
  <c r="AC120" i="7"/>
  <c r="AD120" i="7"/>
  <c r="AE120" i="7"/>
  <c r="AF120" i="7"/>
  <c r="AG120" i="7"/>
  <c r="AH120" i="7"/>
  <c r="AC194" i="7"/>
  <c r="AD194" i="7"/>
  <c r="AE194" i="7"/>
  <c r="AF194" i="7"/>
  <c r="AG194" i="7"/>
  <c r="AH194" i="7"/>
  <c r="AC209" i="7"/>
  <c r="AD209" i="7"/>
  <c r="AE209" i="7"/>
  <c r="AF209" i="7"/>
  <c r="AG209" i="7"/>
  <c r="AH209" i="7"/>
  <c r="AC288" i="7"/>
  <c r="AD288" i="7"/>
  <c r="AE288" i="7"/>
  <c r="AF288" i="7"/>
  <c r="AG288" i="7"/>
  <c r="AH288" i="7"/>
  <c r="AC208" i="7"/>
  <c r="AD208" i="7"/>
  <c r="AE208" i="7"/>
  <c r="AF208" i="7"/>
  <c r="AG208" i="7"/>
  <c r="AH208" i="7"/>
  <c r="AC92" i="7"/>
  <c r="AD92" i="7"/>
  <c r="AE92" i="7"/>
  <c r="AF92" i="7"/>
  <c r="AG92" i="7"/>
  <c r="AH92" i="7"/>
  <c r="AC293" i="7"/>
  <c r="AD293" i="7"/>
  <c r="AE293" i="7"/>
  <c r="AF293" i="7"/>
  <c r="AG293" i="7"/>
  <c r="AH293" i="7"/>
  <c r="AC277" i="7"/>
  <c r="AD277" i="7"/>
  <c r="AE277" i="7"/>
  <c r="AF277" i="7"/>
  <c r="AG277" i="7"/>
  <c r="AH277" i="7"/>
  <c r="AC321" i="7"/>
  <c r="AD321" i="7"/>
  <c r="AE321" i="7"/>
  <c r="AF321" i="7"/>
  <c r="AG321" i="7"/>
  <c r="AH321" i="7"/>
  <c r="AC38" i="7"/>
  <c r="AD38" i="7"/>
  <c r="AE38" i="7"/>
  <c r="AF38" i="7"/>
  <c r="AG38" i="7"/>
  <c r="AH38" i="7"/>
  <c r="AC17" i="7"/>
  <c r="AD17" i="7"/>
  <c r="AE17" i="7"/>
  <c r="AF17" i="7"/>
  <c r="AG17" i="7"/>
  <c r="AH17" i="7"/>
  <c r="AC52" i="7"/>
  <c r="AD52" i="7"/>
  <c r="AE52" i="7"/>
  <c r="AF52" i="7"/>
  <c r="AG52" i="7"/>
  <c r="AH52" i="7"/>
  <c r="AC223" i="7"/>
  <c r="AD223" i="7"/>
  <c r="AE223" i="7"/>
  <c r="AF223" i="7"/>
  <c r="AG223" i="7"/>
  <c r="AH223" i="7"/>
  <c r="AC115" i="7"/>
  <c r="AD115" i="7"/>
  <c r="AE115" i="7"/>
  <c r="AF115" i="7"/>
  <c r="AG115" i="7"/>
  <c r="AH115" i="7"/>
  <c r="AC275" i="7"/>
  <c r="AD275" i="7"/>
  <c r="AE275" i="7"/>
  <c r="AF275" i="7"/>
  <c r="AG275" i="7"/>
  <c r="AH275" i="7"/>
  <c r="AC195" i="7"/>
  <c r="AD195" i="7"/>
  <c r="AE195" i="7"/>
  <c r="AF195" i="7"/>
  <c r="AG195" i="7"/>
  <c r="AH195" i="7"/>
  <c r="AC230" i="7"/>
  <c r="AD230" i="7"/>
  <c r="AE230" i="7"/>
  <c r="AF230" i="7"/>
  <c r="AG230" i="7"/>
  <c r="AH230" i="7"/>
  <c r="AC129" i="7"/>
  <c r="AD129" i="7"/>
  <c r="AE129" i="7"/>
  <c r="AF129" i="7"/>
  <c r="AG129" i="7"/>
  <c r="AH129" i="7"/>
  <c r="AC323" i="7"/>
  <c r="AD323" i="7"/>
  <c r="AE323" i="7"/>
  <c r="AF323" i="7"/>
  <c r="AG323" i="7"/>
  <c r="AH323" i="7"/>
  <c r="AC249" i="7"/>
  <c r="AD249" i="7"/>
  <c r="AE249" i="7"/>
  <c r="AF249" i="7"/>
  <c r="AG249" i="7"/>
  <c r="AH249" i="7"/>
  <c r="AC190" i="7"/>
  <c r="AD190" i="7"/>
  <c r="AE190" i="7"/>
  <c r="AF190" i="7"/>
  <c r="AG190" i="7"/>
  <c r="AH190" i="7"/>
  <c r="AC10" i="7"/>
  <c r="AD10" i="7"/>
  <c r="AE10" i="7"/>
  <c r="AF10" i="7"/>
  <c r="AG10" i="7"/>
  <c r="AH10" i="7"/>
  <c r="AC42" i="7"/>
  <c r="AD42" i="7"/>
  <c r="AE42" i="7"/>
  <c r="AF42" i="7"/>
  <c r="AG42" i="7"/>
  <c r="AH42" i="7"/>
  <c r="AC32" i="7"/>
  <c r="AD32" i="7"/>
  <c r="AE32" i="7"/>
  <c r="AF32" i="7"/>
  <c r="AG32" i="7"/>
  <c r="AH32" i="7"/>
  <c r="AC267" i="7"/>
  <c r="AD267" i="7"/>
  <c r="AE267" i="7"/>
  <c r="AF267" i="7"/>
  <c r="AG267" i="7"/>
  <c r="AH267" i="7"/>
  <c r="AC221" i="7"/>
  <c r="AD221" i="7"/>
  <c r="AE221" i="7"/>
  <c r="AF221" i="7"/>
  <c r="AG221" i="7"/>
  <c r="AH221" i="7"/>
  <c r="AC276" i="7"/>
  <c r="AD276" i="7"/>
  <c r="AE276" i="7"/>
  <c r="AF276" i="7"/>
  <c r="AG276" i="7"/>
  <c r="AH276" i="7"/>
  <c r="AC109" i="7"/>
  <c r="AD109" i="7"/>
  <c r="AE109" i="7"/>
  <c r="AF109" i="7"/>
  <c r="AG109" i="7"/>
  <c r="AH109" i="7"/>
  <c r="AC53" i="7"/>
  <c r="AD53" i="7"/>
  <c r="AE53" i="7"/>
  <c r="AF53" i="7"/>
  <c r="AG53" i="7"/>
  <c r="AH53" i="7"/>
  <c r="AC8" i="7"/>
  <c r="AD8" i="7"/>
  <c r="AE8" i="7"/>
  <c r="AF8" i="7"/>
  <c r="AG8" i="7"/>
  <c r="AH8" i="7"/>
  <c r="AC311" i="7"/>
  <c r="AD311" i="7"/>
  <c r="AE311" i="7"/>
  <c r="AF311" i="7"/>
  <c r="AG311" i="7"/>
  <c r="AH311" i="7"/>
  <c r="AC151" i="7"/>
  <c r="AD151" i="7"/>
  <c r="AE151" i="7"/>
  <c r="AF151" i="7"/>
  <c r="AG151" i="7"/>
  <c r="AH151" i="7"/>
  <c r="AC11" i="7"/>
  <c r="AD11" i="7"/>
  <c r="AE11" i="7"/>
  <c r="AF11" i="7"/>
  <c r="AG11" i="7"/>
  <c r="AH11" i="7"/>
  <c r="AC252" i="7"/>
  <c r="AD252" i="7"/>
  <c r="AE252" i="7"/>
  <c r="AF252" i="7"/>
  <c r="AG252" i="7"/>
  <c r="AH252" i="7"/>
  <c r="AC97" i="7"/>
  <c r="AD97" i="7"/>
  <c r="AE97" i="7"/>
  <c r="AF97" i="7"/>
  <c r="AG97" i="7"/>
  <c r="AH97" i="7"/>
  <c r="AC104" i="7"/>
  <c r="AD104" i="7"/>
  <c r="AE104" i="7"/>
  <c r="AF104" i="7"/>
  <c r="AG104" i="7"/>
  <c r="AH104" i="7"/>
  <c r="AC31" i="7"/>
  <c r="AD31" i="7"/>
  <c r="AE31" i="7"/>
  <c r="AF31" i="7"/>
  <c r="AG31" i="7"/>
  <c r="AH31" i="7"/>
  <c r="AC251" i="7"/>
  <c r="AD251" i="7"/>
  <c r="AE251" i="7"/>
  <c r="AF251" i="7"/>
  <c r="AG251" i="7"/>
  <c r="AH251" i="7"/>
  <c r="AC193" i="7"/>
  <c r="AD193" i="7"/>
  <c r="AE193" i="7"/>
  <c r="AF193" i="7"/>
  <c r="AG193" i="7"/>
  <c r="AH193" i="7"/>
  <c r="AC282" i="7"/>
  <c r="AD282" i="7"/>
  <c r="AE282" i="7"/>
  <c r="AF282" i="7"/>
  <c r="AG282" i="7"/>
  <c r="AH282" i="7"/>
  <c r="AC13" i="7"/>
  <c r="AD13" i="7"/>
  <c r="AE13" i="7"/>
  <c r="AF13" i="7"/>
  <c r="AG13" i="7"/>
  <c r="AH13" i="7"/>
  <c r="AC43" i="7"/>
  <c r="AD43" i="7"/>
  <c r="AE43" i="7"/>
  <c r="AF43" i="7"/>
  <c r="AG43" i="7"/>
  <c r="AH43" i="7"/>
  <c r="AC108" i="7"/>
  <c r="AD108" i="7"/>
  <c r="AE108" i="7"/>
  <c r="AF108" i="7"/>
  <c r="AG108" i="7"/>
  <c r="AH108" i="7"/>
  <c r="AC243" i="7"/>
  <c r="AD243" i="7"/>
  <c r="AE243" i="7"/>
  <c r="AF243" i="7"/>
  <c r="AG243" i="7"/>
  <c r="AH243" i="7"/>
  <c r="AC172" i="7"/>
  <c r="AD172" i="7"/>
  <c r="AE172" i="7"/>
  <c r="AF172" i="7"/>
  <c r="AG172" i="7"/>
  <c r="AH172" i="7"/>
  <c r="AC122" i="7"/>
  <c r="AD122" i="7"/>
  <c r="AE122" i="7"/>
  <c r="AF122" i="7"/>
  <c r="AG122" i="7"/>
  <c r="AH122" i="7"/>
  <c r="AC61" i="7"/>
  <c r="AD61" i="7"/>
  <c r="AE61" i="7"/>
  <c r="AF61" i="7"/>
  <c r="AG61" i="7"/>
  <c r="AH61" i="7"/>
  <c r="AC4" i="7"/>
  <c r="AD4" i="7"/>
  <c r="AE4" i="7"/>
  <c r="AF4" i="7"/>
  <c r="AG4" i="7"/>
  <c r="AH4" i="7"/>
  <c r="AC133" i="7"/>
  <c r="AD133" i="7"/>
  <c r="AE133" i="7"/>
  <c r="AF133" i="7"/>
  <c r="AG133" i="7"/>
  <c r="AH133" i="7"/>
  <c r="AC192" i="7"/>
  <c r="AD192" i="7"/>
  <c r="AE192" i="7"/>
  <c r="AF192" i="7"/>
  <c r="AG192" i="7"/>
  <c r="AH192" i="7"/>
  <c r="AC145" i="7"/>
  <c r="AD145" i="7"/>
  <c r="AE145" i="7"/>
  <c r="AF145" i="7"/>
  <c r="AG145" i="7"/>
  <c r="AH145" i="7"/>
  <c r="AC296" i="7"/>
  <c r="AD296" i="7"/>
  <c r="AE296" i="7"/>
  <c r="AF296" i="7"/>
  <c r="AG296" i="7"/>
  <c r="AH296" i="7"/>
  <c r="AC265" i="7"/>
  <c r="AD265" i="7"/>
  <c r="AE265" i="7"/>
  <c r="AF265" i="7"/>
  <c r="AG265" i="7"/>
  <c r="AH265" i="7"/>
  <c r="AC261" i="7"/>
  <c r="AD261" i="7"/>
  <c r="AE261" i="7"/>
  <c r="AF261" i="7"/>
  <c r="AG261" i="7"/>
  <c r="AH261" i="7"/>
  <c r="AC271" i="7"/>
  <c r="AD271" i="7"/>
  <c r="AE271" i="7"/>
  <c r="AF271" i="7"/>
  <c r="AG271" i="7"/>
  <c r="AH271" i="7"/>
  <c r="AC16" i="7"/>
  <c r="AD16" i="7"/>
  <c r="AE16" i="7"/>
  <c r="AF16" i="7"/>
  <c r="AG16" i="7"/>
  <c r="AH16" i="7"/>
  <c r="AC200" i="7"/>
  <c r="AD200" i="7"/>
  <c r="AE200" i="7"/>
  <c r="AF200" i="7"/>
  <c r="AG200" i="7"/>
  <c r="AH200" i="7"/>
  <c r="AC326" i="7"/>
  <c r="AD326" i="7"/>
  <c r="AE326" i="7"/>
  <c r="AF326" i="7"/>
  <c r="AG326" i="7"/>
  <c r="AH326" i="7"/>
  <c r="AC207" i="7"/>
  <c r="AD207" i="7"/>
  <c r="AE207" i="7"/>
  <c r="AF207" i="7"/>
  <c r="AG207" i="7"/>
  <c r="AH207" i="7"/>
  <c r="AC84" i="7"/>
  <c r="AD84" i="7"/>
  <c r="AE84" i="7"/>
  <c r="AF84" i="7"/>
  <c r="AG84" i="7"/>
  <c r="AH84" i="7"/>
  <c r="AC91" i="7"/>
  <c r="AD91" i="7"/>
  <c r="AE91" i="7"/>
  <c r="AF91" i="7"/>
  <c r="AG91" i="7"/>
  <c r="AH91" i="7"/>
  <c r="AC139" i="7"/>
  <c r="AD139" i="7"/>
  <c r="AE139" i="7"/>
  <c r="AF139" i="7"/>
  <c r="AG139" i="7"/>
  <c r="AH139" i="7"/>
  <c r="AC80" i="7"/>
  <c r="AD80" i="7"/>
  <c r="AE80" i="7"/>
  <c r="AF80" i="7"/>
  <c r="AG80" i="7"/>
  <c r="AH80" i="7"/>
  <c r="AC47" i="7"/>
  <c r="AD47" i="7"/>
  <c r="AE47" i="7"/>
  <c r="AF47" i="7"/>
  <c r="AG47" i="7"/>
  <c r="AH47" i="7"/>
  <c r="AC136" i="7"/>
  <c r="AD136" i="7"/>
  <c r="AE136" i="7"/>
  <c r="AF136" i="7"/>
  <c r="AG136" i="7"/>
  <c r="AH136" i="7"/>
  <c r="AC135" i="7"/>
  <c r="AD135" i="7"/>
  <c r="AE135" i="7"/>
  <c r="AF135" i="7"/>
  <c r="AG135" i="7"/>
  <c r="AH135" i="7"/>
  <c r="AC20" i="7"/>
  <c r="AD20" i="7"/>
  <c r="AE20" i="7"/>
  <c r="AF20" i="7"/>
  <c r="AG20" i="7"/>
  <c r="AH20" i="7"/>
  <c r="AC294" i="7"/>
  <c r="AD294" i="7"/>
  <c r="AE294" i="7"/>
  <c r="AF294" i="7"/>
  <c r="AG294" i="7"/>
  <c r="AH294" i="7"/>
  <c r="AC239" i="7"/>
  <c r="AD239" i="7"/>
  <c r="AE239" i="7"/>
  <c r="AF239" i="7"/>
  <c r="AG239" i="7"/>
  <c r="AH239" i="7"/>
  <c r="AC70" i="7"/>
  <c r="AD70" i="7"/>
  <c r="AE70" i="7"/>
  <c r="AF70" i="7"/>
  <c r="AG70" i="7"/>
  <c r="AH70" i="7"/>
  <c r="AC39" i="7"/>
  <c r="AD39" i="7"/>
  <c r="AE39" i="7"/>
  <c r="AF39" i="7"/>
  <c r="AG39" i="7"/>
  <c r="AH39" i="7"/>
  <c r="AC206" i="7"/>
  <c r="AD206" i="7"/>
  <c r="AE206" i="7"/>
  <c r="AF206" i="7"/>
  <c r="AG206" i="7"/>
  <c r="AH206" i="7"/>
  <c r="AC170" i="7"/>
  <c r="AD170" i="7"/>
  <c r="AE170" i="7"/>
  <c r="AF170" i="7"/>
  <c r="AG170" i="7"/>
  <c r="AH170" i="7"/>
  <c r="AC202" i="7"/>
  <c r="AD202" i="7"/>
  <c r="AE202" i="7"/>
  <c r="AF202" i="7"/>
  <c r="AG202" i="7"/>
  <c r="AH202" i="7"/>
  <c r="AC132" i="7"/>
  <c r="AD132" i="7"/>
  <c r="AE132" i="7"/>
  <c r="AF132" i="7"/>
  <c r="AG132" i="7"/>
  <c r="AH132" i="7"/>
  <c r="AC76" i="7"/>
  <c r="AD76" i="7"/>
  <c r="AE76" i="7"/>
  <c r="AF76" i="7"/>
  <c r="AG76" i="7"/>
  <c r="AH76" i="7"/>
  <c r="AC66" i="7"/>
  <c r="AD66" i="7"/>
  <c r="AE66" i="7"/>
  <c r="AF66" i="7"/>
  <c r="AG66" i="7"/>
  <c r="AH66" i="7"/>
  <c r="AC15" i="7"/>
  <c r="AD15" i="7"/>
  <c r="AE15" i="7"/>
  <c r="AF15" i="7"/>
  <c r="AG15" i="7"/>
  <c r="AH15" i="7"/>
  <c r="AC5" i="7"/>
  <c r="AD5" i="7"/>
  <c r="AE5" i="7"/>
  <c r="AF5" i="7"/>
  <c r="AG5" i="7"/>
  <c r="AH5" i="7"/>
  <c r="AC46" i="7"/>
  <c r="AD46" i="7"/>
  <c r="AE46" i="7"/>
  <c r="AF46" i="7"/>
  <c r="AG46" i="7"/>
  <c r="AH46" i="7"/>
  <c r="AC224" i="7"/>
  <c r="AD224" i="7"/>
  <c r="AE224" i="7"/>
  <c r="AF224" i="7"/>
  <c r="AG224" i="7"/>
  <c r="AH224" i="7"/>
  <c r="AC60" i="7"/>
  <c r="AD60" i="7"/>
  <c r="AE60" i="7"/>
  <c r="AF60" i="7"/>
  <c r="AG60" i="7"/>
  <c r="AH60" i="7"/>
  <c r="AC156" i="7"/>
  <c r="AD156" i="7"/>
  <c r="AE156" i="7"/>
  <c r="AF156" i="7"/>
  <c r="AG156" i="7"/>
  <c r="AH156" i="7"/>
  <c r="AC50" i="7"/>
  <c r="AD50" i="7"/>
  <c r="AE50" i="7"/>
  <c r="AF50" i="7"/>
  <c r="AG50" i="7"/>
  <c r="AH50" i="7"/>
  <c r="AC48" i="7"/>
  <c r="AD48" i="7"/>
  <c r="AE48" i="7"/>
  <c r="AF48" i="7"/>
  <c r="AG48" i="7"/>
  <c r="AH48" i="7"/>
  <c r="AC89" i="7"/>
  <c r="AD89" i="7"/>
  <c r="AE89" i="7"/>
  <c r="AF89" i="7"/>
  <c r="AG89" i="7"/>
  <c r="AH89" i="7"/>
  <c r="AC168" i="7"/>
  <c r="AD168" i="7"/>
  <c r="AE168" i="7"/>
  <c r="AF168" i="7"/>
  <c r="AG168" i="7"/>
  <c r="AH168" i="7"/>
  <c r="AC33" i="7"/>
  <c r="AD33" i="7"/>
  <c r="AE33" i="7"/>
  <c r="AF33" i="7"/>
  <c r="AG33" i="7"/>
  <c r="AH33" i="7"/>
  <c r="AC79" i="7"/>
  <c r="AD79" i="7"/>
  <c r="AE79" i="7"/>
  <c r="AF79" i="7"/>
  <c r="AG79" i="7"/>
  <c r="AH79" i="7"/>
  <c r="AC126" i="7"/>
  <c r="AD126" i="7"/>
  <c r="AE126" i="7"/>
  <c r="AF126" i="7"/>
  <c r="AG126" i="7"/>
  <c r="AH126" i="7"/>
  <c r="AC176" i="7"/>
  <c r="AD176" i="7"/>
  <c r="AE176" i="7"/>
  <c r="AF176" i="7"/>
  <c r="AG176" i="7"/>
  <c r="AH176" i="7"/>
  <c r="AC274" i="7"/>
  <c r="AD274" i="7"/>
  <c r="AE274" i="7"/>
  <c r="AF274" i="7"/>
  <c r="AG274" i="7"/>
  <c r="AH274" i="7"/>
  <c r="AC12" i="7"/>
  <c r="AD12" i="7"/>
  <c r="AE12" i="7"/>
  <c r="AF12" i="7"/>
  <c r="AG12" i="7"/>
  <c r="AH12" i="7"/>
  <c r="AC179" i="7"/>
  <c r="AD179" i="7"/>
  <c r="AE179" i="7"/>
  <c r="AF179" i="7"/>
  <c r="AG179" i="7"/>
  <c r="AH179" i="7"/>
  <c r="AC284" i="7"/>
  <c r="AD284" i="7"/>
  <c r="AE284" i="7"/>
  <c r="AF284" i="7"/>
  <c r="AG284" i="7"/>
  <c r="AH284" i="7"/>
  <c r="AC268" i="7"/>
  <c r="AD268" i="7"/>
  <c r="AE268" i="7"/>
  <c r="AF268" i="7"/>
  <c r="AG268" i="7"/>
  <c r="AH268" i="7"/>
  <c r="AC317" i="7"/>
  <c r="AD317" i="7"/>
  <c r="AE317" i="7"/>
  <c r="AF317" i="7"/>
  <c r="AG317" i="7"/>
  <c r="AH317" i="7"/>
  <c r="AC198" i="7"/>
  <c r="AD198" i="7"/>
  <c r="AE198" i="7"/>
  <c r="AF198" i="7"/>
  <c r="AG198" i="7"/>
  <c r="AH198" i="7"/>
  <c r="AC65" i="7"/>
  <c r="AD65" i="7"/>
  <c r="AE65" i="7"/>
  <c r="AF65" i="7"/>
  <c r="AG65" i="7"/>
  <c r="AH65" i="7"/>
  <c r="AC147" i="7"/>
  <c r="AD147" i="7"/>
  <c r="AE147" i="7"/>
  <c r="AF147" i="7"/>
  <c r="AG147" i="7"/>
  <c r="AH147" i="7"/>
  <c r="AC71" i="7"/>
  <c r="AD71" i="7"/>
  <c r="AE71" i="7"/>
  <c r="AF71" i="7"/>
  <c r="AG71" i="7"/>
  <c r="AH71" i="7"/>
  <c r="AC199" i="7"/>
  <c r="AD199" i="7"/>
  <c r="AE199" i="7"/>
  <c r="AF199" i="7"/>
  <c r="AG199" i="7"/>
  <c r="AH199" i="7"/>
  <c r="AC72" i="7"/>
  <c r="AD72" i="7"/>
  <c r="AE72" i="7"/>
  <c r="AF72" i="7"/>
  <c r="AG72" i="7"/>
  <c r="AH72" i="7"/>
  <c r="AC246" i="7"/>
  <c r="AD246" i="7"/>
  <c r="AE246" i="7"/>
  <c r="AF246" i="7"/>
  <c r="AG246" i="7"/>
  <c r="AH246" i="7"/>
  <c r="AC307" i="7"/>
  <c r="AD307" i="7"/>
  <c r="AE307" i="7"/>
  <c r="AF307" i="7"/>
  <c r="AG307" i="7"/>
  <c r="AH307" i="7"/>
  <c r="AC328" i="7"/>
  <c r="AD328" i="7"/>
  <c r="AE328" i="7"/>
  <c r="AF328" i="7"/>
  <c r="AG328" i="7"/>
  <c r="AH328" i="7"/>
  <c r="AC93" i="7"/>
  <c r="AD93" i="7"/>
  <c r="AE93" i="7"/>
  <c r="AF93" i="7"/>
  <c r="AG93" i="7"/>
  <c r="AH93" i="7"/>
  <c r="AC290" i="7"/>
  <c r="AD290" i="7"/>
  <c r="AE290" i="7"/>
  <c r="AF290" i="7"/>
  <c r="AG290" i="7"/>
  <c r="AH290" i="7"/>
  <c r="AC236" i="7"/>
  <c r="AD236" i="7"/>
  <c r="AE236" i="7"/>
  <c r="AF236" i="7"/>
  <c r="AG236" i="7"/>
  <c r="AH236" i="7"/>
  <c r="AC41" i="7"/>
  <c r="AD41" i="7"/>
  <c r="AE41" i="7"/>
  <c r="AF41" i="7"/>
  <c r="AG41" i="7"/>
  <c r="AH41" i="7"/>
  <c r="AC23" i="7"/>
  <c r="AD23" i="7"/>
  <c r="AE23" i="7"/>
  <c r="AF23" i="7"/>
  <c r="AG23" i="7"/>
  <c r="AH23" i="7"/>
  <c r="AC28" i="7"/>
  <c r="AD28" i="7"/>
  <c r="AE28" i="7"/>
  <c r="AF28" i="7"/>
  <c r="AG28" i="7"/>
  <c r="AH28" i="7"/>
  <c r="AC107" i="7"/>
  <c r="AD107" i="7"/>
  <c r="AE107" i="7"/>
  <c r="AF107" i="7"/>
  <c r="AG107" i="7"/>
  <c r="AH107" i="7"/>
  <c r="AC127" i="7"/>
  <c r="AD127" i="7"/>
  <c r="AE127" i="7"/>
  <c r="AF127" i="7"/>
  <c r="AG127" i="7"/>
  <c r="AH127" i="7"/>
  <c r="AC157" i="7"/>
  <c r="AD157" i="7"/>
  <c r="AE157" i="7"/>
  <c r="AF157" i="7"/>
  <c r="AG157" i="7"/>
  <c r="AH157" i="7"/>
  <c r="AC312" i="7"/>
  <c r="AD312" i="7"/>
  <c r="AE312" i="7"/>
  <c r="AF312" i="7"/>
  <c r="AG312" i="7"/>
  <c r="AH312" i="7"/>
  <c r="AC88" i="7"/>
  <c r="AD88" i="7"/>
  <c r="AE88" i="7"/>
  <c r="AF88" i="7"/>
  <c r="AG88" i="7"/>
  <c r="AH88" i="7"/>
  <c r="AC81" i="7"/>
  <c r="AD81" i="7"/>
  <c r="AE81" i="7"/>
  <c r="AF81" i="7"/>
  <c r="AG81" i="7"/>
  <c r="AH81" i="7"/>
  <c r="AC165" i="7"/>
  <c r="AD165" i="7"/>
  <c r="AE165" i="7"/>
  <c r="AF165" i="7"/>
  <c r="AG165" i="7"/>
  <c r="AH165" i="7"/>
  <c r="AC169" i="7"/>
  <c r="AD169" i="7"/>
  <c r="AE169" i="7"/>
  <c r="AF169" i="7"/>
  <c r="AG169" i="7"/>
  <c r="AH169" i="7"/>
  <c r="AC285" i="7"/>
  <c r="AD285" i="7"/>
  <c r="AE285" i="7"/>
  <c r="AF285" i="7"/>
  <c r="AG285" i="7"/>
  <c r="AH285" i="7"/>
  <c r="AC320" i="7"/>
  <c r="AD320" i="7"/>
  <c r="AE320" i="7"/>
  <c r="AF320" i="7"/>
  <c r="AG320" i="7"/>
  <c r="AH320" i="7"/>
  <c r="AC299" i="7"/>
  <c r="AD299" i="7"/>
  <c r="AE299" i="7"/>
  <c r="AF299" i="7"/>
  <c r="AG299" i="7"/>
  <c r="AH299" i="7"/>
  <c r="AC123" i="7"/>
  <c r="AD123" i="7"/>
  <c r="AE123" i="7"/>
  <c r="AF123" i="7"/>
  <c r="AG123" i="7"/>
  <c r="AH123" i="7"/>
  <c r="AC177" i="7"/>
  <c r="AD177" i="7"/>
  <c r="AE177" i="7"/>
  <c r="AF177" i="7"/>
  <c r="AG177" i="7"/>
  <c r="AH177" i="7"/>
  <c r="AC279" i="7"/>
  <c r="AD279" i="7"/>
  <c r="AE279" i="7"/>
  <c r="AF279" i="7"/>
  <c r="AG279" i="7"/>
  <c r="AH279" i="7"/>
  <c r="AC102" i="7"/>
  <c r="AD102" i="7"/>
  <c r="AE102" i="7"/>
  <c r="AF102" i="7"/>
  <c r="AG102" i="7"/>
  <c r="AH102" i="7"/>
  <c r="AC166" i="7"/>
  <c r="AD166" i="7"/>
  <c r="AE166" i="7"/>
  <c r="AF166" i="7"/>
  <c r="AG166" i="7"/>
  <c r="AH166" i="7"/>
  <c r="AC227" i="7"/>
  <c r="AD227" i="7"/>
  <c r="AE227" i="7"/>
  <c r="AF227" i="7"/>
  <c r="AG227" i="7"/>
  <c r="AH227" i="7"/>
  <c r="AC235" i="7"/>
  <c r="AD235" i="7"/>
  <c r="AE235" i="7"/>
  <c r="AF235" i="7"/>
  <c r="AG235" i="7"/>
  <c r="AH235" i="7"/>
  <c r="AC318" i="7"/>
  <c r="AD318" i="7"/>
  <c r="AE318" i="7"/>
  <c r="AF318" i="7"/>
  <c r="AG318" i="7"/>
  <c r="AH318" i="7"/>
  <c r="AC257" i="7"/>
  <c r="AD257" i="7"/>
  <c r="AE257" i="7"/>
  <c r="AF257" i="7"/>
  <c r="AG257" i="7"/>
  <c r="AH257" i="7"/>
  <c r="AC186" i="7"/>
  <c r="AD186" i="7"/>
  <c r="AE186" i="7"/>
  <c r="AF186" i="7"/>
  <c r="AG186" i="7"/>
  <c r="AH186" i="7"/>
  <c r="AC113" i="7"/>
  <c r="AD113" i="7"/>
  <c r="AE113" i="7"/>
  <c r="AF113" i="7"/>
  <c r="AG113" i="7"/>
  <c r="AH113" i="7"/>
  <c r="AC222" i="7"/>
  <c r="AD222" i="7"/>
  <c r="AE222" i="7"/>
  <c r="AF222" i="7"/>
  <c r="AG222" i="7"/>
  <c r="AH222" i="7"/>
  <c r="AC77" i="7"/>
  <c r="AD77" i="7"/>
  <c r="AE77" i="7"/>
  <c r="AF77" i="7"/>
  <c r="AG77" i="7"/>
  <c r="AH77" i="7"/>
  <c r="AC90" i="7"/>
  <c r="AD90" i="7"/>
  <c r="AE90" i="7"/>
  <c r="AF90" i="7"/>
  <c r="AG90" i="7"/>
  <c r="AH90" i="7"/>
  <c r="AC118" i="7"/>
  <c r="AD118" i="7"/>
  <c r="AE118" i="7"/>
  <c r="AF118" i="7"/>
  <c r="AG118" i="7"/>
  <c r="AH118" i="7"/>
  <c r="AC245" i="7"/>
  <c r="AD245" i="7"/>
  <c r="AE245" i="7"/>
  <c r="AF245" i="7"/>
  <c r="AG245" i="7"/>
  <c r="AH245" i="7"/>
  <c r="AC196" i="7"/>
  <c r="AD196" i="7"/>
  <c r="AE196" i="7"/>
  <c r="AF196" i="7"/>
  <c r="AG196" i="7"/>
  <c r="AH196" i="7"/>
  <c r="AC327" i="7"/>
  <c r="AD327" i="7"/>
  <c r="AE327" i="7"/>
  <c r="AF327" i="7"/>
  <c r="AG327" i="7"/>
  <c r="AH327" i="7"/>
  <c r="AC134" i="7"/>
  <c r="AD134" i="7"/>
  <c r="AE134" i="7"/>
  <c r="AF134" i="7"/>
  <c r="AG134" i="7"/>
  <c r="AH134" i="7"/>
  <c r="AC27" i="7"/>
  <c r="AD27" i="7"/>
  <c r="AE27" i="7"/>
  <c r="AF27" i="7"/>
  <c r="AG27" i="7"/>
  <c r="AH27" i="7"/>
  <c r="AC264" i="7"/>
  <c r="AD264" i="7"/>
  <c r="AE264" i="7"/>
  <c r="AF264" i="7"/>
  <c r="AG264" i="7"/>
  <c r="AH264" i="7"/>
  <c r="AC266" i="7"/>
  <c r="AD266" i="7"/>
  <c r="AE266" i="7"/>
  <c r="AF266" i="7"/>
  <c r="AG266" i="7"/>
  <c r="AH266" i="7"/>
  <c r="AC96" i="7"/>
  <c r="AD96" i="7"/>
  <c r="AE96" i="7"/>
  <c r="AF96" i="7"/>
  <c r="AG96" i="7"/>
  <c r="AH96" i="7"/>
  <c r="AC228" i="7"/>
  <c r="AD228" i="7"/>
  <c r="AE228" i="7"/>
  <c r="AF228" i="7"/>
  <c r="AG228" i="7"/>
  <c r="AH228" i="7"/>
  <c r="AC82" i="7"/>
  <c r="AD82" i="7"/>
  <c r="AE82" i="7"/>
  <c r="AF82" i="7"/>
  <c r="AG82" i="7"/>
  <c r="AH82" i="7"/>
  <c r="AC6" i="7"/>
  <c r="AD6" i="7"/>
  <c r="AE6" i="7"/>
  <c r="AF6" i="7"/>
  <c r="AG6" i="7"/>
  <c r="AH6" i="7"/>
  <c r="AC308" i="7"/>
  <c r="AD308" i="7"/>
  <c r="AE308" i="7"/>
  <c r="AF308" i="7"/>
  <c r="AG308" i="7"/>
  <c r="AH308" i="7"/>
  <c r="AC300" i="7"/>
  <c r="AD300" i="7"/>
  <c r="AE300" i="7"/>
  <c r="AF300" i="7"/>
  <c r="AG300" i="7"/>
  <c r="AH300" i="7"/>
  <c r="AC183" i="7"/>
  <c r="AD183" i="7"/>
  <c r="AE183" i="7"/>
  <c r="AF183" i="7"/>
  <c r="AG183" i="7"/>
  <c r="AH183" i="7"/>
  <c r="AC34" i="7"/>
  <c r="AD34" i="7"/>
  <c r="AE34" i="7"/>
  <c r="AF34" i="7"/>
  <c r="AG34" i="7"/>
  <c r="AH34" i="7"/>
  <c r="AC306" i="7"/>
  <c r="AD306" i="7"/>
  <c r="AE306" i="7"/>
  <c r="AF306" i="7"/>
  <c r="AG306" i="7"/>
  <c r="AH306" i="7"/>
  <c r="AC289" i="7"/>
  <c r="AD289" i="7"/>
  <c r="AE289" i="7"/>
  <c r="AF289" i="7"/>
  <c r="AG289" i="7"/>
  <c r="AH289" i="7"/>
  <c r="AC86" i="7"/>
  <c r="AD86" i="7"/>
  <c r="AE86" i="7"/>
  <c r="AF86" i="7"/>
  <c r="AG86" i="7"/>
  <c r="AH86" i="7"/>
  <c r="AC142" i="7"/>
  <c r="AD142" i="7"/>
  <c r="AE142" i="7"/>
  <c r="AF142" i="7"/>
  <c r="AG142" i="7"/>
  <c r="AH142" i="7"/>
  <c r="AC73" i="7"/>
  <c r="AD73" i="7"/>
  <c r="AE73" i="7"/>
  <c r="AF73" i="7"/>
  <c r="AG73" i="7"/>
  <c r="AH73" i="7"/>
  <c r="AC30" i="7"/>
  <c r="AD30" i="7"/>
  <c r="AE30" i="7"/>
  <c r="AF30" i="7"/>
  <c r="AG30" i="7"/>
  <c r="AH30" i="7"/>
  <c r="AC305" i="7"/>
  <c r="AD305" i="7"/>
  <c r="AE305" i="7"/>
  <c r="AF305" i="7"/>
  <c r="AG305" i="7"/>
  <c r="AH305" i="7"/>
  <c r="AC191" i="7"/>
  <c r="AD191" i="7"/>
  <c r="AE191" i="7"/>
  <c r="AF191" i="7"/>
  <c r="AG191" i="7"/>
  <c r="AH191" i="7"/>
  <c r="AC144" i="7"/>
  <c r="AD144" i="7"/>
  <c r="AE144" i="7"/>
  <c r="AF144" i="7"/>
  <c r="AG144" i="7"/>
  <c r="AH144" i="7"/>
  <c r="AC26" i="7"/>
  <c r="AD26" i="7"/>
  <c r="AE26" i="7"/>
  <c r="AF26" i="7"/>
  <c r="AG26" i="7"/>
  <c r="AH26" i="7"/>
  <c r="AC78" i="7"/>
  <c r="AD78" i="7"/>
  <c r="AE78" i="7"/>
  <c r="AF78" i="7"/>
  <c r="AG78" i="7"/>
  <c r="AH78" i="7"/>
  <c r="AC240" i="7"/>
  <c r="AD240" i="7"/>
  <c r="AE240" i="7"/>
  <c r="AF240" i="7"/>
  <c r="AG240" i="7"/>
  <c r="AH240" i="7"/>
  <c r="AC124" i="7"/>
  <c r="AD124" i="7"/>
  <c r="AE124" i="7"/>
  <c r="AF124" i="7"/>
  <c r="AG124" i="7"/>
  <c r="AH124" i="7"/>
  <c r="AC35" i="7"/>
  <c r="AD35" i="7"/>
  <c r="AE35" i="7"/>
  <c r="AF35" i="7"/>
  <c r="AG35" i="7"/>
  <c r="AH35" i="7"/>
  <c r="AC292" i="7"/>
  <c r="AD292" i="7"/>
  <c r="AE292" i="7"/>
  <c r="AF292" i="7"/>
  <c r="AG292" i="7"/>
  <c r="AH292" i="7"/>
  <c r="AC119" i="7"/>
  <c r="AD119" i="7"/>
  <c r="AE119" i="7"/>
  <c r="AF119" i="7"/>
  <c r="AG119" i="7"/>
  <c r="AH119" i="7"/>
  <c r="AC291" i="7"/>
  <c r="AD291" i="7"/>
  <c r="AE291" i="7"/>
  <c r="AF291" i="7"/>
  <c r="AG291" i="7"/>
  <c r="AH291" i="7"/>
  <c r="AC68" i="7"/>
  <c r="AD68" i="7"/>
  <c r="AE68" i="7"/>
  <c r="AF68" i="7"/>
  <c r="AG68" i="7"/>
  <c r="AH68" i="7"/>
  <c r="AC19" i="7"/>
  <c r="AD19" i="7"/>
  <c r="AE19" i="7"/>
  <c r="AF19" i="7"/>
  <c r="AG19" i="7"/>
  <c r="AH19" i="7"/>
  <c r="AC225" i="7"/>
  <c r="AD225" i="7"/>
  <c r="AE225" i="7"/>
  <c r="AF225" i="7"/>
  <c r="AG225" i="7"/>
  <c r="AH225" i="7"/>
  <c r="AC280" i="7"/>
  <c r="AD280" i="7"/>
  <c r="AE280" i="7"/>
  <c r="AF280" i="7"/>
  <c r="AG280" i="7"/>
  <c r="AH280" i="7"/>
  <c r="AC297" i="7"/>
  <c r="AD297" i="7"/>
  <c r="AE297" i="7"/>
  <c r="AF297" i="7"/>
  <c r="AG297" i="7"/>
  <c r="AH297" i="7"/>
  <c r="AC270" i="7"/>
  <c r="AD270" i="7"/>
  <c r="AE270" i="7"/>
  <c r="AF270" i="7"/>
  <c r="AG270" i="7"/>
  <c r="AH270" i="7"/>
  <c r="AC286" i="7"/>
  <c r="AD286" i="7"/>
  <c r="AE286" i="7"/>
  <c r="AF286" i="7"/>
  <c r="AG286" i="7"/>
  <c r="AH286" i="7"/>
  <c r="AC117" i="7"/>
  <c r="AD117" i="7"/>
  <c r="AE117" i="7"/>
  <c r="AF117" i="7"/>
  <c r="AG117" i="7"/>
  <c r="AH117" i="7"/>
  <c r="AC22" i="7"/>
  <c r="AD22" i="7"/>
  <c r="AE22" i="7"/>
  <c r="AF22" i="7"/>
  <c r="AG22" i="7"/>
  <c r="AH22" i="7"/>
  <c r="AC140" i="7"/>
  <c r="AD140" i="7"/>
  <c r="AE140" i="7"/>
  <c r="AF140" i="7"/>
  <c r="AG140" i="7"/>
  <c r="AH140" i="7"/>
  <c r="AC262" i="7"/>
  <c r="AD262" i="7"/>
  <c r="AE262" i="7"/>
  <c r="AF262" i="7"/>
  <c r="AG262" i="7"/>
  <c r="AH262" i="7"/>
  <c r="AC233" i="7"/>
  <c r="AD233" i="7"/>
  <c r="AE233" i="7"/>
  <c r="AF233" i="7"/>
  <c r="AG233" i="7"/>
  <c r="AH233" i="7"/>
  <c r="AC295" i="7"/>
  <c r="AD295" i="7"/>
  <c r="AE295" i="7"/>
  <c r="AF295" i="7"/>
  <c r="AG295" i="7"/>
  <c r="AH295" i="7"/>
  <c r="AC302" i="7"/>
  <c r="AD302" i="7"/>
  <c r="AE302" i="7"/>
  <c r="AF302" i="7"/>
  <c r="AG302" i="7"/>
  <c r="AH302" i="7"/>
  <c r="AC9" i="7"/>
  <c r="AD9" i="7"/>
  <c r="AE9" i="7"/>
  <c r="AF9" i="7"/>
  <c r="AG9" i="7"/>
  <c r="AH9" i="7"/>
  <c r="AC315" i="7"/>
  <c r="AD315" i="7"/>
  <c r="AE315" i="7"/>
  <c r="AF315" i="7"/>
  <c r="AG315" i="7"/>
  <c r="AH315" i="7"/>
  <c r="AC278" i="7"/>
  <c r="AD278" i="7"/>
  <c r="AE278" i="7"/>
  <c r="AF278" i="7"/>
  <c r="AG278" i="7"/>
  <c r="AH278" i="7"/>
  <c r="AC100" i="7"/>
  <c r="AD100" i="7"/>
  <c r="AE100" i="7"/>
  <c r="AF100" i="7"/>
  <c r="AG100" i="7"/>
  <c r="AH100" i="7"/>
  <c r="AC244" i="7"/>
  <c r="AD244" i="7"/>
  <c r="AE244" i="7"/>
  <c r="AF244" i="7"/>
  <c r="AG244" i="7"/>
  <c r="AH244" i="7"/>
  <c r="AC238" i="7"/>
  <c r="AD238" i="7"/>
  <c r="AE238" i="7"/>
  <c r="AF238" i="7"/>
  <c r="AG238" i="7"/>
  <c r="AH238" i="7"/>
  <c r="AC180" i="7"/>
  <c r="AD180" i="7"/>
  <c r="AE180" i="7"/>
  <c r="AF180" i="7"/>
  <c r="AG180" i="7"/>
  <c r="AH180" i="7"/>
  <c r="AC234" i="7"/>
  <c r="AD234" i="7"/>
  <c r="AE234" i="7"/>
  <c r="AF234" i="7"/>
  <c r="AG234" i="7"/>
  <c r="AH234" i="7"/>
  <c r="AC187" i="7"/>
  <c r="AD187" i="7"/>
  <c r="AE187" i="7"/>
  <c r="AF187" i="7"/>
  <c r="AG187" i="7"/>
  <c r="AH187" i="7"/>
  <c r="AC51" i="7"/>
  <c r="AD51" i="7"/>
  <c r="AE51" i="7"/>
  <c r="AF51" i="7"/>
  <c r="AG51" i="7"/>
  <c r="AH51" i="7"/>
  <c r="AC254" i="7"/>
  <c r="AD254" i="7"/>
  <c r="AE254" i="7"/>
  <c r="AF254" i="7"/>
  <c r="AG254" i="7"/>
  <c r="AH254" i="7"/>
  <c r="AC25" i="7"/>
  <c r="AD25" i="7"/>
  <c r="AE25" i="7"/>
  <c r="AF25" i="7"/>
  <c r="AG25" i="7"/>
  <c r="AH25" i="7"/>
  <c r="AC255" i="7"/>
  <c r="AD255" i="7"/>
  <c r="AE255" i="7"/>
  <c r="AF255" i="7"/>
  <c r="AG255" i="7"/>
  <c r="AH255" i="7"/>
  <c r="AC110" i="7"/>
  <c r="AD110" i="7"/>
  <c r="AE110" i="7"/>
  <c r="AF110" i="7"/>
  <c r="AG110" i="7"/>
  <c r="AH110" i="7"/>
  <c r="AC106" i="7"/>
  <c r="AD106" i="7"/>
  <c r="AE106" i="7"/>
  <c r="AF106" i="7"/>
  <c r="AG106" i="7"/>
  <c r="AH106" i="7"/>
  <c r="AC185" i="7"/>
  <c r="AD185" i="7"/>
  <c r="AE185" i="7"/>
  <c r="AF185" i="7"/>
  <c r="AG185" i="7"/>
  <c r="AH185" i="7"/>
  <c r="AC314" i="7"/>
  <c r="AD314" i="7"/>
  <c r="AE314" i="7"/>
  <c r="AF314" i="7"/>
  <c r="AG314" i="7"/>
  <c r="AH314" i="7"/>
  <c r="AC325" i="7"/>
  <c r="AD325" i="7"/>
  <c r="AE325" i="7"/>
  <c r="AF325" i="7"/>
  <c r="AG325" i="7"/>
  <c r="AH325" i="7"/>
  <c r="AC152" i="7"/>
  <c r="AD152" i="7"/>
  <c r="AE152" i="7"/>
  <c r="AF152" i="7"/>
  <c r="AG152" i="7"/>
  <c r="AH152" i="7"/>
  <c r="AC322" i="7"/>
  <c r="AD322" i="7"/>
  <c r="AE322" i="7"/>
  <c r="AF322" i="7"/>
  <c r="AG322" i="7"/>
  <c r="AH322" i="7"/>
  <c r="AC313" i="7"/>
  <c r="AD313" i="7"/>
  <c r="AE313" i="7"/>
  <c r="AF313" i="7"/>
  <c r="AG313" i="7"/>
  <c r="AH313" i="7"/>
  <c r="AC44" i="7"/>
  <c r="AD44" i="7"/>
  <c r="AE44" i="7"/>
  <c r="AF44" i="7"/>
  <c r="AG44" i="7"/>
  <c r="AH44" i="7"/>
  <c r="AC138" i="7"/>
  <c r="AD138" i="7"/>
  <c r="AE138" i="7"/>
  <c r="AF138" i="7"/>
  <c r="AG138" i="7"/>
  <c r="AH138" i="7"/>
  <c r="AC178" i="7"/>
  <c r="AD178" i="7"/>
  <c r="AE178" i="7"/>
  <c r="AF178" i="7"/>
  <c r="AG178" i="7"/>
  <c r="AH178" i="7"/>
  <c r="AC160" i="7"/>
  <c r="AD160" i="7"/>
  <c r="AE160" i="7"/>
  <c r="AF160" i="7"/>
  <c r="AG160" i="7"/>
  <c r="AH160" i="7"/>
  <c r="AC287" i="7"/>
  <c r="AD287" i="7"/>
  <c r="AE287" i="7"/>
  <c r="AF287" i="7"/>
  <c r="AG287" i="7"/>
  <c r="AH287" i="7"/>
  <c r="AC137" i="7"/>
  <c r="AD137" i="7"/>
  <c r="AE137" i="7"/>
  <c r="AF137" i="7"/>
  <c r="AG137" i="7"/>
  <c r="AH137" i="7"/>
  <c r="AC158" i="7"/>
  <c r="AD158" i="7"/>
  <c r="AE158" i="7"/>
  <c r="AF158" i="7"/>
  <c r="AG158" i="7"/>
  <c r="AH158" i="7"/>
  <c r="AC259" i="7"/>
  <c r="AD259" i="7"/>
  <c r="AE259" i="7"/>
  <c r="AF259" i="7"/>
  <c r="AG259" i="7"/>
  <c r="AH259" i="7"/>
  <c r="W212" i="7"/>
  <c r="X212" i="7"/>
  <c r="Y212" i="7"/>
  <c r="Z212" i="7"/>
  <c r="AA212" i="7"/>
  <c r="AB212" i="7"/>
  <c r="W203" i="7"/>
  <c r="X203" i="7"/>
  <c r="Y203" i="7"/>
  <c r="Z203" i="7"/>
  <c r="AA203" i="7"/>
  <c r="AB203" i="7"/>
  <c r="W184" i="7"/>
  <c r="X184" i="7"/>
  <c r="Y184" i="7"/>
  <c r="Z184" i="7"/>
  <c r="AA184" i="7"/>
  <c r="AB184" i="7"/>
  <c r="W101" i="7"/>
  <c r="X101" i="7"/>
  <c r="Y101" i="7"/>
  <c r="Z101" i="7"/>
  <c r="AA101" i="7"/>
  <c r="AB101" i="7"/>
  <c r="W69" i="7"/>
  <c r="X69" i="7"/>
  <c r="Y69" i="7"/>
  <c r="Z69" i="7"/>
  <c r="AA69" i="7"/>
  <c r="AB69" i="7"/>
  <c r="W114" i="7"/>
  <c r="X114" i="7"/>
  <c r="Y114" i="7"/>
  <c r="Z114" i="7"/>
  <c r="AA114" i="7"/>
  <c r="AB114" i="7"/>
  <c r="W272" i="7"/>
  <c r="X272" i="7"/>
  <c r="Y272" i="7"/>
  <c r="Z272" i="7"/>
  <c r="AA272" i="7"/>
  <c r="AB272" i="7"/>
  <c r="W55" i="7"/>
  <c r="X55" i="7"/>
  <c r="Y55" i="7"/>
  <c r="Z55" i="7"/>
  <c r="AA55" i="7"/>
  <c r="AB55" i="7"/>
  <c r="W229" i="7"/>
  <c r="X229" i="7"/>
  <c r="Y229" i="7"/>
  <c r="Z229" i="7"/>
  <c r="AA229" i="7"/>
  <c r="AB229" i="7"/>
  <c r="W103" i="7"/>
  <c r="X103" i="7"/>
  <c r="Y103" i="7"/>
  <c r="Z103" i="7"/>
  <c r="AA103" i="7"/>
  <c r="AB103" i="7"/>
  <c r="W247" i="7"/>
  <c r="X247" i="7"/>
  <c r="Y247" i="7"/>
  <c r="Z247" i="7"/>
  <c r="AA247" i="7"/>
  <c r="AB247" i="7"/>
  <c r="W213" i="7"/>
  <c r="X213" i="7"/>
  <c r="Y213" i="7"/>
  <c r="Z213" i="7"/>
  <c r="AA213" i="7"/>
  <c r="AB213" i="7"/>
  <c r="W153" i="7"/>
  <c r="X153" i="7"/>
  <c r="Y153" i="7"/>
  <c r="Z153" i="7"/>
  <c r="AA153" i="7"/>
  <c r="AB153" i="7"/>
  <c r="W256" i="7"/>
  <c r="X256" i="7"/>
  <c r="Y256" i="7"/>
  <c r="Z256" i="7"/>
  <c r="AA256" i="7"/>
  <c r="AB256" i="7"/>
  <c r="W250" i="7"/>
  <c r="X250" i="7"/>
  <c r="Y250" i="7"/>
  <c r="Z250" i="7"/>
  <c r="AA250" i="7"/>
  <c r="AB250" i="7"/>
  <c r="W56" i="7"/>
  <c r="X56" i="7"/>
  <c r="Y56" i="7"/>
  <c r="Z56" i="7"/>
  <c r="AA56" i="7"/>
  <c r="AB56" i="7"/>
  <c r="W182" i="7"/>
  <c r="X182" i="7"/>
  <c r="Y182" i="7"/>
  <c r="Z182" i="7"/>
  <c r="AA182" i="7"/>
  <c r="AB182" i="7"/>
  <c r="W24" i="7"/>
  <c r="X24" i="7"/>
  <c r="Y24" i="7"/>
  <c r="Z24" i="7"/>
  <c r="AA24" i="7"/>
  <c r="AB24" i="7"/>
  <c r="W54" i="7"/>
  <c r="X54" i="7"/>
  <c r="Y54" i="7"/>
  <c r="Z54" i="7"/>
  <c r="AA54" i="7"/>
  <c r="AB54" i="7"/>
  <c r="W74" i="7"/>
  <c r="X74" i="7"/>
  <c r="Y74" i="7"/>
  <c r="Z74" i="7"/>
  <c r="AA74" i="7"/>
  <c r="AB74" i="7"/>
  <c r="W116" i="7"/>
  <c r="X116" i="7"/>
  <c r="Y116" i="7"/>
  <c r="Z116" i="7"/>
  <c r="AA116" i="7"/>
  <c r="AB116" i="7"/>
  <c r="W226" i="7"/>
  <c r="X226" i="7"/>
  <c r="Y226" i="7"/>
  <c r="Z226" i="7"/>
  <c r="AA226" i="7"/>
  <c r="AB226" i="7"/>
  <c r="W219" i="7"/>
  <c r="X219" i="7"/>
  <c r="Y219" i="7"/>
  <c r="Z219" i="7"/>
  <c r="AA219" i="7"/>
  <c r="AB219" i="7"/>
  <c r="W154" i="7"/>
  <c r="X154" i="7"/>
  <c r="Y154" i="7"/>
  <c r="Z154" i="7"/>
  <c r="AA154" i="7"/>
  <c r="AB154" i="7"/>
  <c r="W201" i="7"/>
  <c r="X201" i="7"/>
  <c r="Y201" i="7"/>
  <c r="Z201" i="7"/>
  <c r="AA201" i="7"/>
  <c r="AB201" i="7"/>
  <c r="W273" i="7"/>
  <c r="X273" i="7"/>
  <c r="Y273" i="7"/>
  <c r="Z273" i="7"/>
  <c r="AA273" i="7"/>
  <c r="AB273" i="7"/>
  <c r="W304" i="7"/>
  <c r="X304" i="7"/>
  <c r="Y304" i="7"/>
  <c r="Z304" i="7"/>
  <c r="AA304" i="7"/>
  <c r="AB304" i="7"/>
  <c r="W105" i="7"/>
  <c r="X105" i="7"/>
  <c r="Y105" i="7"/>
  <c r="Z105" i="7"/>
  <c r="AA105" i="7"/>
  <c r="AB105" i="7"/>
  <c r="W87" i="7"/>
  <c r="X87" i="7"/>
  <c r="Y87" i="7"/>
  <c r="Z87" i="7"/>
  <c r="AA87" i="7"/>
  <c r="AB87" i="7"/>
  <c r="W214" i="7"/>
  <c r="X214" i="7"/>
  <c r="Y214" i="7"/>
  <c r="Z214" i="7"/>
  <c r="AA214" i="7"/>
  <c r="AB214" i="7"/>
  <c r="W162" i="7"/>
  <c r="X162" i="7"/>
  <c r="Y162" i="7"/>
  <c r="Z162" i="7"/>
  <c r="AA162" i="7"/>
  <c r="AB162" i="7"/>
  <c r="W167" i="7"/>
  <c r="X167" i="7"/>
  <c r="Y167" i="7"/>
  <c r="Z167" i="7"/>
  <c r="AA167" i="7"/>
  <c r="AB167" i="7"/>
  <c r="W260" i="7"/>
  <c r="X260" i="7"/>
  <c r="Y260" i="7"/>
  <c r="Z260" i="7"/>
  <c r="AA260" i="7"/>
  <c r="AB260" i="7"/>
  <c r="W131" i="7"/>
  <c r="X131" i="7"/>
  <c r="Y131" i="7"/>
  <c r="Z131" i="7"/>
  <c r="AA131" i="7"/>
  <c r="AB131" i="7"/>
  <c r="W319" i="7"/>
  <c r="X319" i="7"/>
  <c r="Y319" i="7"/>
  <c r="Z319" i="7"/>
  <c r="AA319" i="7"/>
  <c r="AB319" i="7"/>
  <c r="W163" i="7"/>
  <c r="X163" i="7"/>
  <c r="Y163" i="7"/>
  <c r="Z163" i="7"/>
  <c r="AA163" i="7"/>
  <c r="AB163" i="7"/>
  <c r="W303" i="7"/>
  <c r="X303" i="7"/>
  <c r="Y303" i="7"/>
  <c r="Z303" i="7"/>
  <c r="AA303" i="7"/>
  <c r="AB303" i="7"/>
  <c r="W324" i="7"/>
  <c r="X324" i="7"/>
  <c r="Y324" i="7"/>
  <c r="Z324" i="7"/>
  <c r="AA324" i="7"/>
  <c r="AB324" i="7"/>
  <c r="W150" i="7"/>
  <c r="X150" i="7"/>
  <c r="Y150" i="7"/>
  <c r="Z150" i="7"/>
  <c r="AA150" i="7"/>
  <c r="AB150" i="7"/>
  <c r="W171" i="7"/>
  <c r="X171" i="7"/>
  <c r="Y171" i="7"/>
  <c r="Z171" i="7"/>
  <c r="AA171" i="7"/>
  <c r="AB171" i="7"/>
  <c r="W258" i="7"/>
  <c r="X258" i="7"/>
  <c r="Y258" i="7"/>
  <c r="Z258" i="7"/>
  <c r="AA258" i="7"/>
  <c r="AB258" i="7"/>
  <c r="W62" i="7"/>
  <c r="X62" i="7"/>
  <c r="Y62" i="7"/>
  <c r="Z62" i="7"/>
  <c r="AA62" i="7"/>
  <c r="AB62" i="7"/>
  <c r="W67" i="7"/>
  <c r="X67" i="7"/>
  <c r="Y67" i="7"/>
  <c r="Z67" i="7"/>
  <c r="AA67" i="7"/>
  <c r="AB67" i="7"/>
  <c r="W159" i="7"/>
  <c r="X159" i="7"/>
  <c r="Y159" i="7"/>
  <c r="Z159" i="7"/>
  <c r="AA159" i="7"/>
  <c r="AB159" i="7"/>
  <c r="W253" i="7"/>
  <c r="X253" i="7"/>
  <c r="Y253" i="7"/>
  <c r="Z253" i="7"/>
  <c r="AA253" i="7"/>
  <c r="AB253" i="7"/>
  <c r="W112" i="7"/>
  <c r="X112" i="7"/>
  <c r="Y112" i="7"/>
  <c r="Z112" i="7"/>
  <c r="AA112" i="7"/>
  <c r="AB112" i="7"/>
  <c r="W204" i="7"/>
  <c r="X204" i="7"/>
  <c r="Y204" i="7"/>
  <c r="Z204" i="7"/>
  <c r="AA204" i="7"/>
  <c r="AB204" i="7"/>
  <c r="W64" i="7"/>
  <c r="X64" i="7"/>
  <c r="Y64" i="7"/>
  <c r="Z64" i="7"/>
  <c r="AA64" i="7"/>
  <c r="AB64" i="7"/>
  <c r="W36" i="7"/>
  <c r="X36" i="7"/>
  <c r="Y36" i="7"/>
  <c r="Z36" i="7"/>
  <c r="AA36" i="7"/>
  <c r="AB36" i="7"/>
  <c r="W141" i="7"/>
  <c r="X141" i="7"/>
  <c r="Y141" i="7"/>
  <c r="Z141" i="7"/>
  <c r="AA141" i="7"/>
  <c r="AB141" i="7"/>
  <c r="W21" i="7"/>
  <c r="X21" i="7"/>
  <c r="Y21" i="7"/>
  <c r="Z21" i="7"/>
  <c r="AA21" i="7"/>
  <c r="AB21" i="7"/>
  <c r="W215" i="7"/>
  <c r="X215" i="7"/>
  <c r="Y215" i="7"/>
  <c r="Z215" i="7"/>
  <c r="AA215" i="7"/>
  <c r="AB215" i="7"/>
  <c r="W298" i="7"/>
  <c r="X298" i="7"/>
  <c r="Y298" i="7"/>
  <c r="Z298" i="7"/>
  <c r="AA298" i="7"/>
  <c r="AB298" i="7"/>
  <c r="W211" i="7"/>
  <c r="X211" i="7"/>
  <c r="Y211" i="7"/>
  <c r="Z211" i="7"/>
  <c r="AA211" i="7"/>
  <c r="AB211" i="7"/>
  <c r="W120" i="7"/>
  <c r="X120" i="7"/>
  <c r="Y120" i="7"/>
  <c r="Z120" i="7"/>
  <c r="AA120" i="7"/>
  <c r="AB120" i="7"/>
  <c r="W194" i="7"/>
  <c r="X194" i="7"/>
  <c r="Y194" i="7"/>
  <c r="Z194" i="7"/>
  <c r="AA194" i="7"/>
  <c r="AB194" i="7"/>
  <c r="W209" i="7"/>
  <c r="X209" i="7"/>
  <c r="Y209" i="7"/>
  <c r="Z209" i="7"/>
  <c r="AA209" i="7"/>
  <c r="AB209" i="7"/>
  <c r="W288" i="7"/>
  <c r="X288" i="7"/>
  <c r="Y288" i="7"/>
  <c r="Z288" i="7"/>
  <c r="AA288" i="7"/>
  <c r="AB288" i="7"/>
  <c r="W208" i="7"/>
  <c r="X208" i="7"/>
  <c r="Y208" i="7"/>
  <c r="Z208" i="7"/>
  <c r="AA208" i="7"/>
  <c r="AB208" i="7"/>
  <c r="W92" i="7"/>
  <c r="X92" i="7"/>
  <c r="Y92" i="7"/>
  <c r="Z92" i="7"/>
  <c r="AA92" i="7"/>
  <c r="AB92" i="7"/>
  <c r="W293" i="7"/>
  <c r="X293" i="7"/>
  <c r="Y293" i="7"/>
  <c r="Z293" i="7"/>
  <c r="AA293" i="7"/>
  <c r="AB293" i="7"/>
  <c r="W277" i="7"/>
  <c r="X277" i="7"/>
  <c r="Y277" i="7"/>
  <c r="Z277" i="7"/>
  <c r="AA277" i="7"/>
  <c r="AB277" i="7"/>
  <c r="W321" i="7"/>
  <c r="X321" i="7"/>
  <c r="Y321" i="7"/>
  <c r="Z321" i="7"/>
  <c r="AA321" i="7"/>
  <c r="AB321" i="7"/>
  <c r="W38" i="7"/>
  <c r="X38" i="7"/>
  <c r="Y38" i="7"/>
  <c r="Z38" i="7"/>
  <c r="AA38" i="7"/>
  <c r="AB38" i="7"/>
  <c r="W17" i="7"/>
  <c r="X17" i="7"/>
  <c r="Y17" i="7"/>
  <c r="Z17" i="7"/>
  <c r="AA17" i="7"/>
  <c r="AB17" i="7"/>
  <c r="W52" i="7"/>
  <c r="X52" i="7"/>
  <c r="Y52" i="7"/>
  <c r="Z52" i="7"/>
  <c r="AA52" i="7"/>
  <c r="AB52" i="7"/>
  <c r="W223" i="7"/>
  <c r="X223" i="7"/>
  <c r="Y223" i="7"/>
  <c r="Z223" i="7"/>
  <c r="AA223" i="7"/>
  <c r="AB223" i="7"/>
  <c r="W115" i="7"/>
  <c r="X115" i="7"/>
  <c r="Y115" i="7"/>
  <c r="Z115" i="7"/>
  <c r="AA115" i="7"/>
  <c r="AB115" i="7"/>
  <c r="W275" i="7"/>
  <c r="X275" i="7"/>
  <c r="Y275" i="7"/>
  <c r="Z275" i="7"/>
  <c r="AA275" i="7"/>
  <c r="AB275" i="7"/>
  <c r="W195" i="7"/>
  <c r="X195" i="7"/>
  <c r="Y195" i="7"/>
  <c r="Z195" i="7"/>
  <c r="AA195" i="7"/>
  <c r="AB195" i="7"/>
  <c r="W230" i="7"/>
  <c r="X230" i="7"/>
  <c r="Y230" i="7"/>
  <c r="Z230" i="7"/>
  <c r="AA230" i="7"/>
  <c r="AB230" i="7"/>
  <c r="W129" i="7"/>
  <c r="X129" i="7"/>
  <c r="Y129" i="7"/>
  <c r="Z129" i="7"/>
  <c r="AA129" i="7"/>
  <c r="AB129" i="7"/>
  <c r="W323" i="7"/>
  <c r="X323" i="7"/>
  <c r="Y323" i="7"/>
  <c r="Z323" i="7"/>
  <c r="AA323" i="7"/>
  <c r="AB323" i="7"/>
  <c r="W249" i="7"/>
  <c r="X249" i="7"/>
  <c r="Y249" i="7"/>
  <c r="Z249" i="7"/>
  <c r="AA249" i="7"/>
  <c r="AB249" i="7"/>
  <c r="W190" i="7"/>
  <c r="X190" i="7"/>
  <c r="Y190" i="7"/>
  <c r="Z190" i="7"/>
  <c r="AA190" i="7"/>
  <c r="AB190" i="7"/>
  <c r="W10" i="7"/>
  <c r="X10" i="7"/>
  <c r="Y10" i="7"/>
  <c r="Z10" i="7"/>
  <c r="AA10" i="7"/>
  <c r="AB10" i="7"/>
  <c r="W42" i="7"/>
  <c r="X42" i="7"/>
  <c r="Y42" i="7"/>
  <c r="Z42" i="7"/>
  <c r="AA42" i="7"/>
  <c r="AB42" i="7"/>
  <c r="W32" i="7"/>
  <c r="X32" i="7"/>
  <c r="Y32" i="7"/>
  <c r="Z32" i="7"/>
  <c r="AA32" i="7"/>
  <c r="AB32" i="7"/>
  <c r="W267" i="7"/>
  <c r="X267" i="7"/>
  <c r="Y267" i="7"/>
  <c r="Z267" i="7"/>
  <c r="AA267" i="7"/>
  <c r="AB267" i="7"/>
  <c r="W221" i="7"/>
  <c r="X221" i="7"/>
  <c r="Y221" i="7"/>
  <c r="Z221" i="7"/>
  <c r="AA221" i="7"/>
  <c r="AB221" i="7"/>
  <c r="W276" i="7"/>
  <c r="X276" i="7"/>
  <c r="Y276" i="7"/>
  <c r="Z276" i="7"/>
  <c r="AA276" i="7"/>
  <c r="AB276" i="7"/>
  <c r="W109" i="7"/>
  <c r="X109" i="7"/>
  <c r="Y109" i="7"/>
  <c r="Z109" i="7"/>
  <c r="AA109" i="7"/>
  <c r="AB109" i="7"/>
  <c r="W53" i="7"/>
  <c r="X53" i="7"/>
  <c r="Y53" i="7"/>
  <c r="Z53" i="7"/>
  <c r="AA53" i="7"/>
  <c r="AB53" i="7"/>
  <c r="W8" i="7"/>
  <c r="X8" i="7"/>
  <c r="Y8" i="7"/>
  <c r="Z8" i="7"/>
  <c r="AA8" i="7"/>
  <c r="AB8" i="7"/>
  <c r="W311" i="7"/>
  <c r="X311" i="7"/>
  <c r="Y311" i="7"/>
  <c r="Z311" i="7"/>
  <c r="AA311" i="7"/>
  <c r="AB311" i="7"/>
  <c r="W151" i="7"/>
  <c r="X151" i="7"/>
  <c r="Y151" i="7"/>
  <c r="Z151" i="7"/>
  <c r="AA151" i="7"/>
  <c r="AB151" i="7"/>
  <c r="W11" i="7"/>
  <c r="X11" i="7"/>
  <c r="Y11" i="7"/>
  <c r="Z11" i="7"/>
  <c r="AA11" i="7"/>
  <c r="AB11" i="7"/>
  <c r="W252" i="7"/>
  <c r="X252" i="7"/>
  <c r="Y252" i="7"/>
  <c r="Z252" i="7"/>
  <c r="AA252" i="7"/>
  <c r="AB252" i="7"/>
  <c r="W97" i="7"/>
  <c r="X97" i="7"/>
  <c r="Y97" i="7"/>
  <c r="Z97" i="7"/>
  <c r="AA97" i="7"/>
  <c r="AB97" i="7"/>
  <c r="W104" i="7"/>
  <c r="X104" i="7"/>
  <c r="Y104" i="7"/>
  <c r="Z104" i="7"/>
  <c r="AA104" i="7"/>
  <c r="AB104" i="7"/>
  <c r="W31" i="7"/>
  <c r="X31" i="7"/>
  <c r="Y31" i="7"/>
  <c r="Z31" i="7"/>
  <c r="AA31" i="7"/>
  <c r="AB31" i="7"/>
  <c r="W251" i="7"/>
  <c r="X251" i="7"/>
  <c r="Y251" i="7"/>
  <c r="Z251" i="7"/>
  <c r="AA251" i="7"/>
  <c r="AB251" i="7"/>
  <c r="W193" i="7"/>
  <c r="X193" i="7"/>
  <c r="Y193" i="7"/>
  <c r="Z193" i="7"/>
  <c r="AA193" i="7"/>
  <c r="AB193" i="7"/>
  <c r="W282" i="7"/>
  <c r="X282" i="7"/>
  <c r="Y282" i="7"/>
  <c r="Z282" i="7"/>
  <c r="AA282" i="7"/>
  <c r="AB282" i="7"/>
  <c r="W13" i="7"/>
  <c r="X13" i="7"/>
  <c r="Y13" i="7"/>
  <c r="Z13" i="7"/>
  <c r="AA13" i="7"/>
  <c r="AB13" i="7"/>
  <c r="W43" i="7"/>
  <c r="X43" i="7"/>
  <c r="Y43" i="7"/>
  <c r="Z43" i="7"/>
  <c r="AA43" i="7"/>
  <c r="AB43" i="7"/>
  <c r="W108" i="7"/>
  <c r="X108" i="7"/>
  <c r="Y108" i="7"/>
  <c r="Z108" i="7"/>
  <c r="AA108" i="7"/>
  <c r="AB108" i="7"/>
  <c r="W243" i="7"/>
  <c r="X243" i="7"/>
  <c r="Y243" i="7"/>
  <c r="Z243" i="7"/>
  <c r="AA243" i="7"/>
  <c r="AB243" i="7"/>
  <c r="W172" i="7"/>
  <c r="X172" i="7"/>
  <c r="Y172" i="7"/>
  <c r="Z172" i="7"/>
  <c r="AA172" i="7"/>
  <c r="AB172" i="7"/>
  <c r="W122" i="7"/>
  <c r="X122" i="7"/>
  <c r="Y122" i="7"/>
  <c r="Z122" i="7"/>
  <c r="AA122" i="7"/>
  <c r="AB122" i="7"/>
  <c r="W61" i="7"/>
  <c r="X61" i="7"/>
  <c r="Y61" i="7"/>
  <c r="Z61" i="7"/>
  <c r="AA61" i="7"/>
  <c r="AB61" i="7"/>
  <c r="W4" i="7"/>
  <c r="X4" i="7"/>
  <c r="Y4" i="7"/>
  <c r="Z4" i="7"/>
  <c r="AA4" i="7"/>
  <c r="AB4" i="7"/>
  <c r="W133" i="7"/>
  <c r="X133" i="7"/>
  <c r="Y133" i="7"/>
  <c r="Z133" i="7"/>
  <c r="AA133" i="7"/>
  <c r="AB133" i="7"/>
  <c r="W192" i="7"/>
  <c r="X192" i="7"/>
  <c r="Y192" i="7"/>
  <c r="Z192" i="7"/>
  <c r="AA192" i="7"/>
  <c r="AB192" i="7"/>
  <c r="W145" i="7"/>
  <c r="X145" i="7"/>
  <c r="Y145" i="7"/>
  <c r="Z145" i="7"/>
  <c r="AA145" i="7"/>
  <c r="AB145" i="7"/>
  <c r="W296" i="7"/>
  <c r="X296" i="7"/>
  <c r="Y296" i="7"/>
  <c r="Z296" i="7"/>
  <c r="AA296" i="7"/>
  <c r="AB296" i="7"/>
  <c r="W265" i="7"/>
  <c r="X265" i="7"/>
  <c r="Y265" i="7"/>
  <c r="Z265" i="7"/>
  <c r="AA265" i="7"/>
  <c r="AB265" i="7"/>
  <c r="W261" i="7"/>
  <c r="X261" i="7"/>
  <c r="Y261" i="7"/>
  <c r="Z261" i="7"/>
  <c r="AA261" i="7"/>
  <c r="AB261" i="7"/>
  <c r="W271" i="7"/>
  <c r="X271" i="7"/>
  <c r="Y271" i="7"/>
  <c r="Z271" i="7"/>
  <c r="AA271" i="7"/>
  <c r="AB271" i="7"/>
  <c r="W16" i="7"/>
  <c r="X16" i="7"/>
  <c r="Y16" i="7"/>
  <c r="Z16" i="7"/>
  <c r="AA16" i="7"/>
  <c r="AB16" i="7"/>
  <c r="W200" i="7"/>
  <c r="X200" i="7"/>
  <c r="Y200" i="7"/>
  <c r="Z200" i="7"/>
  <c r="AA200" i="7"/>
  <c r="AB200" i="7"/>
  <c r="W326" i="7"/>
  <c r="X326" i="7"/>
  <c r="Y326" i="7"/>
  <c r="Z326" i="7"/>
  <c r="AA326" i="7"/>
  <c r="AB326" i="7"/>
  <c r="W207" i="7"/>
  <c r="X207" i="7"/>
  <c r="Y207" i="7"/>
  <c r="Z207" i="7"/>
  <c r="AA207" i="7"/>
  <c r="AB207" i="7"/>
  <c r="W84" i="7"/>
  <c r="X84" i="7"/>
  <c r="Y84" i="7"/>
  <c r="Z84" i="7"/>
  <c r="AA84" i="7"/>
  <c r="AB84" i="7"/>
  <c r="W91" i="7"/>
  <c r="X91" i="7"/>
  <c r="Y91" i="7"/>
  <c r="Z91" i="7"/>
  <c r="AA91" i="7"/>
  <c r="AB91" i="7"/>
  <c r="W139" i="7"/>
  <c r="X139" i="7"/>
  <c r="Y139" i="7"/>
  <c r="Z139" i="7"/>
  <c r="AA139" i="7"/>
  <c r="AB139" i="7"/>
  <c r="W80" i="7"/>
  <c r="X80" i="7"/>
  <c r="Y80" i="7"/>
  <c r="Z80" i="7"/>
  <c r="AA80" i="7"/>
  <c r="AB80" i="7"/>
  <c r="W47" i="7"/>
  <c r="X47" i="7"/>
  <c r="Y47" i="7"/>
  <c r="Z47" i="7"/>
  <c r="AA47" i="7"/>
  <c r="AB47" i="7"/>
  <c r="W136" i="7"/>
  <c r="X136" i="7"/>
  <c r="Y136" i="7"/>
  <c r="Z136" i="7"/>
  <c r="AA136" i="7"/>
  <c r="AB136" i="7"/>
  <c r="W135" i="7"/>
  <c r="X135" i="7"/>
  <c r="Y135" i="7"/>
  <c r="Z135" i="7"/>
  <c r="AA135" i="7"/>
  <c r="AB135" i="7"/>
  <c r="W20" i="7"/>
  <c r="X20" i="7"/>
  <c r="Y20" i="7"/>
  <c r="Z20" i="7"/>
  <c r="AA20" i="7"/>
  <c r="AB20" i="7"/>
  <c r="W294" i="7"/>
  <c r="X294" i="7"/>
  <c r="Y294" i="7"/>
  <c r="Z294" i="7"/>
  <c r="AA294" i="7"/>
  <c r="AB294" i="7"/>
  <c r="W239" i="7"/>
  <c r="X239" i="7"/>
  <c r="Y239" i="7"/>
  <c r="Z239" i="7"/>
  <c r="AA239" i="7"/>
  <c r="AB239" i="7"/>
  <c r="W70" i="7"/>
  <c r="X70" i="7"/>
  <c r="Y70" i="7"/>
  <c r="Z70" i="7"/>
  <c r="AA70" i="7"/>
  <c r="AB70" i="7"/>
  <c r="W39" i="7"/>
  <c r="X39" i="7"/>
  <c r="Y39" i="7"/>
  <c r="Z39" i="7"/>
  <c r="AA39" i="7"/>
  <c r="AB39" i="7"/>
  <c r="W206" i="7"/>
  <c r="X206" i="7"/>
  <c r="Y206" i="7"/>
  <c r="Z206" i="7"/>
  <c r="AA206" i="7"/>
  <c r="AB206" i="7"/>
  <c r="W170" i="7"/>
  <c r="X170" i="7"/>
  <c r="Y170" i="7"/>
  <c r="Z170" i="7"/>
  <c r="AA170" i="7"/>
  <c r="AB170" i="7"/>
  <c r="W202" i="7"/>
  <c r="X202" i="7"/>
  <c r="Y202" i="7"/>
  <c r="Z202" i="7"/>
  <c r="AA202" i="7"/>
  <c r="AB202" i="7"/>
  <c r="W132" i="7"/>
  <c r="X132" i="7"/>
  <c r="Y132" i="7"/>
  <c r="Z132" i="7"/>
  <c r="AA132" i="7"/>
  <c r="AB132" i="7"/>
  <c r="W76" i="7"/>
  <c r="X76" i="7"/>
  <c r="Y76" i="7"/>
  <c r="Z76" i="7"/>
  <c r="AA76" i="7"/>
  <c r="AB76" i="7"/>
  <c r="W66" i="7"/>
  <c r="X66" i="7"/>
  <c r="Y66" i="7"/>
  <c r="Z66" i="7"/>
  <c r="AA66" i="7"/>
  <c r="AB66" i="7"/>
  <c r="W15" i="7"/>
  <c r="X15" i="7"/>
  <c r="Y15" i="7"/>
  <c r="Z15" i="7"/>
  <c r="AA15" i="7"/>
  <c r="AB15" i="7"/>
  <c r="W5" i="7"/>
  <c r="X5" i="7"/>
  <c r="Y5" i="7"/>
  <c r="Z5" i="7"/>
  <c r="AA5" i="7"/>
  <c r="AB5" i="7"/>
  <c r="W46" i="7"/>
  <c r="X46" i="7"/>
  <c r="Y46" i="7"/>
  <c r="Z46" i="7"/>
  <c r="AA46" i="7"/>
  <c r="AB46" i="7"/>
  <c r="W224" i="7"/>
  <c r="X224" i="7"/>
  <c r="Y224" i="7"/>
  <c r="Z224" i="7"/>
  <c r="AA224" i="7"/>
  <c r="AB224" i="7"/>
  <c r="W60" i="7"/>
  <c r="X60" i="7"/>
  <c r="Y60" i="7"/>
  <c r="Z60" i="7"/>
  <c r="AA60" i="7"/>
  <c r="AB60" i="7"/>
  <c r="W156" i="7"/>
  <c r="X156" i="7"/>
  <c r="Y156" i="7"/>
  <c r="Z156" i="7"/>
  <c r="AA156" i="7"/>
  <c r="AB156" i="7"/>
  <c r="W50" i="7"/>
  <c r="X50" i="7"/>
  <c r="Y50" i="7"/>
  <c r="Z50" i="7"/>
  <c r="AA50" i="7"/>
  <c r="AB50" i="7"/>
  <c r="W48" i="7"/>
  <c r="X48" i="7"/>
  <c r="Y48" i="7"/>
  <c r="Z48" i="7"/>
  <c r="AA48" i="7"/>
  <c r="AB48" i="7"/>
  <c r="W89" i="7"/>
  <c r="X89" i="7"/>
  <c r="Y89" i="7"/>
  <c r="Z89" i="7"/>
  <c r="AA89" i="7"/>
  <c r="AB89" i="7"/>
  <c r="W168" i="7"/>
  <c r="X168" i="7"/>
  <c r="Y168" i="7"/>
  <c r="Z168" i="7"/>
  <c r="AA168" i="7"/>
  <c r="AB168" i="7"/>
  <c r="W33" i="7"/>
  <c r="X33" i="7"/>
  <c r="Y33" i="7"/>
  <c r="Z33" i="7"/>
  <c r="AA33" i="7"/>
  <c r="AB33" i="7"/>
  <c r="W79" i="7"/>
  <c r="X79" i="7"/>
  <c r="Y79" i="7"/>
  <c r="Z79" i="7"/>
  <c r="AA79" i="7"/>
  <c r="AB79" i="7"/>
  <c r="W126" i="7"/>
  <c r="X126" i="7"/>
  <c r="Y126" i="7"/>
  <c r="Z126" i="7"/>
  <c r="AA126" i="7"/>
  <c r="AB126" i="7"/>
  <c r="W176" i="7"/>
  <c r="X176" i="7"/>
  <c r="Y176" i="7"/>
  <c r="Z176" i="7"/>
  <c r="AA176" i="7"/>
  <c r="AB176" i="7"/>
  <c r="W274" i="7"/>
  <c r="X274" i="7"/>
  <c r="Y274" i="7"/>
  <c r="Z274" i="7"/>
  <c r="AA274" i="7"/>
  <c r="AB274" i="7"/>
  <c r="W12" i="7"/>
  <c r="X12" i="7"/>
  <c r="Y12" i="7"/>
  <c r="Z12" i="7"/>
  <c r="AA12" i="7"/>
  <c r="AB12" i="7"/>
  <c r="W179" i="7"/>
  <c r="X179" i="7"/>
  <c r="Y179" i="7"/>
  <c r="Z179" i="7"/>
  <c r="AA179" i="7"/>
  <c r="AB179" i="7"/>
  <c r="W284" i="7"/>
  <c r="X284" i="7"/>
  <c r="Y284" i="7"/>
  <c r="Z284" i="7"/>
  <c r="AA284" i="7"/>
  <c r="AB284" i="7"/>
  <c r="W268" i="7"/>
  <c r="X268" i="7"/>
  <c r="Y268" i="7"/>
  <c r="Z268" i="7"/>
  <c r="AA268" i="7"/>
  <c r="AB268" i="7"/>
  <c r="W317" i="7"/>
  <c r="X317" i="7"/>
  <c r="Y317" i="7"/>
  <c r="Z317" i="7"/>
  <c r="AA317" i="7"/>
  <c r="AB317" i="7"/>
  <c r="W198" i="7"/>
  <c r="X198" i="7"/>
  <c r="Y198" i="7"/>
  <c r="Z198" i="7"/>
  <c r="AA198" i="7"/>
  <c r="AB198" i="7"/>
  <c r="W65" i="7"/>
  <c r="X65" i="7"/>
  <c r="Y65" i="7"/>
  <c r="Z65" i="7"/>
  <c r="AA65" i="7"/>
  <c r="AB65" i="7"/>
  <c r="W147" i="7"/>
  <c r="X147" i="7"/>
  <c r="Y147" i="7"/>
  <c r="Z147" i="7"/>
  <c r="AA147" i="7"/>
  <c r="AB147" i="7"/>
  <c r="W71" i="7"/>
  <c r="X71" i="7"/>
  <c r="Y71" i="7"/>
  <c r="Z71" i="7"/>
  <c r="AA71" i="7"/>
  <c r="AB71" i="7"/>
  <c r="W199" i="7"/>
  <c r="X199" i="7"/>
  <c r="Y199" i="7"/>
  <c r="Z199" i="7"/>
  <c r="AA199" i="7"/>
  <c r="AB199" i="7"/>
  <c r="W72" i="7"/>
  <c r="X72" i="7"/>
  <c r="Y72" i="7"/>
  <c r="Z72" i="7"/>
  <c r="AA72" i="7"/>
  <c r="AB72" i="7"/>
  <c r="W246" i="7"/>
  <c r="X246" i="7"/>
  <c r="Y246" i="7"/>
  <c r="Z246" i="7"/>
  <c r="AA246" i="7"/>
  <c r="AB246" i="7"/>
  <c r="W307" i="7"/>
  <c r="X307" i="7"/>
  <c r="Y307" i="7"/>
  <c r="Z307" i="7"/>
  <c r="AA307" i="7"/>
  <c r="AB307" i="7"/>
  <c r="W328" i="7"/>
  <c r="X328" i="7"/>
  <c r="Y328" i="7"/>
  <c r="Z328" i="7"/>
  <c r="AA328" i="7"/>
  <c r="AB328" i="7"/>
  <c r="W93" i="7"/>
  <c r="X93" i="7"/>
  <c r="Y93" i="7"/>
  <c r="Z93" i="7"/>
  <c r="AA93" i="7"/>
  <c r="AB93" i="7"/>
  <c r="W290" i="7"/>
  <c r="X290" i="7"/>
  <c r="Y290" i="7"/>
  <c r="Z290" i="7"/>
  <c r="AA290" i="7"/>
  <c r="AB290" i="7"/>
  <c r="W236" i="7"/>
  <c r="X236" i="7"/>
  <c r="Y236" i="7"/>
  <c r="Z236" i="7"/>
  <c r="AA236" i="7"/>
  <c r="AB236" i="7"/>
  <c r="W41" i="7"/>
  <c r="X41" i="7"/>
  <c r="Y41" i="7"/>
  <c r="Z41" i="7"/>
  <c r="AA41" i="7"/>
  <c r="AB41" i="7"/>
  <c r="W23" i="7"/>
  <c r="X23" i="7"/>
  <c r="Y23" i="7"/>
  <c r="Z23" i="7"/>
  <c r="AA23" i="7"/>
  <c r="AB23" i="7"/>
  <c r="W28" i="7"/>
  <c r="X28" i="7"/>
  <c r="Y28" i="7"/>
  <c r="Z28" i="7"/>
  <c r="AA28" i="7"/>
  <c r="AB28" i="7"/>
  <c r="W107" i="7"/>
  <c r="X107" i="7"/>
  <c r="Y107" i="7"/>
  <c r="Z107" i="7"/>
  <c r="AA107" i="7"/>
  <c r="AB107" i="7"/>
  <c r="W127" i="7"/>
  <c r="X127" i="7"/>
  <c r="Y127" i="7"/>
  <c r="Z127" i="7"/>
  <c r="AA127" i="7"/>
  <c r="AB127" i="7"/>
  <c r="W157" i="7"/>
  <c r="X157" i="7"/>
  <c r="Y157" i="7"/>
  <c r="Z157" i="7"/>
  <c r="AA157" i="7"/>
  <c r="AB157" i="7"/>
  <c r="W312" i="7"/>
  <c r="X312" i="7"/>
  <c r="Y312" i="7"/>
  <c r="Z312" i="7"/>
  <c r="AA312" i="7"/>
  <c r="AB312" i="7"/>
  <c r="W88" i="7"/>
  <c r="X88" i="7"/>
  <c r="Y88" i="7"/>
  <c r="Z88" i="7"/>
  <c r="AA88" i="7"/>
  <c r="AB88" i="7"/>
  <c r="W81" i="7"/>
  <c r="X81" i="7"/>
  <c r="Y81" i="7"/>
  <c r="Z81" i="7"/>
  <c r="AA81" i="7"/>
  <c r="AB81" i="7"/>
  <c r="W165" i="7"/>
  <c r="X165" i="7"/>
  <c r="Y165" i="7"/>
  <c r="Z165" i="7"/>
  <c r="AA165" i="7"/>
  <c r="AB165" i="7"/>
  <c r="W169" i="7"/>
  <c r="X169" i="7"/>
  <c r="Y169" i="7"/>
  <c r="Z169" i="7"/>
  <c r="AA169" i="7"/>
  <c r="AB169" i="7"/>
  <c r="W285" i="7"/>
  <c r="X285" i="7"/>
  <c r="Y285" i="7"/>
  <c r="Z285" i="7"/>
  <c r="AA285" i="7"/>
  <c r="AB285" i="7"/>
  <c r="W320" i="7"/>
  <c r="X320" i="7"/>
  <c r="Y320" i="7"/>
  <c r="Z320" i="7"/>
  <c r="AA320" i="7"/>
  <c r="AB320" i="7"/>
  <c r="W299" i="7"/>
  <c r="X299" i="7"/>
  <c r="Y299" i="7"/>
  <c r="Z299" i="7"/>
  <c r="AA299" i="7"/>
  <c r="AB299" i="7"/>
  <c r="W123" i="7"/>
  <c r="X123" i="7"/>
  <c r="Y123" i="7"/>
  <c r="Z123" i="7"/>
  <c r="AA123" i="7"/>
  <c r="AB123" i="7"/>
  <c r="W177" i="7"/>
  <c r="X177" i="7"/>
  <c r="Y177" i="7"/>
  <c r="Z177" i="7"/>
  <c r="AA177" i="7"/>
  <c r="AB177" i="7"/>
  <c r="W279" i="7"/>
  <c r="X279" i="7"/>
  <c r="Y279" i="7"/>
  <c r="Z279" i="7"/>
  <c r="AA279" i="7"/>
  <c r="AB279" i="7"/>
  <c r="W102" i="7"/>
  <c r="X102" i="7"/>
  <c r="Y102" i="7"/>
  <c r="Z102" i="7"/>
  <c r="AA102" i="7"/>
  <c r="AB102" i="7"/>
  <c r="W166" i="7"/>
  <c r="X166" i="7"/>
  <c r="Y166" i="7"/>
  <c r="Z166" i="7"/>
  <c r="AA166" i="7"/>
  <c r="AB166" i="7"/>
  <c r="W227" i="7"/>
  <c r="X227" i="7"/>
  <c r="Y227" i="7"/>
  <c r="Z227" i="7"/>
  <c r="AA227" i="7"/>
  <c r="AB227" i="7"/>
  <c r="W235" i="7"/>
  <c r="X235" i="7"/>
  <c r="Y235" i="7"/>
  <c r="Z235" i="7"/>
  <c r="AA235" i="7"/>
  <c r="AB235" i="7"/>
  <c r="W318" i="7"/>
  <c r="X318" i="7"/>
  <c r="Y318" i="7"/>
  <c r="Z318" i="7"/>
  <c r="AA318" i="7"/>
  <c r="AB318" i="7"/>
  <c r="W257" i="7"/>
  <c r="X257" i="7"/>
  <c r="Y257" i="7"/>
  <c r="Z257" i="7"/>
  <c r="AA257" i="7"/>
  <c r="AB257" i="7"/>
  <c r="W186" i="7"/>
  <c r="X186" i="7"/>
  <c r="Y186" i="7"/>
  <c r="Z186" i="7"/>
  <c r="AA186" i="7"/>
  <c r="AB186" i="7"/>
  <c r="W113" i="7"/>
  <c r="X113" i="7"/>
  <c r="Y113" i="7"/>
  <c r="Z113" i="7"/>
  <c r="AA113" i="7"/>
  <c r="AB113" i="7"/>
  <c r="W222" i="7"/>
  <c r="X222" i="7"/>
  <c r="Y222" i="7"/>
  <c r="Z222" i="7"/>
  <c r="AA222" i="7"/>
  <c r="AB222" i="7"/>
  <c r="W77" i="7"/>
  <c r="X77" i="7"/>
  <c r="Y77" i="7"/>
  <c r="Z77" i="7"/>
  <c r="AA77" i="7"/>
  <c r="AB77" i="7"/>
  <c r="W90" i="7"/>
  <c r="X90" i="7"/>
  <c r="Y90" i="7"/>
  <c r="Z90" i="7"/>
  <c r="AA90" i="7"/>
  <c r="AB90" i="7"/>
  <c r="W118" i="7"/>
  <c r="X118" i="7"/>
  <c r="Y118" i="7"/>
  <c r="Z118" i="7"/>
  <c r="AA118" i="7"/>
  <c r="AB118" i="7"/>
  <c r="W245" i="7"/>
  <c r="X245" i="7"/>
  <c r="Y245" i="7"/>
  <c r="Z245" i="7"/>
  <c r="AA245" i="7"/>
  <c r="AB245" i="7"/>
  <c r="W196" i="7"/>
  <c r="X196" i="7"/>
  <c r="Y196" i="7"/>
  <c r="Z196" i="7"/>
  <c r="AA196" i="7"/>
  <c r="AB196" i="7"/>
  <c r="W327" i="7"/>
  <c r="X327" i="7"/>
  <c r="Y327" i="7"/>
  <c r="Z327" i="7"/>
  <c r="AA327" i="7"/>
  <c r="AB327" i="7"/>
  <c r="W134" i="7"/>
  <c r="X134" i="7"/>
  <c r="Y134" i="7"/>
  <c r="Z134" i="7"/>
  <c r="AA134" i="7"/>
  <c r="AB134" i="7"/>
  <c r="W27" i="7"/>
  <c r="X27" i="7"/>
  <c r="Y27" i="7"/>
  <c r="Z27" i="7"/>
  <c r="AA27" i="7"/>
  <c r="AB27" i="7"/>
  <c r="W264" i="7"/>
  <c r="X264" i="7"/>
  <c r="Y264" i="7"/>
  <c r="Z264" i="7"/>
  <c r="AA264" i="7"/>
  <c r="AB264" i="7"/>
  <c r="W266" i="7"/>
  <c r="X266" i="7"/>
  <c r="Y266" i="7"/>
  <c r="Z266" i="7"/>
  <c r="AA266" i="7"/>
  <c r="AB266" i="7"/>
  <c r="W96" i="7"/>
  <c r="X96" i="7"/>
  <c r="Y96" i="7"/>
  <c r="Z96" i="7"/>
  <c r="AA96" i="7"/>
  <c r="AB96" i="7"/>
  <c r="W228" i="7"/>
  <c r="X228" i="7"/>
  <c r="Y228" i="7"/>
  <c r="Z228" i="7"/>
  <c r="AA228" i="7"/>
  <c r="AB228" i="7"/>
  <c r="W82" i="7"/>
  <c r="X82" i="7"/>
  <c r="Y82" i="7"/>
  <c r="Z82" i="7"/>
  <c r="AA82" i="7"/>
  <c r="AB82" i="7"/>
  <c r="W6" i="7"/>
  <c r="X6" i="7"/>
  <c r="Y6" i="7"/>
  <c r="Z6" i="7"/>
  <c r="AA6" i="7"/>
  <c r="AB6" i="7"/>
  <c r="W308" i="7"/>
  <c r="X308" i="7"/>
  <c r="Y308" i="7"/>
  <c r="Z308" i="7"/>
  <c r="AA308" i="7"/>
  <c r="AB308" i="7"/>
  <c r="W300" i="7"/>
  <c r="X300" i="7"/>
  <c r="Y300" i="7"/>
  <c r="Z300" i="7"/>
  <c r="AA300" i="7"/>
  <c r="AB300" i="7"/>
  <c r="W183" i="7"/>
  <c r="X183" i="7"/>
  <c r="Y183" i="7"/>
  <c r="Z183" i="7"/>
  <c r="AA183" i="7"/>
  <c r="AB183" i="7"/>
  <c r="W34" i="7"/>
  <c r="X34" i="7"/>
  <c r="Y34" i="7"/>
  <c r="Z34" i="7"/>
  <c r="AA34" i="7"/>
  <c r="AB34" i="7"/>
  <c r="W306" i="7"/>
  <c r="X306" i="7"/>
  <c r="Y306" i="7"/>
  <c r="Z306" i="7"/>
  <c r="AA306" i="7"/>
  <c r="AB306" i="7"/>
  <c r="W289" i="7"/>
  <c r="X289" i="7"/>
  <c r="Y289" i="7"/>
  <c r="Z289" i="7"/>
  <c r="AA289" i="7"/>
  <c r="AB289" i="7"/>
  <c r="W86" i="7"/>
  <c r="X86" i="7"/>
  <c r="Y86" i="7"/>
  <c r="Z86" i="7"/>
  <c r="AA86" i="7"/>
  <c r="AB86" i="7"/>
  <c r="W142" i="7"/>
  <c r="X142" i="7"/>
  <c r="Y142" i="7"/>
  <c r="Z142" i="7"/>
  <c r="AA142" i="7"/>
  <c r="AB142" i="7"/>
  <c r="W73" i="7"/>
  <c r="X73" i="7"/>
  <c r="Y73" i="7"/>
  <c r="Z73" i="7"/>
  <c r="AA73" i="7"/>
  <c r="AB73" i="7"/>
  <c r="W30" i="7"/>
  <c r="X30" i="7"/>
  <c r="Y30" i="7"/>
  <c r="Z30" i="7"/>
  <c r="AA30" i="7"/>
  <c r="AB30" i="7"/>
  <c r="W305" i="7"/>
  <c r="X305" i="7"/>
  <c r="Y305" i="7"/>
  <c r="Z305" i="7"/>
  <c r="AA305" i="7"/>
  <c r="AB305" i="7"/>
  <c r="W191" i="7"/>
  <c r="X191" i="7"/>
  <c r="Y191" i="7"/>
  <c r="Z191" i="7"/>
  <c r="AA191" i="7"/>
  <c r="AB191" i="7"/>
  <c r="W144" i="7"/>
  <c r="X144" i="7"/>
  <c r="Y144" i="7"/>
  <c r="Z144" i="7"/>
  <c r="AA144" i="7"/>
  <c r="AB144" i="7"/>
  <c r="W26" i="7"/>
  <c r="X26" i="7"/>
  <c r="Y26" i="7"/>
  <c r="Z26" i="7"/>
  <c r="AA26" i="7"/>
  <c r="AB26" i="7"/>
  <c r="W78" i="7"/>
  <c r="X78" i="7"/>
  <c r="Y78" i="7"/>
  <c r="Z78" i="7"/>
  <c r="AA78" i="7"/>
  <c r="AB78" i="7"/>
  <c r="W240" i="7"/>
  <c r="X240" i="7"/>
  <c r="Y240" i="7"/>
  <c r="Z240" i="7"/>
  <c r="AA240" i="7"/>
  <c r="AB240" i="7"/>
  <c r="W124" i="7"/>
  <c r="X124" i="7"/>
  <c r="Y124" i="7"/>
  <c r="Z124" i="7"/>
  <c r="AA124" i="7"/>
  <c r="AB124" i="7"/>
  <c r="W35" i="7"/>
  <c r="X35" i="7"/>
  <c r="Y35" i="7"/>
  <c r="Z35" i="7"/>
  <c r="AA35" i="7"/>
  <c r="AB35" i="7"/>
  <c r="W292" i="7"/>
  <c r="X292" i="7"/>
  <c r="Y292" i="7"/>
  <c r="Z292" i="7"/>
  <c r="AA292" i="7"/>
  <c r="AB292" i="7"/>
  <c r="W119" i="7"/>
  <c r="X119" i="7"/>
  <c r="Y119" i="7"/>
  <c r="Z119" i="7"/>
  <c r="AA119" i="7"/>
  <c r="AB119" i="7"/>
  <c r="W291" i="7"/>
  <c r="X291" i="7"/>
  <c r="Y291" i="7"/>
  <c r="Z291" i="7"/>
  <c r="AA291" i="7"/>
  <c r="AB291" i="7"/>
  <c r="W68" i="7"/>
  <c r="X68" i="7"/>
  <c r="Y68" i="7"/>
  <c r="Z68" i="7"/>
  <c r="AA68" i="7"/>
  <c r="AB68" i="7"/>
  <c r="W19" i="7"/>
  <c r="X19" i="7"/>
  <c r="Y19" i="7"/>
  <c r="Z19" i="7"/>
  <c r="AA19" i="7"/>
  <c r="AB19" i="7"/>
  <c r="W225" i="7"/>
  <c r="X225" i="7"/>
  <c r="Y225" i="7"/>
  <c r="Z225" i="7"/>
  <c r="AA225" i="7"/>
  <c r="AB225" i="7"/>
  <c r="W280" i="7"/>
  <c r="X280" i="7"/>
  <c r="Y280" i="7"/>
  <c r="Z280" i="7"/>
  <c r="AA280" i="7"/>
  <c r="AB280" i="7"/>
  <c r="W297" i="7"/>
  <c r="X297" i="7"/>
  <c r="Y297" i="7"/>
  <c r="Z297" i="7"/>
  <c r="AA297" i="7"/>
  <c r="AB297" i="7"/>
  <c r="W270" i="7"/>
  <c r="X270" i="7"/>
  <c r="Y270" i="7"/>
  <c r="Z270" i="7"/>
  <c r="AA270" i="7"/>
  <c r="AB270" i="7"/>
  <c r="W286" i="7"/>
  <c r="X286" i="7"/>
  <c r="Y286" i="7"/>
  <c r="Z286" i="7"/>
  <c r="AA286" i="7"/>
  <c r="AB286" i="7"/>
  <c r="W117" i="7"/>
  <c r="X117" i="7"/>
  <c r="Y117" i="7"/>
  <c r="Z117" i="7"/>
  <c r="AA117" i="7"/>
  <c r="AB117" i="7"/>
  <c r="W22" i="7"/>
  <c r="X22" i="7"/>
  <c r="Y22" i="7"/>
  <c r="Z22" i="7"/>
  <c r="AA22" i="7"/>
  <c r="AB22" i="7"/>
  <c r="W140" i="7"/>
  <c r="X140" i="7"/>
  <c r="Y140" i="7"/>
  <c r="Z140" i="7"/>
  <c r="AA140" i="7"/>
  <c r="AB140" i="7"/>
  <c r="W262" i="7"/>
  <c r="X262" i="7"/>
  <c r="Y262" i="7"/>
  <c r="Z262" i="7"/>
  <c r="AA262" i="7"/>
  <c r="AB262" i="7"/>
  <c r="W233" i="7"/>
  <c r="X233" i="7"/>
  <c r="Y233" i="7"/>
  <c r="Z233" i="7"/>
  <c r="AA233" i="7"/>
  <c r="AB233" i="7"/>
  <c r="W295" i="7"/>
  <c r="X295" i="7"/>
  <c r="Y295" i="7"/>
  <c r="Z295" i="7"/>
  <c r="AA295" i="7"/>
  <c r="AB295" i="7"/>
  <c r="W302" i="7"/>
  <c r="X302" i="7"/>
  <c r="Y302" i="7"/>
  <c r="Z302" i="7"/>
  <c r="AA302" i="7"/>
  <c r="AB302" i="7"/>
  <c r="W9" i="7"/>
  <c r="X9" i="7"/>
  <c r="Y9" i="7"/>
  <c r="Z9" i="7"/>
  <c r="AA9" i="7"/>
  <c r="AB9" i="7"/>
  <c r="W315" i="7"/>
  <c r="X315" i="7"/>
  <c r="Y315" i="7"/>
  <c r="Z315" i="7"/>
  <c r="AA315" i="7"/>
  <c r="AB315" i="7"/>
  <c r="W278" i="7"/>
  <c r="X278" i="7"/>
  <c r="Y278" i="7"/>
  <c r="Z278" i="7"/>
  <c r="AA278" i="7"/>
  <c r="AB278" i="7"/>
  <c r="W100" i="7"/>
  <c r="X100" i="7"/>
  <c r="Y100" i="7"/>
  <c r="Z100" i="7"/>
  <c r="AA100" i="7"/>
  <c r="AB100" i="7"/>
  <c r="W244" i="7"/>
  <c r="X244" i="7"/>
  <c r="Y244" i="7"/>
  <c r="Z244" i="7"/>
  <c r="AA244" i="7"/>
  <c r="AB244" i="7"/>
  <c r="W238" i="7"/>
  <c r="X238" i="7"/>
  <c r="Y238" i="7"/>
  <c r="Z238" i="7"/>
  <c r="AA238" i="7"/>
  <c r="AB238" i="7"/>
  <c r="W180" i="7"/>
  <c r="X180" i="7"/>
  <c r="Y180" i="7"/>
  <c r="Z180" i="7"/>
  <c r="AA180" i="7"/>
  <c r="AB180" i="7"/>
  <c r="W234" i="7"/>
  <c r="X234" i="7"/>
  <c r="Y234" i="7"/>
  <c r="Z234" i="7"/>
  <c r="AA234" i="7"/>
  <c r="AB234" i="7"/>
  <c r="W187" i="7"/>
  <c r="X187" i="7"/>
  <c r="Y187" i="7"/>
  <c r="Z187" i="7"/>
  <c r="AA187" i="7"/>
  <c r="AB187" i="7"/>
  <c r="W51" i="7"/>
  <c r="X51" i="7"/>
  <c r="Y51" i="7"/>
  <c r="Z51" i="7"/>
  <c r="AA51" i="7"/>
  <c r="AB51" i="7"/>
  <c r="W254" i="7"/>
  <c r="X254" i="7"/>
  <c r="Y254" i="7"/>
  <c r="Z254" i="7"/>
  <c r="AA254" i="7"/>
  <c r="AB254" i="7"/>
  <c r="W25" i="7"/>
  <c r="X25" i="7"/>
  <c r="Y25" i="7"/>
  <c r="Z25" i="7"/>
  <c r="AA25" i="7"/>
  <c r="AB25" i="7"/>
  <c r="W255" i="7"/>
  <c r="X255" i="7"/>
  <c r="Y255" i="7"/>
  <c r="Z255" i="7"/>
  <c r="AA255" i="7"/>
  <c r="AB255" i="7"/>
  <c r="W110" i="7"/>
  <c r="X110" i="7"/>
  <c r="Y110" i="7"/>
  <c r="Z110" i="7"/>
  <c r="AA110" i="7"/>
  <c r="AB110" i="7"/>
  <c r="W106" i="7"/>
  <c r="X106" i="7"/>
  <c r="Y106" i="7"/>
  <c r="Z106" i="7"/>
  <c r="AA106" i="7"/>
  <c r="AB106" i="7"/>
  <c r="W185" i="7"/>
  <c r="X185" i="7"/>
  <c r="Y185" i="7"/>
  <c r="Z185" i="7"/>
  <c r="AA185" i="7"/>
  <c r="AB185" i="7"/>
  <c r="W314" i="7"/>
  <c r="X314" i="7"/>
  <c r="Y314" i="7"/>
  <c r="Z314" i="7"/>
  <c r="AA314" i="7"/>
  <c r="AB314" i="7"/>
  <c r="W325" i="7"/>
  <c r="X325" i="7"/>
  <c r="Y325" i="7"/>
  <c r="Z325" i="7"/>
  <c r="AA325" i="7"/>
  <c r="AB325" i="7"/>
  <c r="W152" i="7"/>
  <c r="X152" i="7"/>
  <c r="Y152" i="7"/>
  <c r="Z152" i="7"/>
  <c r="AA152" i="7"/>
  <c r="AB152" i="7"/>
  <c r="W322" i="7"/>
  <c r="X322" i="7"/>
  <c r="Y322" i="7"/>
  <c r="Z322" i="7"/>
  <c r="AA322" i="7"/>
  <c r="AB322" i="7"/>
  <c r="W313" i="7"/>
  <c r="X313" i="7"/>
  <c r="Y313" i="7"/>
  <c r="Z313" i="7"/>
  <c r="AA313" i="7"/>
  <c r="AB313" i="7"/>
  <c r="W44" i="7"/>
  <c r="X44" i="7"/>
  <c r="Y44" i="7"/>
  <c r="Z44" i="7"/>
  <c r="AA44" i="7"/>
  <c r="AB44" i="7"/>
  <c r="W138" i="7"/>
  <c r="X138" i="7"/>
  <c r="Y138" i="7"/>
  <c r="Z138" i="7"/>
  <c r="AA138" i="7"/>
  <c r="AB138" i="7"/>
  <c r="W178" i="7"/>
  <c r="X178" i="7"/>
  <c r="Y178" i="7"/>
  <c r="Z178" i="7"/>
  <c r="AA178" i="7"/>
  <c r="AB178" i="7"/>
  <c r="W160" i="7"/>
  <c r="X160" i="7"/>
  <c r="Y160" i="7"/>
  <c r="Z160" i="7"/>
  <c r="AA160" i="7"/>
  <c r="AB160" i="7"/>
  <c r="W287" i="7"/>
  <c r="X287" i="7"/>
  <c r="Y287" i="7"/>
  <c r="Z287" i="7"/>
  <c r="AA287" i="7"/>
  <c r="AB287" i="7"/>
  <c r="W137" i="7"/>
  <c r="X137" i="7"/>
  <c r="Y137" i="7"/>
  <c r="Z137" i="7"/>
  <c r="AA137" i="7"/>
  <c r="AB137" i="7"/>
  <c r="W158" i="7"/>
  <c r="X158" i="7"/>
  <c r="Y158" i="7"/>
  <c r="Z158" i="7"/>
  <c r="AA158" i="7"/>
  <c r="AB158" i="7"/>
  <c r="W259" i="7"/>
  <c r="X259" i="7"/>
  <c r="Y259" i="7"/>
  <c r="Z259" i="7"/>
  <c r="AA259" i="7"/>
  <c r="AB259" i="7"/>
  <c r="AC3" i="7"/>
  <c r="AD3" i="7"/>
  <c r="AE3" i="7"/>
  <c r="AF3" i="7"/>
  <c r="AG3" i="7"/>
  <c r="AH3" i="7"/>
  <c r="AC14" i="7"/>
  <c r="AD14" i="7"/>
  <c r="AE14" i="7"/>
  <c r="AF14" i="7"/>
  <c r="AG14" i="7"/>
  <c r="AH14" i="7"/>
  <c r="AC7" i="7"/>
  <c r="AD7" i="7"/>
  <c r="AE7" i="7"/>
  <c r="AF7" i="7"/>
  <c r="AG7" i="7"/>
  <c r="AH7" i="7"/>
  <c r="AC29" i="7"/>
  <c r="AD29" i="7"/>
  <c r="AE29" i="7"/>
  <c r="AF29" i="7"/>
  <c r="AG29" i="7"/>
  <c r="AH29" i="7"/>
  <c r="AC18" i="7"/>
  <c r="AD18" i="7"/>
  <c r="AE18" i="7"/>
  <c r="AF18" i="7"/>
  <c r="AG18" i="7"/>
  <c r="AH18" i="7"/>
  <c r="AC63" i="7"/>
  <c r="AD63" i="7"/>
  <c r="AE63" i="7"/>
  <c r="AF63" i="7"/>
  <c r="AG63" i="7"/>
  <c r="AH63" i="7"/>
  <c r="AC85" i="7"/>
  <c r="AD85" i="7"/>
  <c r="AE85" i="7"/>
  <c r="AF85" i="7"/>
  <c r="AG85" i="7"/>
  <c r="AH85" i="7"/>
  <c r="AC40" i="7"/>
  <c r="AD40" i="7"/>
  <c r="AE40" i="7"/>
  <c r="AF40" i="7"/>
  <c r="AG40" i="7"/>
  <c r="AH40" i="7"/>
  <c r="AC98" i="7"/>
  <c r="AD98" i="7"/>
  <c r="AE98" i="7"/>
  <c r="AF98" i="7"/>
  <c r="AG98" i="7"/>
  <c r="AH98" i="7"/>
  <c r="AC45" i="7"/>
  <c r="AD45" i="7"/>
  <c r="AE45" i="7"/>
  <c r="AF45" i="7"/>
  <c r="AG45" i="7"/>
  <c r="AH45" i="7"/>
  <c r="AC57" i="7"/>
  <c r="AD57" i="7"/>
  <c r="AE57" i="7"/>
  <c r="AF57" i="7"/>
  <c r="AG57" i="7"/>
  <c r="AH57" i="7"/>
  <c r="AC59" i="7"/>
  <c r="AD59" i="7"/>
  <c r="AE59" i="7"/>
  <c r="AF59" i="7"/>
  <c r="AG59" i="7"/>
  <c r="AH59" i="7"/>
  <c r="AC83" i="7"/>
  <c r="AD83" i="7"/>
  <c r="AE83" i="7"/>
  <c r="AF83" i="7"/>
  <c r="AG83" i="7"/>
  <c r="AH83" i="7"/>
  <c r="AC37" i="7"/>
  <c r="AD37" i="7"/>
  <c r="AE37" i="7"/>
  <c r="AF37" i="7"/>
  <c r="AG37" i="7"/>
  <c r="AH37" i="7"/>
  <c r="AC95" i="7"/>
  <c r="AD95" i="7"/>
  <c r="AE95" i="7"/>
  <c r="AF95" i="7"/>
  <c r="AG95" i="7"/>
  <c r="AH95" i="7"/>
  <c r="AC49" i="7"/>
  <c r="AD49" i="7"/>
  <c r="AE49" i="7"/>
  <c r="AF49" i="7"/>
  <c r="AG49" i="7"/>
  <c r="AH49" i="7"/>
  <c r="AC75" i="7"/>
  <c r="AD75" i="7"/>
  <c r="AE75" i="7"/>
  <c r="AF75" i="7"/>
  <c r="AG75" i="7"/>
  <c r="AH75" i="7"/>
  <c r="AC58" i="7"/>
  <c r="AD58" i="7"/>
  <c r="AE58" i="7"/>
  <c r="AF58" i="7"/>
  <c r="AG58" i="7"/>
  <c r="AH58" i="7"/>
  <c r="AC125" i="7"/>
  <c r="AD125" i="7"/>
  <c r="AE125" i="7"/>
  <c r="AF125" i="7"/>
  <c r="AG125" i="7"/>
  <c r="AH125" i="7"/>
  <c r="AC216" i="7"/>
  <c r="AD216" i="7"/>
  <c r="AE216" i="7"/>
  <c r="AF216" i="7"/>
  <c r="AG216" i="7"/>
  <c r="AH216" i="7"/>
  <c r="AC188" i="7"/>
  <c r="AD188" i="7"/>
  <c r="AE188" i="7"/>
  <c r="AF188" i="7"/>
  <c r="AG188" i="7"/>
  <c r="AH188" i="7"/>
  <c r="AC218" i="7"/>
  <c r="AD218" i="7"/>
  <c r="AE218" i="7"/>
  <c r="AF218" i="7"/>
  <c r="AG218" i="7"/>
  <c r="AH218" i="7"/>
  <c r="AC161" i="7"/>
  <c r="AD161" i="7"/>
  <c r="AE161" i="7"/>
  <c r="AF161" i="7"/>
  <c r="AG161" i="7"/>
  <c r="AH161" i="7"/>
  <c r="AC94" i="7"/>
  <c r="AD94" i="7"/>
  <c r="AE94" i="7"/>
  <c r="AF94" i="7"/>
  <c r="AG94" i="7"/>
  <c r="AH94" i="7"/>
  <c r="AC128" i="7"/>
  <c r="AD128" i="7"/>
  <c r="AE128" i="7"/>
  <c r="AF128" i="7"/>
  <c r="AG128" i="7"/>
  <c r="AH128" i="7"/>
  <c r="AC130" i="7"/>
  <c r="AD130" i="7"/>
  <c r="AE130" i="7"/>
  <c r="AF130" i="7"/>
  <c r="AG130" i="7"/>
  <c r="AH130" i="7"/>
  <c r="AC111" i="7"/>
  <c r="AD111" i="7"/>
  <c r="AE111" i="7"/>
  <c r="AF111" i="7"/>
  <c r="AG111" i="7"/>
  <c r="AH111" i="7"/>
  <c r="AC269" i="7"/>
  <c r="AD269" i="7"/>
  <c r="AE269" i="7"/>
  <c r="AF269" i="7"/>
  <c r="AG269" i="7"/>
  <c r="AH269" i="7"/>
  <c r="AC146" i="7"/>
  <c r="AD146" i="7"/>
  <c r="AE146" i="7"/>
  <c r="AF146" i="7"/>
  <c r="AG146" i="7"/>
  <c r="AH146" i="7"/>
  <c r="AC231" i="7"/>
  <c r="AD231" i="7"/>
  <c r="AE231" i="7"/>
  <c r="AF231" i="7"/>
  <c r="AG231" i="7"/>
  <c r="AH231" i="7"/>
  <c r="AC175" i="7"/>
  <c r="AD175" i="7"/>
  <c r="AE175" i="7"/>
  <c r="AF175" i="7"/>
  <c r="AG175" i="7"/>
  <c r="AH175" i="7"/>
  <c r="AC148" i="7"/>
  <c r="AD148" i="7"/>
  <c r="AE148" i="7"/>
  <c r="AF148" i="7"/>
  <c r="AG148" i="7"/>
  <c r="AH148" i="7"/>
  <c r="AC164" i="7"/>
  <c r="AD164" i="7"/>
  <c r="AE164" i="7"/>
  <c r="AF164" i="7"/>
  <c r="AG164" i="7"/>
  <c r="AH164" i="7"/>
  <c r="AC173" i="7"/>
  <c r="AD173" i="7"/>
  <c r="AE173" i="7"/>
  <c r="AF173" i="7"/>
  <c r="AG173" i="7"/>
  <c r="AH173" i="7"/>
  <c r="AC189" i="7"/>
  <c r="AD189" i="7"/>
  <c r="AE189" i="7"/>
  <c r="AF189" i="7"/>
  <c r="AG189" i="7"/>
  <c r="AH189" i="7"/>
  <c r="AC232" i="7"/>
  <c r="AD232" i="7"/>
  <c r="AE232" i="7"/>
  <c r="AF232" i="7"/>
  <c r="AG232" i="7"/>
  <c r="AH232" i="7"/>
  <c r="AC143" i="7"/>
  <c r="AD143" i="7"/>
  <c r="AE143" i="7"/>
  <c r="AF143" i="7"/>
  <c r="AG143" i="7"/>
  <c r="AH143" i="7"/>
  <c r="AC99" i="7"/>
  <c r="AD99" i="7"/>
  <c r="AE99" i="7"/>
  <c r="AF99" i="7"/>
  <c r="AG99" i="7"/>
  <c r="AH99" i="7"/>
  <c r="AC149" i="7"/>
  <c r="AD149" i="7"/>
  <c r="AE149" i="7"/>
  <c r="AF149" i="7"/>
  <c r="AG149" i="7"/>
  <c r="AH149" i="7"/>
  <c r="AC281" i="7"/>
  <c r="AD281" i="7"/>
  <c r="AE281" i="7"/>
  <c r="AF281" i="7"/>
  <c r="AG281" i="7"/>
  <c r="AH281" i="7"/>
  <c r="AC155" i="7"/>
  <c r="AD155" i="7"/>
  <c r="AE155" i="7"/>
  <c r="AF155" i="7"/>
  <c r="AG155" i="7"/>
  <c r="AH155" i="7"/>
  <c r="AC220" i="7"/>
  <c r="AD220" i="7"/>
  <c r="AE220" i="7"/>
  <c r="AF220" i="7"/>
  <c r="AG220" i="7"/>
  <c r="AH220" i="7"/>
  <c r="AC248" i="7"/>
  <c r="AD248" i="7"/>
  <c r="AE248" i="7"/>
  <c r="AF248" i="7"/>
  <c r="AG248" i="7"/>
  <c r="AH248" i="7"/>
  <c r="AC121" i="7"/>
  <c r="AD121" i="7"/>
  <c r="AE121" i="7"/>
  <c r="AF121" i="7"/>
  <c r="AG121" i="7"/>
  <c r="AH121" i="7"/>
  <c r="AC283" i="7"/>
  <c r="AD283" i="7"/>
  <c r="AE283" i="7"/>
  <c r="AF283" i="7"/>
  <c r="AG283" i="7"/>
  <c r="AH283" i="7"/>
  <c r="AC301" i="7"/>
  <c r="AD301" i="7"/>
  <c r="AE301" i="7"/>
  <c r="AF301" i="7"/>
  <c r="AG301" i="7"/>
  <c r="AH301" i="7"/>
  <c r="AC197" i="7"/>
  <c r="AD197" i="7"/>
  <c r="AE197" i="7"/>
  <c r="AF197" i="7"/>
  <c r="AG197" i="7"/>
  <c r="AH197" i="7"/>
  <c r="AC217" i="7"/>
  <c r="AD217" i="7"/>
  <c r="AE217" i="7"/>
  <c r="AF217" i="7"/>
  <c r="AG217" i="7"/>
  <c r="AH217" i="7"/>
  <c r="AC309" i="7"/>
  <c r="AD309" i="7"/>
  <c r="AE309" i="7"/>
  <c r="AF309" i="7"/>
  <c r="AG309" i="7"/>
  <c r="AH309" i="7"/>
  <c r="AC310" i="7"/>
  <c r="AD310" i="7"/>
  <c r="AE310" i="7"/>
  <c r="AF310" i="7"/>
  <c r="AG310" i="7"/>
  <c r="AH310" i="7"/>
  <c r="AC181" i="7"/>
  <c r="AD181" i="7"/>
  <c r="AE181" i="7"/>
  <c r="AF181" i="7"/>
  <c r="AG181" i="7"/>
  <c r="AH181" i="7"/>
  <c r="AC205" i="7"/>
  <c r="AD205" i="7"/>
  <c r="AE205" i="7"/>
  <c r="AF205" i="7"/>
  <c r="AG205" i="7"/>
  <c r="AH205" i="7"/>
  <c r="AC263" i="7"/>
  <c r="AD263" i="7"/>
  <c r="AE263" i="7"/>
  <c r="AF263" i="7"/>
  <c r="AG263" i="7"/>
  <c r="AH263" i="7"/>
  <c r="AC174" i="7"/>
  <c r="AD174" i="7"/>
  <c r="AE174" i="7"/>
  <c r="AF174" i="7"/>
  <c r="AG174" i="7"/>
  <c r="AH174" i="7"/>
  <c r="AC241" i="7"/>
  <c r="AD241" i="7"/>
  <c r="AE241" i="7"/>
  <c r="AF241" i="7"/>
  <c r="AG241" i="7"/>
  <c r="AH241" i="7"/>
  <c r="AC210" i="7"/>
  <c r="AD210" i="7"/>
  <c r="AE210" i="7"/>
  <c r="AF210" i="7"/>
  <c r="AG210" i="7"/>
  <c r="AH210" i="7"/>
  <c r="AC237" i="7"/>
  <c r="AD237" i="7"/>
  <c r="AE237" i="7"/>
  <c r="AF237" i="7"/>
  <c r="AG237" i="7"/>
  <c r="AH237" i="7"/>
  <c r="AC316" i="7"/>
  <c r="AD316" i="7"/>
  <c r="AE316" i="7"/>
  <c r="AF316" i="7"/>
  <c r="AG316" i="7"/>
  <c r="AH316" i="7"/>
  <c r="AC242" i="7"/>
  <c r="AD242" i="7"/>
  <c r="AE242" i="7"/>
  <c r="AF242" i="7"/>
  <c r="AG242" i="7"/>
  <c r="AH242" i="7"/>
  <c r="AB3" i="7"/>
  <c r="AB14" i="7"/>
  <c r="AB7" i="7"/>
  <c r="AB29" i="7"/>
  <c r="AB18" i="7"/>
  <c r="AB63" i="7"/>
  <c r="AB85" i="7"/>
  <c r="AB40" i="7"/>
  <c r="AB98" i="7"/>
  <c r="AB45" i="7"/>
  <c r="AB57" i="7"/>
  <c r="AB59" i="7"/>
  <c r="AB83" i="7"/>
  <c r="AB37" i="7"/>
  <c r="AB95" i="7"/>
  <c r="AB49" i="7"/>
  <c r="AB75" i="7"/>
  <c r="AB58" i="7"/>
  <c r="AB125" i="7"/>
  <c r="AB216" i="7"/>
  <c r="AB188" i="7"/>
  <c r="AB218" i="7"/>
  <c r="AB161" i="7"/>
  <c r="AB94" i="7"/>
  <c r="AB128" i="7"/>
  <c r="AB130" i="7"/>
  <c r="AB111" i="7"/>
  <c r="AB269" i="7"/>
  <c r="AB146" i="7"/>
  <c r="AB231" i="7"/>
  <c r="AB175" i="7"/>
  <c r="AB148" i="7"/>
  <c r="AB164" i="7"/>
  <c r="AB173" i="7"/>
  <c r="AB189" i="7"/>
  <c r="AB232" i="7"/>
  <c r="AB143" i="7"/>
  <c r="AB99" i="7"/>
  <c r="AB149" i="7"/>
  <c r="AB281" i="7"/>
  <c r="AB155" i="7"/>
  <c r="AB220" i="7"/>
  <c r="AB248" i="7"/>
  <c r="AB121" i="7"/>
  <c r="AB283" i="7"/>
  <c r="AB301" i="7"/>
  <c r="AB197" i="7"/>
  <c r="AB217" i="7"/>
  <c r="AB309" i="7"/>
  <c r="AB310" i="7"/>
  <c r="AB181" i="7"/>
  <c r="AB205" i="7"/>
  <c r="AB263" i="7"/>
  <c r="AB174" i="7"/>
  <c r="AB241" i="7"/>
  <c r="AB210" i="7"/>
  <c r="AB237" i="7"/>
  <c r="AB316" i="7"/>
  <c r="AB242" i="7"/>
  <c r="AA3" i="7"/>
  <c r="AA14" i="7"/>
  <c r="AA7" i="7"/>
  <c r="AA29" i="7"/>
  <c r="AA18" i="7"/>
  <c r="AA63" i="7"/>
  <c r="AA85" i="7"/>
  <c r="AA40" i="7"/>
  <c r="AA98" i="7"/>
  <c r="AA45" i="7"/>
  <c r="AA57" i="7"/>
  <c r="AA59" i="7"/>
  <c r="AA83" i="7"/>
  <c r="AA37" i="7"/>
  <c r="AA95" i="7"/>
  <c r="AA49" i="7"/>
  <c r="AA75" i="7"/>
  <c r="AA58" i="7"/>
  <c r="AA125" i="7"/>
  <c r="AA216" i="7"/>
  <c r="AA188" i="7"/>
  <c r="AA218" i="7"/>
  <c r="AA161" i="7"/>
  <c r="AA94" i="7"/>
  <c r="AA128" i="7"/>
  <c r="AA130" i="7"/>
  <c r="AA111" i="7"/>
  <c r="AA269" i="7"/>
  <c r="AA146" i="7"/>
  <c r="AA231" i="7"/>
  <c r="AA175" i="7"/>
  <c r="AA148" i="7"/>
  <c r="AA164" i="7"/>
  <c r="AA173" i="7"/>
  <c r="AA189" i="7"/>
  <c r="AA232" i="7"/>
  <c r="AA143" i="7"/>
  <c r="AA99" i="7"/>
  <c r="AA149" i="7"/>
  <c r="AA281" i="7"/>
  <c r="AA155" i="7"/>
  <c r="AA220" i="7"/>
  <c r="AA248" i="7"/>
  <c r="AA121" i="7"/>
  <c r="AA283" i="7"/>
  <c r="AA301" i="7"/>
  <c r="AA197" i="7"/>
  <c r="AA217" i="7"/>
  <c r="AA309" i="7"/>
  <c r="AA310" i="7"/>
  <c r="AA181" i="7"/>
  <c r="AA205" i="7"/>
  <c r="AA263" i="7"/>
  <c r="AA174" i="7"/>
  <c r="AA241" i="7"/>
  <c r="AA210" i="7"/>
  <c r="AA237" i="7"/>
  <c r="AA316" i="7"/>
  <c r="AA242" i="7"/>
  <c r="Z3" i="7"/>
  <c r="Z14" i="7"/>
  <c r="Z7" i="7"/>
  <c r="Z29" i="7"/>
  <c r="Z18" i="7"/>
  <c r="Z63" i="7"/>
  <c r="Z85" i="7"/>
  <c r="Z40" i="7"/>
  <c r="Z98" i="7"/>
  <c r="Z45" i="7"/>
  <c r="Z57" i="7"/>
  <c r="Z59" i="7"/>
  <c r="Z83" i="7"/>
  <c r="Z37" i="7"/>
  <c r="Z95" i="7"/>
  <c r="Z49" i="7"/>
  <c r="Z75" i="7"/>
  <c r="Z58" i="7"/>
  <c r="Z125" i="7"/>
  <c r="Z216" i="7"/>
  <c r="Z188" i="7"/>
  <c r="Z218" i="7"/>
  <c r="Z161" i="7"/>
  <c r="Z94" i="7"/>
  <c r="Z128" i="7"/>
  <c r="Z130" i="7"/>
  <c r="Z111" i="7"/>
  <c r="Z269" i="7"/>
  <c r="Z146" i="7"/>
  <c r="Z231" i="7"/>
  <c r="Z175" i="7"/>
  <c r="Z148" i="7"/>
  <c r="Z164" i="7"/>
  <c r="Z173" i="7"/>
  <c r="Z189" i="7"/>
  <c r="Z232" i="7"/>
  <c r="Z143" i="7"/>
  <c r="Z99" i="7"/>
  <c r="Z149" i="7"/>
  <c r="Z281" i="7"/>
  <c r="Z155" i="7"/>
  <c r="Z220" i="7"/>
  <c r="Z248" i="7"/>
  <c r="Z121" i="7"/>
  <c r="Z283" i="7"/>
  <c r="Z301" i="7"/>
  <c r="Z197" i="7"/>
  <c r="Z217" i="7"/>
  <c r="Z309" i="7"/>
  <c r="Z310" i="7"/>
  <c r="Z181" i="7"/>
  <c r="Z205" i="7"/>
  <c r="Z263" i="7"/>
  <c r="Z174" i="7"/>
  <c r="Z241" i="7"/>
  <c r="Z210" i="7"/>
  <c r="Z237" i="7"/>
  <c r="Z316" i="7"/>
  <c r="Z242" i="7"/>
  <c r="Y3" i="7"/>
  <c r="Y14" i="7"/>
  <c r="Y7" i="7"/>
  <c r="Y29" i="7"/>
  <c r="Y18" i="7"/>
  <c r="Y63" i="7"/>
  <c r="Y85" i="7"/>
  <c r="Y40" i="7"/>
  <c r="Y98" i="7"/>
  <c r="Y45" i="7"/>
  <c r="Y57" i="7"/>
  <c r="Y59" i="7"/>
  <c r="Y83" i="7"/>
  <c r="Y37" i="7"/>
  <c r="Y95" i="7"/>
  <c r="Y49" i="7"/>
  <c r="Y75" i="7"/>
  <c r="Y58" i="7"/>
  <c r="Y125" i="7"/>
  <c r="Y216" i="7"/>
  <c r="Y188" i="7"/>
  <c r="Y218" i="7"/>
  <c r="Y161" i="7"/>
  <c r="Y94" i="7"/>
  <c r="Y128" i="7"/>
  <c r="Y130" i="7"/>
  <c r="Y111" i="7"/>
  <c r="Y269" i="7"/>
  <c r="Y146" i="7"/>
  <c r="Y231" i="7"/>
  <c r="Y175" i="7"/>
  <c r="Y148" i="7"/>
  <c r="Y164" i="7"/>
  <c r="Y173" i="7"/>
  <c r="Y189" i="7"/>
  <c r="Y232" i="7"/>
  <c r="Y143" i="7"/>
  <c r="Y99" i="7"/>
  <c r="Y149" i="7"/>
  <c r="Y281" i="7"/>
  <c r="Y155" i="7"/>
  <c r="Y220" i="7"/>
  <c r="Y248" i="7"/>
  <c r="Y121" i="7"/>
  <c r="Y283" i="7"/>
  <c r="Y301" i="7"/>
  <c r="Y197" i="7"/>
  <c r="Y217" i="7"/>
  <c r="Y309" i="7"/>
  <c r="Y310" i="7"/>
  <c r="Y181" i="7"/>
  <c r="Y205" i="7"/>
  <c r="Y263" i="7"/>
  <c r="Y174" i="7"/>
  <c r="Y241" i="7"/>
  <c r="Y210" i="7"/>
  <c r="Y237" i="7"/>
  <c r="Y316" i="7"/>
  <c r="Y242" i="7"/>
  <c r="X3" i="7"/>
  <c r="X14" i="7"/>
  <c r="X7" i="7"/>
  <c r="X29" i="7"/>
  <c r="X18" i="7"/>
  <c r="X63" i="7"/>
  <c r="X85" i="7"/>
  <c r="X40" i="7"/>
  <c r="X98" i="7"/>
  <c r="X45" i="7"/>
  <c r="X57" i="7"/>
  <c r="X59" i="7"/>
  <c r="X83" i="7"/>
  <c r="X37" i="7"/>
  <c r="X95" i="7"/>
  <c r="X49" i="7"/>
  <c r="X75" i="7"/>
  <c r="X58" i="7"/>
  <c r="X125" i="7"/>
  <c r="X216" i="7"/>
  <c r="X188" i="7"/>
  <c r="X218" i="7"/>
  <c r="X161" i="7"/>
  <c r="X94" i="7"/>
  <c r="X128" i="7"/>
  <c r="X130" i="7"/>
  <c r="X111" i="7"/>
  <c r="X269" i="7"/>
  <c r="X146" i="7"/>
  <c r="X231" i="7"/>
  <c r="X175" i="7"/>
  <c r="X148" i="7"/>
  <c r="X164" i="7"/>
  <c r="X173" i="7"/>
  <c r="X189" i="7"/>
  <c r="X232" i="7"/>
  <c r="X143" i="7"/>
  <c r="X99" i="7"/>
  <c r="X149" i="7"/>
  <c r="X281" i="7"/>
  <c r="X155" i="7"/>
  <c r="X220" i="7"/>
  <c r="X248" i="7"/>
  <c r="X121" i="7"/>
  <c r="X283" i="7"/>
  <c r="X301" i="7"/>
  <c r="X197" i="7"/>
  <c r="X217" i="7"/>
  <c r="X309" i="7"/>
  <c r="X310" i="7"/>
  <c r="X181" i="7"/>
  <c r="X205" i="7"/>
  <c r="X263" i="7"/>
  <c r="X174" i="7"/>
  <c r="X241" i="7"/>
  <c r="X210" i="7"/>
  <c r="X237" i="7"/>
  <c r="X316" i="7"/>
  <c r="X242" i="7"/>
  <c r="W3" i="7"/>
  <c r="W14" i="7"/>
  <c r="W7" i="7"/>
  <c r="W29" i="7"/>
  <c r="W18" i="7"/>
  <c r="W63" i="7"/>
  <c r="W85" i="7"/>
  <c r="W40" i="7"/>
  <c r="W98" i="7"/>
  <c r="W45" i="7"/>
  <c r="W57" i="7"/>
  <c r="W59" i="7"/>
  <c r="W83" i="7"/>
  <c r="W37" i="7"/>
  <c r="W95" i="7"/>
  <c r="W49" i="7"/>
  <c r="W75" i="7"/>
  <c r="W58" i="7"/>
  <c r="W125" i="7"/>
  <c r="W216" i="7"/>
  <c r="W188" i="7"/>
  <c r="W218" i="7"/>
  <c r="W161" i="7"/>
  <c r="W94" i="7"/>
  <c r="W128" i="7"/>
  <c r="W130" i="7"/>
  <c r="W111" i="7"/>
  <c r="W269" i="7"/>
  <c r="W146" i="7"/>
  <c r="W231" i="7"/>
  <c r="W175" i="7"/>
  <c r="W148" i="7"/>
  <c r="W164" i="7"/>
  <c r="W173" i="7"/>
  <c r="W189" i="7"/>
  <c r="W232" i="7"/>
  <c r="W143" i="7"/>
  <c r="W99" i="7"/>
  <c r="W149" i="7"/>
  <c r="W281" i="7"/>
  <c r="W155" i="7"/>
  <c r="W220" i="7"/>
  <c r="W248" i="7"/>
  <c r="W121" i="7"/>
  <c r="W283" i="7"/>
  <c r="W301" i="7"/>
  <c r="W197" i="7"/>
  <c r="W217" i="7"/>
  <c r="W309" i="7"/>
  <c r="W310" i="7"/>
  <c r="W181" i="7"/>
  <c r="W205" i="7"/>
  <c r="W263" i="7"/>
  <c r="W174" i="7"/>
  <c r="W241" i="7"/>
  <c r="W210" i="7"/>
  <c r="W237" i="7"/>
  <c r="W316" i="7"/>
  <c r="W242" i="7"/>
  <c r="V111" i="7"/>
  <c r="V149" i="7"/>
  <c r="V45" i="7"/>
  <c r="V57" i="7"/>
  <c r="V94" i="7"/>
  <c r="V269" i="7"/>
  <c r="V125" i="7"/>
  <c r="V98" i="7"/>
  <c r="V281" i="7"/>
  <c r="V18" i="7"/>
  <c r="V59" i="7"/>
  <c r="V146" i="7"/>
  <c r="V216" i="7"/>
  <c r="V188" i="7"/>
  <c r="V231" i="7"/>
  <c r="V155" i="7"/>
  <c r="V220" i="7"/>
  <c r="V83" i="7"/>
  <c r="V248" i="7"/>
  <c r="V75" i="7"/>
  <c r="V3" i="7"/>
  <c r="V37" i="7"/>
  <c r="V85" i="7"/>
  <c r="V58" i="7"/>
  <c r="V121" i="7"/>
  <c r="V283" i="7"/>
  <c r="V40" i="7"/>
  <c r="V128" i="7"/>
  <c r="V14" i="7"/>
  <c r="V175" i="7"/>
  <c r="V301" i="7"/>
  <c r="V197" i="7"/>
  <c r="V95" i="7"/>
  <c r="V217" i="7"/>
  <c r="V309" i="7"/>
  <c r="V310" i="7"/>
  <c r="V130" i="7"/>
  <c r="V181" i="7"/>
  <c r="V7" i="7"/>
  <c r="V205" i="7"/>
  <c r="V148" i="7"/>
  <c r="V263" i="7"/>
  <c r="V218" i="7"/>
  <c r="V49" i="7"/>
  <c r="V164" i="7"/>
  <c r="V29" i="7"/>
  <c r="V174" i="7"/>
  <c r="V173" i="7"/>
  <c r="V161" i="7"/>
  <c r="V241" i="7"/>
  <c r="V189" i="7"/>
  <c r="V210" i="7"/>
  <c r="V232" i="7"/>
  <c r="V143" i="7"/>
  <c r="V99" i="7"/>
  <c r="V237" i="7"/>
  <c r="V316" i="7"/>
  <c r="V242" i="7"/>
  <c r="V212" i="7"/>
  <c r="V203" i="7"/>
  <c r="V184" i="7"/>
  <c r="V101" i="7"/>
  <c r="V69" i="7"/>
  <c r="V114" i="7"/>
  <c r="V272" i="7"/>
  <c r="V63" i="7"/>
  <c r="U111" i="7"/>
  <c r="U149" i="7"/>
  <c r="U45" i="7"/>
  <c r="U57" i="7"/>
  <c r="U94" i="7"/>
  <c r="U269" i="7"/>
  <c r="U125" i="7"/>
  <c r="U98" i="7"/>
  <c r="U281" i="7"/>
  <c r="U18" i="7"/>
  <c r="U59" i="7"/>
  <c r="U146" i="7"/>
  <c r="U216" i="7"/>
  <c r="U188" i="7"/>
  <c r="U231" i="7"/>
  <c r="U155" i="7"/>
  <c r="U220" i="7"/>
  <c r="U83" i="7"/>
  <c r="U248" i="7"/>
  <c r="U75" i="7"/>
  <c r="U3" i="7"/>
  <c r="U37" i="7"/>
  <c r="U85" i="7"/>
  <c r="U58" i="7"/>
  <c r="U121" i="7"/>
  <c r="U283" i="7"/>
  <c r="U40" i="7"/>
  <c r="U128" i="7"/>
  <c r="U14" i="7"/>
  <c r="U175" i="7"/>
  <c r="U301" i="7"/>
  <c r="U197" i="7"/>
  <c r="U95" i="7"/>
  <c r="U217" i="7"/>
  <c r="U309" i="7"/>
  <c r="U310" i="7"/>
  <c r="U130" i="7"/>
  <c r="U181" i="7"/>
  <c r="U7" i="7"/>
  <c r="U205" i="7"/>
  <c r="U148" i="7"/>
  <c r="U263" i="7"/>
  <c r="U218" i="7"/>
  <c r="U49" i="7"/>
  <c r="U164" i="7"/>
  <c r="U29" i="7"/>
  <c r="U174" i="7"/>
  <c r="U173" i="7"/>
  <c r="U161" i="7"/>
  <c r="U241" i="7"/>
  <c r="U189" i="7"/>
  <c r="U210" i="7"/>
  <c r="U232" i="7"/>
  <c r="U143" i="7"/>
  <c r="U99" i="7"/>
  <c r="U237" i="7"/>
  <c r="U316" i="7"/>
  <c r="U242" i="7"/>
  <c r="U212" i="7"/>
  <c r="U203" i="7"/>
  <c r="U184" i="7"/>
  <c r="U101" i="7"/>
  <c r="U69" i="7"/>
  <c r="U114" i="7"/>
  <c r="U272" i="7"/>
  <c r="U63" i="7"/>
  <c r="K75" i="5"/>
  <c r="K131" i="5"/>
  <c r="K177" i="5"/>
  <c r="K198" i="5"/>
  <c r="K214" i="5"/>
  <c r="K269" i="5"/>
  <c r="K113" i="5"/>
  <c r="K182" i="5"/>
  <c r="K194" i="5"/>
  <c r="K257" i="5"/>
  <c r="K274" i="5"/>
  <c r="K29" i="5"/>
  <c r="K30" i="5"/>
  <c r="K62" i="5"/>
  <c r="K63" i="5"/>
  <c r="K122" i="5"/>
  <c r="K303" i="5"/>
  <c r="K10" i="5"/>
  <c r="K20" i="5"/>
  <c r="K55" i="5"/>
  <c r="K71" i="5"/>
  <c r="K101" i="5"/>
  <c r="K250" i="5"/>
  <c r="K32" i="5"/>
  <c r="K49" i="5"/>
  <c r="K168" i="5"/>
  <c r="K203" i="5"/>
  <c r="K220" i="5"/>
  <c r="K231" i="5"/>
  <c r="K268" i="5"/>
  <c r="K279" i="5"/>
  <c r="K295" i="5"/>
  <c r="K320" i="5"/>
  <c r="K48" i="5"/>
  <c r="K67" i="5"/>
  <c r="K112" i="5"/>
  <c r="K143" i="5"/>
  <c r="K156" i="5"/>
  <c r="K205" i="5"/>
  <c r="K210" i="5"/>
  <c r="K217" i="5"/>
  <c r="K222" i="5"/>
  <c r="K254" i="5"/>
  <c r="K314" i="5"/>
  <c r="K332" i="5"/>
  <c r="K154" i="5"/>
  <c r="K163" i="5"/>
  <c r="K235" i="5"/>
  <c r="K264" i="5"/>
  <c r="K324" i="5"/>
  <c r="K97" i="5"/>
  <c r="K151" i="5"/>
  <c r="K188" i="5"/>
  <c r="K191" i="5"/>
  <c r="K334" i="5"/>
  <c r="K77" i="5"/>
  <c r="K123" i="5"/>
  <c r="K128" i="5"/>
  <c r="K219" i="5"/>
  <c r="K230" i="5"/>
  <c r="K233" i="5"/>
  <c r="K236" i="5"/>
  <c r="K19" i="5"/>
  <c r="K86" i="5"/>
  <c r="K224" i="5"/>
  <c r="K238" i="5"/>
  <c r="K36" i="5"/>
  <c r="K50" i="5"/>
  <c r="K153" i="5"/>
  <c r="K157" i="5"/>
  <c r="K299" i="5"/>
  <c r="K84" i="5"/>
  <c r="K158" i="5"/>
  <c r="K200" i="5"/>
  <c r="K229" i="5"/>
  <c r="K11" i="5"/>
  <c r="K31" i="5"/>
  <c r="K64" i="5"/>
  <c r="K85" i="5"/>
  <c r="K106" i="5"/>
  <c r="K137" i="5"/>
  <c r="K187" i="5"/>
  <c r="K245" i="5"/>
  <c r="K28" i="5"/>
  <c r="K58" i="5"/>
  <c r="K125" i="5"/>
  <c r="K139" i="5"/>
  <c r="K171" i="5"/>
  <c r="K196" i="5"/>
  <c r="K202" i="5"/>
  <c r="K95" i="5"/>
  <c r="K162" i="5"/>
  <c r="K190" i="5"/>
  <c r="K248" i="5"/>
  <c r="K249" i="5"/>
  <c r="K315" i="5"/>
  <c r="K72" i="5"/>
  <c r="K83" i="5"/>
  <c r="K96" i="5"/>
  <c r="K149" i="5"/>
  <c r="K197" i="5"/>
  <c r="K252" i="5"/>
  <c r="K309" i="5"/>
  <c r="K13" i="5"/>
  <c r="K23" i="5"/>
  <c r="K47" i="5"/>
  <c r="K114" i="5"/>
  <c r="K169" i="5"/>
  <c r="K181" i="5"/>
  <c r="K227" i="5"/>
  <c r="K135" i="5"/>
  <c r="K240" i="5"/>
  <c r="K270" i="5"/>
  <c r="K284" i="5"/>
  <c r="K53" i="5"/>
  <c r="K98" i="5"/>
  <c r="K161" i="5"/>
  <c r="K183" i="5"/>
  <c r="K256" i="5"/>
  <c r="K265" i="5"/>
  <c r="K266" i="5"/>
  <c r="K195" i="5"/>
  <c r="K201" i="5"/>
  <c r="K225" i="5"/>
  <c r="K271" i="5"/>
  <c r="K304" i="5"/>
  <c r="K27" i="5"/>
  <c r="K76" i="5"/>
  <c r="K88" i="5"/>
  <c r="K232" i="5"/>
  <c r="K242" i="5"/>
  <c r="K300" i="5"/>
  <c r="K327" i="5"/>
  <c r="K45" i="5"/>
  <c r="K167" i="5"/>
  <c r="K215" i="5"/>
  <c r="K328" i="5"/>
  <c r="K330" i="5"/>
  <c r="K333" i="5"/>
  <c r="K25" i="5"/>
  <c r="K57" i="5"/>
  <c r="K164" i="5"/>
  <c r="K206" i="5"/>
  <c r="K259" i="5"/>
  <c r="K290" i="5"/>
  <c r="K51" i="5"/>
  <c r="K90" i="5"/>
  <c r="K109" i="5"/>
  <c r="K142" i="5"/>
  <c r="K244" i="5"/>
  <c r="K21" i="5"/>
  <c r="K37" i="5"/>
  <c r="K40" i="5"/>
  <c r="K56" i="5"/>
  <c r="K59" i="5"/>
  <c r="K70" i="5"/>
  <c r="K104" i="5"/>
  <c r="K127" i="5"/>
  <c r="K166" i="5"/>
  <c r="K221" i="5"/>
  <c r="K285" i="5"/>
  <c r="K297" i="5"/>
  <c r="K46" i="5"/>
  <c r="K80" i="5"/>
  <c r="K94" i="5"/>
  <c r="K136" i="5"/>
  <c r="K189" i="5"/>
  <c r="K262" i="5"/>
  <c r="K267" i="5"/>
  <c r="K289" i="5"/>
  <c r="K305" i="5"/>
  <c r="K310" i="5"/>
  <c r="K38" i="5"/>
  <c r="K43" i="5"/>
  <c r="K118" i="5"/>
  <c r="K150" i="5"/>
  <c r="K192" i="5"/>
  <c r="K199" i="5"/>
  <c r="K251" i="5"/>
  <c r="K16" i="5"/>
  <c r="K110" i="5"/>
  <c r="K144" i="5"/>
  <c r="K175" i="5"/>
  <c r="K263" i="5"/>
  <c r="K273" i="5"/>
  <c r="K306" i="5"/>
  <c r="K52" i="5"/>
  <c r="K121" i="5"/>
  <c r="K124" i="5"/>
  <c r="K126" i="5"/>
  <c r="K147" i="5"/>
  <c r="K148" i="5"/>
  <c r="K155" i="5"/>
  <c r="K160" i="5"/>
  <c r="K184" i="5"/>
  <c r="K260" i="5"/>
  <c r="K294" i="5"/>
  <c r="K302" i="5"/>
  <c r="K318" i="5"/>
  <c r="K17" i="5"/>
  <c r="K18" i="5"/>
  <c r="K26" i="5"/>
  <c r="K39" i="5"/>
  <c r="K44" i="5"/>
  <c r="K79" i="5"/>
  <c r="K89" i="5"/>
  <c r="K103" i="5"/>
  <c r="K119" i="5"/>
  <c r="K129" i="5"/>
  <c r="K134" i="5"/>
  <c r="K138" i="5"/>
  <c r="K141" i="5"/>
  <c r="K152" i="5"/>
  <c r="K173" i="5"/>
  <c r="K213" i="5"/>
  <c r="K218" i="5"/>
  <c r="K276" i="5"/>
  <c r="K301" i="5"/>
  <c r="K35" i="5"/>
  <c r="K41" i="5"/>
  <c r="K145" i="5"/>
  <c r="K170" i="5"/>
  <c r="K178" i="5"/>
  <c r="K209" i="5"/>
  <c r="K212" i="5"/>
  <c r="K241" i="5"/>
  <c r="K258" i="5"/>
  <c r="K311" i="5"/>
  <c r="K323" i="5"/>
  <c r="K326" i="5"/>
  <c r="K15" i="5"/>
  <c r="K66" i="5"/>
  <c r="K243" i="5"/>
  <c r="K331" i="5"/>
  <c r="K99" i="5"/>
  <c r="K132" i="5"/>
  <c r="K159" i="5"/>
  <c r="K223" i="5"/>
  <c r="K308" i="5"/>
  <c r="K22" i="5"/>
  <c r="K93" i="5"/>
  <c r="K100" i="5"/>
  <c r="K108" i="5"/>
  <c r="K116" i="5"/>
  <c r="K130" i="5"/>
  <c r="K133" i="5"/>
  <c r="K180" i="5"/>
  <c r="K228" i="5"/>
  <c r="K286" i="5"/>
  <c r="K322" i="5"/>
  <c r="K14" i="5"/>
  <c r="K54" i="5"/>
  <c r="K82" i="5"/>
  <c r="K87" i="5"/>
  <c r="K117" i="5"/>
  <c r="K165" i="5"/>
  <c r="K237" i="5"/>
  <c r="K239" i="5"/>
  <c r="K277" i="5"/>
  <c r="K288" i="5"/>
  <c r="K291" i="5"/>
  <c r="K296" i="5"/>
  <c r="K61" i="5"/>
  <c r="K204" i="5"/>
  <c r="K253" i="5"/>
  <c r="K298" i="5"/>
  <c r="K316" i="5"/>
  <c r="K102" i="5"/>
  <c r="K105" i="5"/>
  <c r="K120" i="5"/>
  <c r="K179" i="5"/>
  <c r="K216" i="5"/>
  <c r="K226" i="5"/>
  <c r="K261" i="5"/>
  <c r="K275" i="5"/>
  <c r="K281" i="5"/>
  <c r="K307" i="5"/>
  <c r="K325" i="5"/>
  <c r="K9" i="5"/>
  <c r="K12" i="5"/>
  <c r="K65" i="5"/>
  <c r="K78" i="5"/>
  <c r="K140" i="5"/>
  <c r="K176" i="5"/>
  <c r="K329" i="5"/>
  <c r="K24" i="5"/>
  <c r="K34" i="5"/>
  <c r="K42" i="5"/>
  <c r="K73" i="5"/>
  <c r="K193" i="5"/>
  <c r="K207" i="5"/>
  <c r="K208" i="5"/>
  <c r="K246" i="5"/>
  <c r="K278" i="5"/>
  <c r="K292" i="5"/>
  <c r="K321" i="5"/>
  <c r="K91" i="5"/>
  <c r="K107" i="5"/>
  <c r="K174" i="5"/>
  <c r="K185" i="5"/>
  <c r="K247" i="5"/>
  <c r="K283" i="5"/>
  <c r="K293" i="5"/>
  <c r="K312" i="5"/>
  <c r="K68" i="5"/>
  <c r="K92" i="5"/>
  <c r="K186" i="5"/>
  <c r="K211" i="5"/>
  <c r="K313" i="5"/>
  <c r="K319" i="5"/>
  <c r="K60" i="5"/>
  <c r="K74" i="5"/>
  <c r="K111" i="5"/>
  <c r="K115" i="5"/>
  <c r="K272" i="5"/>
  <c r="K287" i="5"/>
  <c r="K172" i="5"/>
  <c r="K234" i="5"/>
  <c r="K255" i="5"/>
  <c r="K282" i="5"/>
  <c r="K335" i="5"/>
  <c r="K81" i="5"/>
  <c r="Q109" i="1"/>
  <c r="Q192" i="1"/>
  <c r="Q126" i="1"/>
  <c r="Q12" i="1"/>
  <c r="Q310" i="1"/>
  <c r="Q299" i="1"/>
  <c r="Q202" i="1"/>
  <c r="Q125" i="1"/>
  <c r="Q41" i="1"/>
  <c r="Q286" i="1"/>
  <c r="Q221" i="1"/>
  <c r="Q48" i="1"/>
  <c r="Q238" i="1"/>
  <c r="Q79" i="1"/>
  <c r="Q9" i="1"/>
  <c r="Q89" i="1"/>
  <c r="Q51" i="1"/>
  <c r="Q15" i="1"/>
  <c r="Q5" i="1"/>
  <c r="Q23" i="1"/>
  <c r="Q111" i="1"/>
  <c r="Q155" i="1"/>
  <c r="Q137" i="1"/>
  <c r="Q31" i="1"/>
  <c r="Q35" i="1"/>
  <c r="Q260" i="1"/>
  <c r="Q13" i="1"/>
  <c r="Q138" i="1"/>
  <c r="Q323" i="1"/>
  <c r="Q160" i="1"/>
  <c r="Q189" i="1"/>
  <c r="Q308" i="1"/>
  <c r="Q305" i="1"/>
  <c r="Q210" i="1"/>
  <c r="Q169" i="1"/>
  <c r="Q280" i="1"/>
  <c r="Q214" i="1"/>
  <c r="Q142" i="1"/>
  <c r="Q270" i="1"/>
  <c r="Q204" i="1"/>
  <c r="Q246" i="1"/>
  <c r="Q191" i="1"/>
  <c r="Q162" i="1"/>
  <c r="Q252" i="1"/>
  <c r="Q197" i="1"/>
  <c r="Q30" i="1"/>
  <c r="Q194" i="1"/>
  <c r="Q199" i="1"/>
  <c r="Q76" i="1"/>
  <c r="Q102" i="1"/>
  <c r="Q143" i="1"/>
  <c r="Q178" i="1"/>
  <c r="Q108" i="1"/>
  <c r="Q207" i="1"/>
  <c r="Q26" i="1"/>
  <c r="Q147" i="1"/>
  <c r="Q263" i="1"/>
  <c r="Q193" i="1"/>
  <c r="Q144" i="1"/>
  <c r="Q170" i="1"/>
  <c r="Q65" i="1"/>
  <c r="Q2" i="1"/>
  <c r="Q103" i="1"/>
  <c r="Q70" i="1"/>
  <c r="Q279" i="1"/>
  <c r="Q77" i="1"/>
  <c r="Q304" i="1"/>
  <c r="Q72" i="1"/>
  <c r="Q266" i="1"/>
  <c r="Q184" i="1"/>
  <c r="Q132" i="1"/>
  <c r="Q314" i="1"/>
  <c r="Q303" i="1"/>
  <c r="Q290" i="1"/>
  <c r="Q8" i="1"/>
  <c r="Q17" i="1"/>
  <c r="Q242" i="1"/>
  <c r="Q50" i="1"/>
  <c r="Q55" i="1"/>
  <c r="Q174" i="1"/>
  <c r="Q94" i="1"/>
  <c r="Q239" i="1"/>
  <c r="Q47" i="1"/>
  <c r="Q243" i="1"/>
  <c r="Q7" i="1"/>
  <c r="Q215" i="1"/>
  <c r="Q322" i="1"/>
  <c r="Q105" i="1"/>
  <c r="Q85" i="1"/>
  <c r="Q185" i="1"/>
  <c r="Q78" i="1"/>
  <c r="Q273" i="1"/>
  <c r="Q277" i="1"/>
  <c r="Q257" i="1"/>
  <c r="Q128" i="1"/>
  <c r="Q24" i="1"/>
  <c r="Q190" i="1"/>
  <c r="Q135" i="1"/>
  <c r="Q198" i="1"/>
  <c r="Q226" i="1"/>
  <c r="Q120" i="1"/>
  <c r="Q46" i="1"/>
  <c r="Q271" i="1"/>
  <c r="Q156" i="1"/>
  <c r="Q205" i="1"/>
  <c r="Q29" i="1"/>
  <c r="Q104" i="1"/>
  <c r="Q68" i="1"/>
  <c r="Q224" i="1"/>
  <c r="Q281" i="1"/>
  <c r="Q213" i="1"/>
  <c r="Q159" i="1"/>
  <c r="Q285" i="1"/>
  <c r="Q151" i="1"/>
  <c r="Q225" i="1"/>
  <c r="Q161" i="1"/>
  <c r="Q196" i="1"/>
  <c r="Q312" i="1"/>
  <c r="Q291" i="1"/>
  <c r="Q84" i="1"/>
  <c r="Q326" i="1"/>
  <c r="Q136" i="1"/>
  <c r="Q254" i="1"/>
  <c r="Q165" i="1"/>
  <c r="Q247" i="1"/>
  <c r="Q27" i="1"/>
  <c r="Q301" i="1"/>
  <c r="Q227" i="1"/>
  <c r="Q306" i="1"/>
  <c r="Q149" i="1"/>
  <c r="Q231" i="1"/>
  <c r="Q56" i="1"/>
  <c r="Q58" i="1"/>
  <c r="Q130" i="1"/>
  <c r="Q248" i="1"/>
  <c r="Q229" i="1"/>
  <c r="Q110" i="1"/>
  <c r="Q150" i="1"/>
  <c r="Q256" i="1"/>
  <c r="Q101" i="1"/>
  <c r="Q3" i="1"/>
  <c r="Q309" i="1"/>
  <c r="Q87" i="1"/>
  <c r="Q283" i="1"/>
  <c r="Q180" i="1"/>
  <c r="Q34" i="1"/>
  <c r="Q173" i="1"/>
  <c r="Q262" i="1"/>
  <c r="Q244" i="1"/>
  <c r="Q80" i="1"/>
  <c r="Q233" i="1"/>
  <c r="Q116" i="1"/>
  <c r="Q289" i="1"/>
  <c r="Q183" i="1"/>
  <c r="Q319" i="1"/>
  <c r="Q237" i="1"/>
  <c r="Q181" i="1"/>
  <c r="Q212" i="1"/>
  <c r="Q4" i="1"/>
  <c r="Q61" i="1"/>
  <c r="Q267" i="1"/>
  <c r="Q179" i="1"/>
  <c r="Q75" i="1"/>
  <c r="Q249" i="1"/>
  <c r="Q258" i="1"/>
  <c r="Q261" i="1"/>
  <c r="Q293" i="1"/>
  <c r="Q39" i="1"/>
  <c r="Q44" i="1"/>
  <c r="Q86" i="1"/>
  <c r="Q164" i="1"/>
  <c r="Q222" i="1"/>
  <c r="Q186" i="1"/>
  <c r="Q175" i="1"/>
  <c r="Q52" i="1"/>
  <c r="Q302" i="1"/>
  <c r="Q66" i="1"/>
  <c r="Q67" i="1"/>
  <c r="Q296" i="1"/>
  <c r="Q49" i="1"/>
  <c r="Q43" i="1"/>
  <c r="Q203" i="1"/>
  <c r="Q152" i="1"/>
  <c r="Q217" i="1"/>
  <c r="Q118" i="1"/>
  <c r="Q268" i="1"/>
  <c r="Q188" i="1"/>
  <c r="Q201" i="1"/>
  <c r="Q200" i="1"/>
  <c r="Q163" i="1"/>
  <c r="Q315" i="1"/>
  <c r="Q124" i="1"/>
  <c r="Q313" i="1"/>
  <c r="Q33" i="1"/>
  <c r="Q276" i="1"/>
  <c r="Q251" i="1"/>
  <c r="Q83" i="1"/>
  <c r="Q216" i="1"/>
  <c r="Q106" i="1"/>
  <c r="Q60" i="1"/>
  <c r="Q6" i="1"/>
  <c r="Q18" i="1"/>
  <c r="Q324" i="1"/>
  <c r="Q53" i="1"/>
  <c r="Q158" i="1"/>
  <c r="Q36" i="1"/>
  <c r="Q321" i="1"/>
  <c r="Q232" i="1"/>
  <c r="Q274" i="1"/>
  <c r="Q228" i="1"/>
  <c r="Q14" i="1"/>
  <c r="Q40" i="1"/>
  <c r="Q307" i="1"/>
  <c r="Q90" i="1"/>
  <c r="Q99" i="1"/>
  <c r="Q113" i="1"/>
  <c r="Q57" i="1"/>
  <c r="Q91" i="1"/>
  <c r="Q21" i="1"/>
  <c r="Q54" i="1"/>
  <c r="Q218" i="1"/>
  <c r="Q317" i="1"/>
  <c r="Q282" i="1"/>
  <c r="Q145" i="1"/>
  <c r="Q100" i="1"/>
  <c r="Q297" i="1"/>
  <c r="Q278" i="1"/>
  <c r="Q59" i="1"/>
  <c r="Q81" i="1"/>
  <c r="Q63" i="1"/>
  <c r="Q19" i="1"/>
  <c r="Q129" i="1"/>
  <c r="Q95" i="1"/>
  <c r="Q272" i="1"/>
  <c r="Q264" i="1"/>
  <c r="Q209" i="1"/>
  <c r="Q259" i="1"/>
  <c r="Q107" i="1"/>
  <c r="Q211" i="1"/>
  <c r="Q22" i="1"/>
  <c r="Q250" i="1"/>
  <c r="Q92" i="1"/>
  <c r="Q241" i="1"/>
  <c r="Q28" i="1"/>
  <c r="Q38" i="1"/>
  <c r="Q74" i="1"/>
  <c r="Q154" i="1"/>
  <c r="Q325" i="1"/>
  <c r="Q275" i="1"/>
  <c r="Q168" i="1"/>
  <c r="Q25" i="1"/>
  <c r="Q288" i="1"/>
  <c r="Q93" i="1"/>
  <c r="Q327" i="1"/>
  <c r="Q240" i="1"/>
  <c r="Q292" i="1"/>
  <c r="Q172" i="1"/>
  <c r="Q284" i="1"/>
  <c r="Q230" i="1"/>
  <c r="Q182" i="1"/>
  <c r="Q265" i="1"/>
  <c r="Q223" i="1"/>
  <c r="Q171" i="1"/>
  <c r="Q195" i="1"/>
  <c r="Q127" i="1"/>
  <c r="Q300" i="1"/>
  <c r="Q176" i="1"/>
  <c r="Q153" i="1"/>
  <c r="Q146" i="1"/>
  <c r="Q269" i="1"/>
  <c r="Q320" i="1"/>
  <c r="Q98" i="1"/>
  <c r="Q73" i="1"/>
  <c r="Q133" i="1"/>
  <c r="Q96" i="1"/>
  <c r="Q42" i="1"/>
  <c r="Q157" i="1"/>
  <c r="Q298" i="1"/>
  <c r="Q234" i="1"/>
  <c r="Q318" i="1"/>
  <c r="Q88" i="1"/>
  <c r="Q187" i="1"/>
  <c r="Q235" i="1"/>
  <c r="Q220" i="1"/>
  <c r="Q131" i="1"/>
  <c r="Q166" i="1"/>
  <c r="Q121" i="1"/>
  <c r="Q167" i="1"/>
  <c r="Q123" i="1"/>
  <c r="Q115" i="1"/>
  <c r="Q97" i="1"/>
  <c r="Q295" i="1"/>
  <c r="Q69" i="1"/>
  <c r="Q245" i="1"/>
  <c r="Q20" i="1"/>
  <c r="Q255" i="1"/>
  <c r="Q134" i="1"/>
  <c r="Q10" i="1"/>
  <c r="Q316" i="1"/>
  <c r="Q294" i="1"/>
  <c r="Q45" i="1"/>
  <c r="Q82" i="1"/>
  <c r="Q236" i="1"/>
  <c r="Q16" i="1"/>
  <c r="Q37" i="1"/>
  <c r="Q32" i="1"/>
  <c r="Q71" i="1"/>
  <c r="Q112" i="1"/>
  <c r="Q177" i="1"/>
  <c r="Q122" i="1"/>
  <c r="Q119" i="1"/>
  <c r="Q140" i="1"/>
  <c r="Q117" i="1"/>
  <c r="Q219" i="1"/>
  <c r="Q114" i="1"/>
  <c r="Q208" i="1"/>
  <c r="Q11" i="1"/>
  <c r="Q206" i="1"/>
  <c r="Q148" i="1"/>
  <c r="Q287" i="1"/>
  <c r="Q253" i="1"/>
  <c r="Q311" i="1"/>
  <c r="Q141" i="1"/>
  <c r="Q139" i="1"/>
  <c r="Q62" i="1"/>
  <c r="Q64" i="1"/>
  <c r="P109" i="1"/>
  <c r="P192" i="1"/>
  <c r="P126" i="1"/>
  <c r="P12" i="1"/>
  <c r="P310" i="1"/>
  <c r="P299" i="1"/>
  <c r="P202" i="1"/>
  <c r="P125" i="1"/>
  <c r="P41" i="1"/>
  <c r="P286" i="1"/>
  <c r="P221" i="1"/>
  <c r="P48" i="1"/>
  <c r="P238" i="1"/>
  <c r="P79" i="1"/>
  <c r="P9" i="1"/>
  <c r="P89" i="1"/>
  <c r="P51" i="1"/>
  <c r="P15" i="1"/>
  <c r="P5" i="1"/>
  <c r="P23" i="1"/>
  <c r="P111" i="1"/>
  <c r="P155" i="1"/>
  <c r="P137" i="1"/>
  <c r="P31" i="1"/>
  <c r="P35" i="1"/>
  <c r="P260" i="1"/>
  <c r="P13" i="1"/>
  <c r="P138" i="1"/>
  <c r="P323" i="1"/>
  <c r="P160" i="1"/>
  <c r="P189" i="1"/>
  <c r="P308" i="1"/>
  <c r="P305" i="1"/>
  <c r="P210" i="1"/>
  <c r="P169" i="1"/>
  <c r="P280" i="1"/>
  <c r="P214" i="1"/>
  <c r="P142" i="1"/>
  <c r="P270" i="1"/>
  <c r="P204" i="1"/>
  <c r="P246" i="1"/>
  <c r="P191" i="1"/>
  <c r="P162" i="1"/>
  <c r="P252" i="1"/>
  <c r="P197" i="1"/>
  <c r="P30" i="1"/>
  <c r="P194" i="1"/>
  <c r="P199" i="1"/>
  <c r="P76" i="1"/>
  <c r="P102" i="1"/>
  <c r="P143" i="1"/>
  <c r="P178" i="1"/>
  <c r="P108" i="1"/>
  <c r="P207" i="1"/>
  <c r="P26" i="1"/>
  <c r="P147" i="1"/>
  <c r="P263" i="1"/>
  <c r="P193" i="1"/>
  <c r="P144" i="1"/>
  <c r="P170" i="1"/>
  <c r="P65" i="1"/>
  <c r="P2" i="1"/>
  <c r="P103" i="1"/>
  <c r="P70" i="1"/>
  <c r="P279" i="1"/>
  <c r="P77" i="1"/>
  <c r="P304" i="1"/>
  <c r="P72" i="1"/>
  <c r="P266" i="1"/>
  <c r="P184" i="1"/>
  <c r="P132" i="1"/>
  <c r="P314" i="1"/>
  <c r="P303" i="1"/>
  <c r="P290" i="1"/>
  <c r="P8" i="1"/>
  <c r="P17" i="1"/>
  <c r="P242" i="1"/>
  <c r="P50" i="1"/>
  <c r="P55" i="1"/>
  <c r="P174" i="1"/>
  <c r="P94" i="1"/>
  <c r="P239" i="1"/>
  <c r="P47" i="1"/>
  <c r="P243" i="1"/>
  <c r="P7" i="1"/>
  <c r="P215" i="1"/>
  <c r="P322" i="1"/>
  <c r="P105" i="1"/>
  <c r="P85" i="1"/>
  <c r="P185" i="1"/>
  <c r="P78" i="1"/>
  <c r="P273" i="1"/>
  <c r="P277" i="1"/>
  <c r="P257" i="1"/>
  <c r="P128" i="1"/>
  <c r="P24" i="1"/>
  <c r="P190" i="1"/>
  <c r="P135" i="1"/>
  <c r="P198" i="1"/>
  <c r="P226" i="1"/>
  <c r="P120" i="1"/>
  <c r="P46" i="1"/>
  <c r="P271" i="1"/>
  <c r="P156" i="1"/>
  <c r="P205" i="1"/>
  <c r="P29" i="1"/>
  <c r="P104" i="1"/>
  <c r="P68" i="1"/>
  <c r="P224" i="1"/>
  <c r="P281" i="1"/>
  <c r="P213" i="1"/>
  <c r="P159" i="1"/>
  <c r="P285" i="1"/>
  <c r="P151" i="1"/>
  <c r="P225" i="1"/>
  <c r="P161" i="1"/>
  <c r="P196" i="1"/>
  <c r="P312" i="1"/>
  <c r="P291" i="1"/>
  <c r="P84" i="1"/>
  <c r="P326" i="1"/>
  <c r="P136" i="1"/>
  <c r="P254" i="1"/>
  <c r="P165" i="1"/>
  <c r="P247" i="1"/>
  <c r="P27" i="1"/>
  <c r="P301" i="1"/>
  <c r="P227" i="1"/>
  <c r="P306" i="1"/>
  <c r="P149" i="1"/>
  <c r="P231" i="1"/>
  <c r="P56" i="1"/>
  <c r="P58" i="1"/>
  <c r="P130" i="1"/>
  <c r="P248" i="1"/>
  <c r="P229" i="1"/>
  <c r="P110" i="1"/>
  <c r="P150" i="1"/>
  <c r="P256" i="1"/>
  <c r="P101" i="1"/>
  <c r="P3" i="1"/>
  <c r="P309" i="1"/>
  <c r="P87" i="1"/>
  <c r="P283" i="1"/>
  <c r="P180" i="1"/>
  <c r="P34" i="1"/>
  <c r="P173" i="1"/>
  <c r="P262" i="1"/>
  <c r="P244" i="1"/>
  <c r="P80" i="1"/>
  <c r="P233" i="1"/>
  <c r="P116" i="1"/>
  <c r="P289" i="1"/>
  <c r="P183" i="1"/>
  <c r="P319" i="1"/>
  <c r="P237" i="1"/>
  <c r="P181" i="1"/>
  <c r="P212" i="1"/>
  <c r="P4" i="1"/>
  <c r="P61" i="1"/>
  <c r="P267" i="1"/>
  <c r="P179" i="1"/>
  <c r="P75" i="1"/>
  <c r="P249" i="1"/>
  <c r="P258" i="1"/>
  <c r="P261" i="1"/>
  <c r="P293" i="1"/>
  <c r="P39" i="1"/>
  <c r="P44" i="1"/>
  <c r="P86" i="1"/>
  <c r="P164" i="1"/>
  <c r="P222" i="1"/>
  <c r="P186" i="1"/>
  <c r="P175" i="1"/>
  <c r="P52" i="1"/>
  <c r="P302" i="1"/>
  <c r="P66" i="1"/>
  <c r="P67" i="1"/>
  <c r="P296" i="1"/>
  <c r="P49" i="1"/>
  <c r="P43" i="1"/>
  <c r="P203" i="1"/>
  <c r="P152" i="1"/>
  <c r="P217" i="1"/>
  <c r="P118" i="1"/>
  <c r="P268" i="1"/>
  <c r="P188" i="1"/>
  <c r="P201" i="1"/>
  <c r="P200" i="1"/>
  <c r="P163" i="1"/>
  <c r="P315" i="1"/>
  <c r="P124" i="1"/>
  <c r="P313" i="1"/>
  <c r="P33" i="1"/>
  <c r="P276" i="1"/>
  <c r="P251" i="1"/>
  <c r="P83" i="1"/>
  <c r="P216" i="1"/>
  <c r="P106" i="1"/>
  <c r="P60" i="1"/>
  <c r="P6" i="1"/>
  <c r="P18" i="1"/>
  <c r="P324" i="1"/>
  <c r="P53" i="1"/>
  <c r="P158" i="1"/>
  <c r="P36" i="1"/>
  <c r="P321" i="1"/>
  <c r="P232" i="1"/>
  <c r="P274" i="1"/>
  <c r="P228" i="1"/>
  <c r="P14" i="1"/>
  <c r="P40" i="1"/>
  <c r="P307" i="1"/>
  <c r="P90" i="1"/>
  <c r="P99" i="1"/>
  <c r="P113" i="1"/>
  <c r="P57" i="1"/>
  <c r="P91" i="1"/>
  <c r="P21" i="1"/>
  <c r="P54" i="1"/>
  <c r="P218" i="1"/>
  <c r="P317" i="1"/>
  <c r="P282" i="1"/>
  <c r="P145" i="1"/>
  <c r="P100" i="1"/>
  <c r="P297" i="1"/>
  <c r="P278" i="1"/>
  <c r="P59" i="1"/>
  <c r="P81" i="1"/>
  <c r="P63" i="1"/>
  <c r="P19" i="1"/>
  <c r="P129" i="1"/>
  <c r="P95" i="1"/>
  <c r="P272" i="1"/>
  <c r="P264" i="1"/>
  <c r="P209" i="1"/>
  <c r="P259" i="1"/>
  <c r="P107" i="1"/>
  <c r="P211" i="1"/>
  <c r="P22" i="1"/>
  <c r="P250" i="1"/>
  <c r="P92" i="1"/>
  <c r="P241" i="1"/>
  <c r="P28" i="1"/>
  <c r="P38" i="1"/>
  <c r="P74" i="1"/>
  <c r="P154" i="1"/>
  <c r="P325" i="1"/>
  <c r="P275" i="1"/>
  <c r="P168" i="1"/>
  <c r="P25" i="1"/>
  <c r="P288" i="1"/>
  <c r="P93" i="1"/>
  <c r="P327" i="1"/>
  <c r="P240" i="1"/>
  <c r="P292" i="1"/>
  <c r="P172" i="1"/>
  <c r="P284" i="1"/>
  <c r="P230" i="1"/>
  <c r="P182" i="1"/>
  <c r="P265" i="1"/>
  <c r="P223" i="1"/>
  <c r="P171" i="1"/>
  <c r="P195" i="1"/>
  <c r="P127" i="1"/>
  <c r="P300" i="1"/>
  <c r="P176" i="1"/>
  <c r="P153" i="1"/>
  <c r="P146" i="1"/>
  <c r="P269" i="1"/>
  <c r="P320" i="1"/>
  <c r="P98" i="1"/>
  <c r="P73" i="1"/>
  <c r="P133" i="1"/>
  <c r="P96" i="1"/>
  <c r="P42" i="1"/>
  <c r="P157" i="1"/>
  <c r="P298" i="1"/>
  <c r="P234" i="1"/>
  <c r="P318" i="1"/>
  <c r="P88" i="1"/>
  <c r="P187" i="1"/>
  <c r="P235" i="1"/>
  <c r="P220" i="1"/>
  <c r="P131" i="1"/>
  <c r="P166" i="1"/>
  <c r="P121" i="1"/>
  <c r="P167" i="1"/>
  <c r="P123" i="1"/>
  <c r="P115" i="1"/>
  <c r="P97" i="1"/>
  <c r="P295" i="1"/>
  <c r="P69" i="1"/>
  <c r="P245" i="1"/>
  <c r="P20" i="1"/>
  <c r="P255" i="1"/>
  <c r="P134" i="1"/>
  <c r="P10" i="1"/>
  <c r="P316" i="1"/>
  <c r="P294" i="1"/>
  <c r="P45" i="1"/>
  <c r="P82" i="1"/>
  <c r="P236" i="1"/>
  <c r="P16" i="1"/>
  <c r="P37" i="1"/>
  <c r="P32" i="1"/>
  <c r="P71" i="1"/>
  <c r="P112" i="1"/>
  <c r="P177" i="1"/>
  <c r="P122" i="1"/>
  <c r="P119" i="1"/>
  <c r="P140" i="1"/>
  <c r="P117" i="1"/>
  <c r="P219" i="1"/>
  <c r="P114" i="1"/>
  <c r="P208" i="1"/>
  <c r="P11" i="1"/>
  <c r="P206" i="1"/>
  <c r="P148" i="1"/>
  <c r="P287" i="1"/>
  <c r="P253" i="1"/>
  <c r="P311" i="1"/>
  <c r="P141" i="1"/>
  <c r="P139" i="1"/>
  <c r="P62" i="1"/>
  <c r="P64" i="1"/>
  <c r="O323" i="1"/>
  <c r="O109" i="1"/>
  <c r="O160" i="1"/>
  <c r="O189" i="1"/>
  <c r="O308" i="1"/>
  <c r="O192" i="1"/>
  <c r="O126" i="1"/>
  <c r="O48" i="1"/>
  <c r="O238" i="1"/>
  <c r="O305" i="1"/>
  <c r="O12" i="1"/>
  <c r="O310" i="1"/>
  <c r="O210" i="1"/>
  <c r="O169" i="1"/>
  <c r="O299" i="1"/>
  <c r="O202" i="1"/>
  <c r="O125" i="1"/>
  <c r="O79" i="1"/>
  <c r="O41" i="1"/>
  <c r="O9" i="1"/>
  <c r="O280" i="1"/>
  <c r="O214" i="1"/>
  <c r="O142" i="1"/>
  <c r="O270" i="1"/>
  <c r="O89" i="1"/>
  <c r="O204" i="1"/>
  <c r="O51" i="1"/>
  <c r="O286" i="1"/>
  <c r="O221" i="1"/>
  <c r="O246" i="1"/>
  <c r="O15" i="1"/>
  <c r="O279" i="1"/>
  <c r="O5" i="1"/>
  <c r="O23" i="1"/>
  <c r="O77" i="1"/>
  <c r="O191" i="1"/>
  <c r="O111" i="1"/>
  <c r="O304" i="1"/>
  <c r="O72" i="1"/>
  <c r="O155" i="1"/>
  <c r="O137" i="1"/>
  <c r="O266" i="1"/>
  <c r="O184" i="1"/>
  <c r="O132" i="1"/>
  <c r="O162" i="1"/>
  <c r="O31" i="1"/>
  <c r="O314" i="1"/>
  <c r="O252" i="1"/>
  <c r="O303" i="1"/>
  <c r="O290" i="1"/>
  <c r="O8" i="1"/>
  <c r="O197" i="1"/>
  <c r="O17" i="1"/>
  <c r="O30" i="1"/>
  <c r="O242" i="1"/>
  <c r="O50" i="1"/>
  <c r="O194" i="1"/>
  <c r="O199" i="1"/>
  <c r="O55" i="1"/>
  <c r="O76" i="1"/>
  <c r="O102" i="1"/>
  <c r="O174" i="1"/>
  <c r="O94" i="1"/>
  <c r="O239" i="1"/>
  <c r="O143" i="1"/>
  <c r="O35" i="1"/>
  <c r="O47" i="1"/>
  <c r="O243" i="1"/>
  <c r="O178" i="1"/>
  <c r="O260" i="1"/>
  <c r="O13" i="1"/>
  <c r="O7" i="1"/>
  <c r="O108" i="1"/>
  <c r="O138" i="1"/>
  <c r="O215" i="1"/>
  <c r="O207" i="1"/>
  <c r="O322" i="1"/>
  <c r="O105" i="1"/>
  <c r="O85" i="1"/>
  <c r="O291" i="1"/>
  <c r="O84" i="1"/>
  <c r="O26" i="1"/>
  <c r="O147" i="1"/>
  <c r="O185" i="1"/>
  <c r="O78" i="1"/>
  <c r="O326" i="1"/>
  <c r="O136" i="1"/>
  <c r="O254" i="1"/>
  <c r="O165" i="1"/>
  <c r="O263" i="1"/>
  <c r="O247" i="1"/>
  <c r="O27" i="1"/>
  <c r="O301" i="1"/>
  <c r="O227" i="1"/>
  <c r="O306" i="1"/>
  <c r="O273" i="1"/>
  <c r="O149" i="1"/>
  <c r="O231" i="1"/>
  <c r="O56" i="1"/>
  <c r="O58" i="1"/>
  <c r="O130" i="1"/>
  <c r="O277" i="1"/>
  <c r="O248" i="1"/>
  <c r="O229" i="1"/>
  <c r="O110" i="1"/>
  <c r="O150" i="1"/>
  <c r="O256" i="1"/>
  <c r="O101" i="1"/>
  <c r="O257" i="1"/>
  <c r="O3" i="1"/>
  <c r="O309" i="1"/>
  <c r="O87" i="1"/>
  <c r="O283" i="1"/>
  <c r="O180" i="1"/>
  <c r="O34" i="1"/>
  <c r="O173" i="1"/>
  <c r="O262" i="1"/>
  <c r="O244" i="1"/>
  <c r="O128" i="1"/>
  <c r="O24" i="1"/>
  <c r="O190" i="1"/>
  <c r="O80" i="1"/>
  <c r="O135" i="1"/>
  <c r="O233" i="1"/>
  <c r="O116" i="1"/>
  <c r="O289" i="1"/>
  <c r="O183" i="1"/>
  <c r="O319" i="1"/>
  <c r="O237" i="1"/>
  <c r="O181" i="1"/>
  <c r="O212" i="1"/>
  <c r="O4" i="1"/>
  <c r="O61" i="1"/>
  <c r="O267" i="1"/>
  <c r="O179" i="1"/>
  <c r="O198" i="1"/>
  <c r="O75" i="1"/>
  <c r="O249" i="1"/>
  <c r="O258" i="1"/>
  <c r="O261" i="1"/>
  <c r="O193" i="1"/>
  <c r="O226" i="1"/>
  <c r="O293" i="1"/>
  <c r="O39" i="1"/>
  <c r="O44" i="1"/>
  <c r="O86" i="1"/>
  <c r="O164" i="1"/>
  <c r="O222" i="1"/>
  <c r="O186" i="1"/>
  <c r="O175" i="1"/>
  <c r="O52" i="1"/>
  <c r="O120" i="1"/>
  <c r="O302" i="1"/>
  <c r="O46" i="1"/>
  <c r="O66" i="1"/>
  <c r="O271" i="1"/>
  <c r="O156" i="1"/>
  <c r="O144" i="1"/>
  <c r="O67" i="1"/>
  <c r="O170" i="1"/>
  <c r="O296" i="1"/>
  <c r="O49" i="1"/>
  <c r="O43" i="1"/>
  <c r="O203" i="1"/>
  <c r="O152" i="1"/>
  <c r="O217" i="1"/>
  <c r="O118" i="1"/>
  <c r="O268" i="1"/>
  <c r="O188" i="1"/>
  <c r="O201" i="1"/>
  <c r="O200" i="1"/>
  <c r="O163" i="1"/>
  <c r="O315" i="1"/>
  <c r="O124" i="1"/>
  <c r="O313" i="1"/>
  <c r="O33" i="1"/>
  <c r="O205" i="1"/>
  <c r="O29" i="1"/>
  <c r="O276" i="1"/>
  <c r="O251" i="1"/>
  <c r="O83" i="1"/>
  <c r="O216" i="1"/>
  <c r="O106" i="1"/>
  <c r="O60" i="1"/>
  <c r="O6" i="1"/>
  <c r="O18" i="1"/>
  <c r="O65" i="1"/>
  <c r="O104" i="1"/>
  <c r="O324" i="1"/>
  <c r="O68" i="1"/>
  <c r="O53" i="1"/>
  <c r="O158" i="1"/>
  <c r="O36" i="1"/>
  <c r="O321" i="1"/>
  <c r="O232" i="1"/>
  <c r="O274" i="1"/>
  <c r="O228" i="1"/>
  <c r="O224" i="1"/>
  <c r="O2" i="1"/>
  <c r="O14" i="1"/>
  <c r="O40" i="1"/>
  <c r="O307" i="1"/>
  <c r="O90" i="1"/>
  <c r="O99" i="1"/>
  <c r="O113" i="1"/>
  <c r="O103" i="1"/>
  <c r="O57" i="1"/>
  <c r="O91" i="1"/>
  <c r="O21" i="1"/>
  <c r="O281" i="1"/>
  <c r="O54" i="1"/>
  <c r="O218" i="1"/>
  <c r="O317" i="1"/>
  <c r="O282" i="1"/>
  <c r="O145" i="1"/>
  <c r="O100" i="1"/>
  <c r="O297" i="1"/>
  <c r="O278" i="1"/>
  <c r="O59" i="1"/>
  <c r="O81" i="1"/>
  <c r="O63" i="1"/>
  <c r="O19" i="1"/>
  <c r="O129" i="1"/>
  <c r="O95" i="1"/>
  <c r="O272" i="1"/>
  <c r="O264" i="1"/>
  <c r="O209" i="1"/>
  <c r="O259" i="1"/>
  <c r="O213" i="1"/>
  <c r="O107" i="1"/>
  <c r="O159" i="1"/>
  <c r="O285" i="1"/>
  <c r="O211" i="1"/>
  <c r="O22" i="1"/>
  <c r="O250" i="1"/>
  <c r="O151" i="1"/>
  <c r="O92" i="1"/>
  <c r="O241" i="1"/>
  <c r="O28" i="1"/>
  <c r="O38" i="1"/>
  <c r="O74" i="1"/>
  <c r="O154" i="1"/>
  <c r="O325" i="1"/>
  <c r="O275" i="1"/>
  <c r="O168" i="1"/>
  <c r="O225" i="1"/>
  <c r="O25" i="1"/>
  <c r="O288" i="1"/>
  <c r="O93" i="1"/>
  <c r="O327" i="1"/>
  <c r="O240" i="1"/>
  <c r="O292" i="1"/>
  <c r="O161" i="1"/>
  <c r="O196" i="1"/>
  <c r="O312" i="1"/>
  <c r="O172" i="1"/>
  <c r="O284" i="1"/>
  <c r="O230" i="1"/>
  <c r="O70" i="1"/>
  <c r="O182" i="1"/>
  <c r="O265" i="1"/>
  <c r="O223" i="1"/>
  <c r="O171" i="1"/>
  <c r="O195" i="1"/>
  <c r="O127" i="1"/>
  <c r="O300" i="1"/>
  <c r="O176" i="1"/>
  <c r="O153" i="1"/>
  <c r="O146" i="1"/>
  <c r="O269" i="1"/>
  <c r="O320" i="1"/>
  <c r="O98" i="1"/>
  <c r="O73" i="1"/>
  <c r="O133" i="1"/>
  <c r="O96" i="1"/>
  <c r="O42" i="1"/>
  <c r="O157" i="1"/>
  <c r="O298" i="1"/>
  <c r="O234" i="1"/>
  <c r="O318" i="1"/>
  <c r="O88" i="1"/>
  <c r="O187" i="1"/>
  <c r="O235" i="1"/>
  <c r="O220" i="1"/>
  <c r="O131" i="1"/>
  <c r="O166" i="1"/>
  <c r="O121" i="1"/>
  <c r="O167" i="1"/>
  <c r="O123" i="1"/>
  <c r="O115" i="1"/>
  <c r="O97" i="1"/>
  <c r="O295" i="1"/>
  <c r="O69" i="1"/>
  <c r="O245" i="1"/>
  <c r="O20" i="1"/>
  <c r="O255" i="1"/>
  <c r="O134" i="1"/>
  <c r="O10" i="1"/>
  <c r="O316" i="1"/>
  <c r="O294" i="1"/>
  <c r="O45" i="1"/>
  <c r="O82" i="1"/>
  <c r="O236" i="1"/>
  <c r="O16" i="1"/>
  <c r="O37" i="1"/>
  <c r="O32" i="1"/>
  <c r="O71" i="1"/>
  <c r="O112" i="1"/>
  <c r="O177" i="1"/>
  <c r="O122" i="1"/>
  <c r="O119" i="1"/>
  <c r="O140" i="1"/>
  <c r="O117" i="1"/>
  <c r="O219" i="1"/>
  <c r="O114" i="1"/>
  <c r="O208" i="1"/>
  <c r="O11" i="1"/>
  <c r="O206" i="1"/>
  <c r="O148" i="1"/>
  <c r="O287" i="1"/>
  <c r="O253" i="1"/>
  <c r="O311" i="1"/>
  <c r="O141" i="1"/>
  <c r="O139" i="1"/>
  <c r="O62" i="1"/>
  <c r="O64" i="1"/>
</calcChain>
</file>

<file path=xl/sharedStrings.xml><?xml version="1.0" encoding="utf-8"?>
<sst xmlns="http://schemas.openxmlformats.org/spreadsheetml/2006/main" count="6208" uniqueCount="1463">
  <si>
    <t>Region_name</t>
  </si>
  <si>
    <t>LAD_name</t>
  </si>
  <si>
    <t>North East</t>
  </si>
  <si>
    <t>Gateshead</t>
  </si>
  <si>
    <t>Newcastle upon Tyne</t>
  </si>
  <si>
    <t>North Tyneside</t>
  </si>
  <si>
    <t>South Tyneside</t>
  </si>
  <si>
    <t>Sunderland</t>
  </si>
  <si>
    <t>Hartlepool</t>
  </si>
  <si>
    <t>Middlesbrough</t>
  </si>
  <si>
    <t>Redcar and Cleveland</t>
  </si>
  <si>
    <t>Stockton-on-Tees</t>
  </si>
  <si>
    <t>Darlington</t>
  </si>
  <si>
    <t>Durham</t>
  </si>
  <si>
    <t>Northumberland</t>
  </si>
  <si>
    <t>North West</t>
  </si>
  <si>
    <t>Bolton</t>
  </si>
  <si>
    <t>Bury</t>
  </si>
  <si>
    <t>Manchester</t>
  </si>
  <si>
    <t>Oldham</t>
  </si>
  <si>
    <t>Rochdale</t>
  </si>
  <si>
    <t>Salford</t>
  </si>
  <si>
    <t>Stockport</t>
  </si>
  <si>
    <t>Tameside</t>
  </si>
  <si>
    <t>Trafford</t>
  </si>
  <si>
    <t>Wigan</t>
  </si>
  <si>
    <t>Knowsley</t>
  </si>
  <si>
    <t>Liverpool</t>
  </si>
  <si>
    <t>St. Helens</t>
  </si>
  <si>
    <t>Sefton</t>
  </si>
  <si>
    <t>Wirral</t>
  </si>
  <si>
    <t>Cheshire East</t>
  </si>
  <si>
    <t>Halton</t>
  </si>
  <si>
    <t>Warrington</t>
  </si>
  <si>
    <t>Cheshire West and Chester</t>
  </si>
  <si>
    <t>Blackburn with Darwen</t>
  </si>
  <si>
    <t>Blackpool</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</si>
  <si>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</si>
  <si>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</si>
  <si>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</si>
  <si>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</si>
  <si>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</si>
  <si>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</si>
  <si>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</si>
  <si>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</si>
  <si>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</si>
  <si>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</si>
  <si>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</si>
  <si>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</si>
  <si>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</si>
  <si>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</si>
  <si>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</si>
  <si>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</si>
  <si>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</si>
  <si>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</si>
  <si>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Yorkshire and The Humber</t>
  </si>
  <si>
    <t>Barnsley</t>
  </si>
  <si>
    <t>Doncaster</t>
  </si>
  <si>
    <t>Rotherham</t>
  </si>
  <si>
    <t>Sheffield</t>
  </si>
  <si>
    <t>Bradford</t>
  </si>
  <si>
    <t>Calderdale</t>
  </si>
  <si>
    <t>Kirklees</t>
  </si>
  <si>
    <t>Leeds</t>
  </si>
  <si>
    <t>Wakefield</t>
  </si>
  <si>
    <t>Kingston upon Hull, City of</t>
  </si>
  <si>
    <t>East Riding of Yorkshire</t>
  </si>
  <si>
    <t>North East Lincolnshire</t>
  </si>
  <si>
    <t>North Lincolnshire</t>
  </si>
  <si>
    <t>York</t>
  </si>
  <si>
    <t>Craven</t>
  </si>
  <si>
    <t>Hambleton</t>
  </si>
  <si>
    <t>Harrogate</t>
  </si>
  <si>
    <t>Richmondshire</t>
  </si>
  <si>
    <t>Ryedale</t>
  </si>
  <si>
    <t>Scarborough</t>
  </si>
  <si>
    <t>Selby</t>
  </si>
  <si>
    <t>East Midlands</t>
  </si>
  <si>
    <t>Derby</t>
  </si>
  <si>
    <t>Leicester</t>
  </si>
  <si>
    <t>Rutland</t>
  </si>
  <si>
    <t>Nottingham</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</si>
  <si>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</si>
  <si>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</si>
  <si>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</si>
  <si>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</si>
  <si>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</si>
  <si>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</si>
  <si>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</si>
  <si>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</si>
  <si>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</si>
  <si>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</si>
  <si>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</si>
  <si>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</si>
  <si>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</si>
  <si>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</si>
  <si>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</si>
  <si>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</si>
  <si>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</si>
  <si>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</si>
  <si>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</si>
  <si>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</si>
  <si>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</si>
  <si>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</si>
  <si>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</si>
  <si>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</si>
  <si>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</si>
  <si>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</si>
  <si>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</si>
  <si>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</si>
  <si>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</si>
  <si>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</si>
  <si>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</si>
  <si>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</si>
  <si>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</si>
  <si>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</si>
  <si>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</si>
  <si>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</si>
  <si>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West Midlands</t>
  </si>
  <si>
    <t>Birmingham</t>
  </si>
  <si>
    <t>Coventry</t>
  </si>
  <si>
    <t>Dudley</t>
  </si>
  <si>
    <t>Sandwell</t>
  </si>
  <si>
    <t>Solihull</t>
  </si>
  <si>
    <t>Walsall</t>
  </si>
  <si>
    <t>Wolverhampton</t>
  </si>
  <si>
    <t>Herefordshire, County of</t>
  </si>
  <si>
    <t>Telford and Wrekin</t>
  </si>
  <si>
    <t>Shropshire</t>
  </si>
  <si>
    <t>Stoke-on-Trent</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</si>
  <si>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</si>
  <si>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</si>
  <si>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</si>
  <si>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</si>
  <si>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</si>
  <si>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</si>
  <si>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</si>
  <si>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</si>
  <si>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</si>
  <si>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</si>
  <si>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</si>
  <si>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</si>
  <si>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</si>
  <si>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</si>
  <si>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</si>
  <si>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</si>
  <si>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</si>
  <si>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</si>
  <si>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</si>
  <si>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East of England</t>
  </si>
  <si>
    <t>Peterborough</t>
  </si>
  <si>
    <t>Luton</t>
  </si>
  <si>
    <t>Bedford</t>
  </si>
  <si>
    <t>Central Bedfordshire</t>
  </si>
  <si>
    <t>Southend-on-Sea</t>
  </si>
  <si>
    <t>Thurrock</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</si>
  <si>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</si>
  <si>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</si>
  <si>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</si>
  <si>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</si>
  <si>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</si>
  <si>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</si>
  <si>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</si>
  <si>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</si>
  <si>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</si>
  <si>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</si>
  <si>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</si>
  <si>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</si>
  <si>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</si>
  <si>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</si>
  <si>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</si>
  <si>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</si>
  <si>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</si>
  <si>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</si>
  <si>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</si>
  <si>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</si>
  <si>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</si>
  <si>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</si>
  <si>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</si>
  <si>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</si>
  <si>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</si>
  <si>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</si>
  <si>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</si>
  <si>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</si>
  <si>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</si>
  <si>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</si>
  <si>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</si>
  <si>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</si>
  <si>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</si>
  <si>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</si>
  <si>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</si>
  <si>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</si>
  <si>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</si>
  <si>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</si>
  <si>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</si>
  <si>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</si>
  <si>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Waveney</t>
  </si>
  <si>
    <t>London</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</si>
  <si>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</si>
  <si>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</si>
  <si>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</si>
  <si>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</si>
  <si>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</si>
  <si>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</si>
  <si>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</si>
  <si>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</si>
  <si>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</si>
  <si>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</si>
  <si>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</si>
  <si>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</si>
  <si>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</si>
  <si>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</si>
  <si>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</si>
  <si>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</si>
  <si>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</si>
  <si>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</si>
  <si>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</si>
  <si>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</si>
  <si>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</si>
  <si>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</si>
  <si>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</si>
  <si>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</si>
  <si>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</si>
  <si>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</si>
  <si>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</si>
  <si>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</si>
  <si>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</si>
  <si>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</si>
  <si>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</si>
  <si>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</si>
  <si>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</si>
  <si>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South East</t>
  </si>
  <si>
    <t>Medway</t>
  </si>
  <si>
    <t>Bracknell Forest</t>
  </si>
  <si>
    <t>West Berkshire</t>
  </si>
  <si>
    <t>Reading</t>
  </si>
  <si>
    <t>Slough</t>
  </si>
  <si>
    <t>Windsor and Maidenhead</t>
  </si>
  <si>
    <t>Wokingham</t>
  </si>
  <si>
    <t>Milton Keynes</t>
  </si>
  <si>
    <t>Brighton and Hove</t>
  </si>
  <si>
    <t>Portsmouth</t>
  </si>
  <si>
    <t>Southampton</t>
  </si>
  <si>
    <t>Isle of Wight</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</si>
  <si>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</si>
  <si>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</si>
  <si>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</si>
  <si>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</si>
  <si>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</si>
  <si>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</si>
  <si>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</si>
  <si>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</si>
  <si>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</si>
  <si>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</si>
  <si>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</si>
  <si>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</si>
  <si>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</si>
  <si>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</si>
  <si>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</si>
  <si>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</si>
  <si>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</si>
  <si>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</si>
  <si>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</si>
  <si>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</si>
  <si>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</si>
  <si>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</si>
  <si>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</si>
  <si>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</si>
  <si>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</si>
  <si>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</si>
  <si>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</si>
  <si>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</si>
  <si>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</si>
  <si>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</si>
  <si>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</si>
  <si>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</si>
  <si>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</si>
  <si>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</si>
  <si>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</si>
  <si>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</si>
  <si>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</si>
  <si>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</si>
  <si>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</si>
  <si>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</si>
  <si>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</si>
  <si>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</si>
  <si>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</si>
  <si>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</si>
  <si>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</si>
  <si>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</si>
  <si>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</si>
  <si>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</si>
  <si>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</si>
  <si>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</si>
  <si>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</si>
  <si>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</si>
  <si>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</si>
  <si>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</si>
  <si>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</si>
  <si>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South West</t>
  </si>
  <si>
    <t>Bath and North East Somerset</t>
  </si>
  <si>
    <t>Bristol, City of</t>
  </si>
  <si>
    <t>North Somerset</t>
  </si>
  <si>
    <t>South Gloucestershire</t>
  </si>
  <si>
    <t>Cornwall</t>
  </si>
  <si>
    <t>Isles of Scilly</t>
  </si>
  <si>
    <t>Plymouth</t>
  </si>
  <si>
    <t>Torbay</t>
  </si>
  <si>
    <t>Bournemouth</t>
  </si>
  <si>
    <t>Poole</t>
  </si>
  <si>
    <t>Swindon</t>
  </si>
  <si>
    <t>Wiltshire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</si>
  <si>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</si>
  <si>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</si>
  <si>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</si>
  <si>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</si>
  <si>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</si>
  <si>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</si>
  <si>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</si>
  <si>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</si>
  <si>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</si>
  <si>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</si>
  <si>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</si>
  <si>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</si>
  <si>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</si>
  <si>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</si>
  <si>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</si>
  <si>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</si>
  <si>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</si>
  <si>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</si>
  <si>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</si>
  <si>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</si>
  <si>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</si>
  <si>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</si>
  <si>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</si>
  <si>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</si>
  <si>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</si>
  <si>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All Children Number</t>
  </si>
  <si>
    <t>5 A*-C E&amp;M All</t>
  </si>
  <si>
    <t>% all 5 A*-C E&amp;M</t>
  </si>
  <si>
    <t>FSM number</t>
  </si>
  <si>
    <t>FSM 5 A*-C E&amp;M</t>
  </si>
  <si>
    <t>% FSM 5 A*-C E&amp;M</t>
  </si>
  <si>
    <t>FSM Rank</t>
  </si>
  <si>
    <t>All Rank</t>
  </si>
  <si>
    <t>Bottom decile all</t>
  </si>
  <si>
    <t>Bottom decile FSM</t>
  </si>
  <si>
    <t>Bottom quartile all</t>
  </si>
  <si>
    <t>Yes</t>
  </si>
  <si>
    <t>N/A</t>
  </si>
  <si>
    <t>Bottom quartile FSM</t>
  </si>
  <si>
    <t>Count</t>
  </si>
  <si>
    <t>Both bottom decile</t>
  </si>
  <si>
    <t>Both bottom quartile</t>
  </si>
  <si>
    <t>Local Authority Code</t>
  </si>
  <si>
    <t>Local Authority Name</t>
  </si>
  <si>
    <t>Children in IS/JSA families</t>
  </si>
  <si>
    <t>Children in families receiving WTC and CTC, and income &lt;60% median income</t>
  </si>
  <si>
    <t>Children in families receiving CTC only, and income &lt;60% median income</t>
  </si>
  <si>
    <t xml:space="preserve">Children in families in receipt of CTC (&lt;60% median income) or IS/JSA </t>
  </si>
  <si>
    <t>Children in Child Benefit families</t>
  </si>
  <si>
    <t>Under 16</t>
  </si>
  <si>
    <t>All Children</t>
  </si>
  <si>
    <t>K02000001</t>
  </si>
  <si>
    <t>United Kingdom</t>
  </si>
  <si>
    <t>K03000001</t>
  </si>
  <si>
    <t>Great Britain</t>
  </si>
  <si>
    <t>K04000001</t>
  </si>
  <si>
    <t>England and Wales</t>
  </si>
  <si>
    <t>E92000001</t>
  </si>
  <si>
    <t>England</t>
  </si>
  <si>
    <t>E09000001</t>
  </si>
  <si>
    <t>00AA</t>
  </si>
  <si>
    <t>E09000002</t>
  </si>
  <si>
    <t>00AB</t>
  </si>
  <si>
    <t>E09000003</t>
  </si>
  <si>
    <t>00AC</t>
  </si>
  <si>
    <t>E09000004</t>
  </si>
  <si>
    <t>00AD</t>
  </si>
  <si>
    <t>E09000005</t>
  </si>
  <si>
    <t>00AE</t>
  </si>
  <si>
    <t>E09000006</t>
  </si>
  <si>
    <t>00AF</t>
  </si>
  <si>
    <t>E09000007</t>
  </si>
  <si>
    <t>00AG</t>
  </si>
  <si>
    <t>E09000008</t>
  </si>
  <si>
    <t>00AH</t>
  </si>
  <si>
    <t>E09000009</t>
  </si>
  <si>
    <t>00AJ</t>
  </si>
  <si>
    <t>E09000010</t>
  </si>
  <si>
    <t>00AK</t>
  </si>
  <si>
    <t>E09000011</t>
  </si>
  <si>
    <t>00AL</t>
  </si>
  <si>
    <t>E09000012</t>
  </si>
  <si>
    <t>00AM</t>
  </si>
  <si>
    <t>E09000013</t>
  </si>
  <si>
    <t>00AN</t>
  </si>
  <si>
    <t>E09000014</t>
  </si>
  <si>
    <t>00AP</t>
  </si>
  <si>
    <t>E09000015</t>
  </si>
  <si>
    <t>00AQ</t>
  </si>
  <si>
    <t>E09000016</t>
  </si>
  <si>
    <t>00AR</t>
  </si>
  <si>
    <t>E09000017</t>
  </si>
  <si>
    <t>00AS</t>
  </si>
  <si>
    <t>E09000018</t>
  </si>
  <si>
    <t>00AT</t>
  </si>
  <si>
    <t>E09000019</t>
  </si>
  <si>
    <t>00AU</t>
  </si>
  <si>
    <t>E09000020</t>
  </si>
  <si>
    <t>00AW</t>
  </si>
  <si>
    <t>E09000021</t>
  </si>
  <si>
    <t>00AX</t>
  </si>
  <si>
    <t>E09000022</t>
  </si>
  <si>
    <t>00AY</t>
  </si>
  <si>
    <t>E09000023</t>
  </si>
  <si>
    <t>00AZ</t>
  </si>
  <si>
    <t>E09000024</t>
  </si>
  <si>
    <t>00BA</t>
  </si>
  <si>
    <t>E09000025</t>
  </si>
  <si>
    <t>00BB</t>
  </si>
  <si>
    <t>E09000026</t>
  </si>
  <si>
    <t>00BC</t>
  </si>
  <si>
    <t>E09000027</t>
  </si>
  <si>
    <t>00BD</t>
  </si>
  <si>
    <t>E09000028</t>
  </si>
  <si>
    <t>00BE</t>
  </si>
  <si>
    <t>E09000029</t>
  </si>
  <si>
    <t>00BF</t>
  </si>
  <si>
    <t>E09000030</t>
  </si>
  <si>
    <t>00BG</t>
  </si>
  <si>
    <t>E09000031</t>
  </si>
  <si>
    <t>00BH</t>
  </si>
  <si>
    <t>E09000032</t>
  </si>
  <si>
    <t>00BJ</t>
  </si>
  <si>
    <t>E09000033</t>
  </si>
  <si>
    <t>00BK</t>
  </si>
  <si>
    <t>E08000001</t>
  </si>
  <si>
    <t>00BL</t>
  </si>
  <si>
    <t>E08000002</t>
  </si>
  <si>
    <t>00BM</t>
  </si>
  <si>
    <t>E08000003</t>
  </si>
  <si>
    <t>00BN</t>
  </si>
  <si>
    <t>E08000004</t>
  </si>
  <si>
    <t>00BP</t>
  </si>
  <si>
    <t>E08000005</t>
  </si>
  <si>
    <t>00BQ</t>
  </si>
  <si>
    <t>E08000006</t>
  </si>
  <si>
    <t>00BR</t>
  </si>
  <si>
    <t>E08000007</t>
  </si>
  <si>
    <t>00BS</t>
  </si>
  <si>
    <t>E08000008</t>
  </si>
  <si>
    <t>00BT</t>
  </si>
  <si>
    <t>E08000009</t>
  </si>
  <si>
    <t>00BU</t>
  </si>
  <si>
    <t>E08000010</t>
  </si>
  <si>
    <t>00BW</t>
  </si>
  <si>
    <t>E08000011</t>
  </si>
  <si>
    <t>00BX</t>
  </si>
  <si>
    <t>E08000012</t>
  </si>
  <si>
    <t>00BY</t>
  </si>
  <si>
    <t>E08000013</t>
  </si>
  <si>
    <t>00BZ</t>
  </si>
  <si>
    <t>E08000014</t>
  </si>
  <si>
    <t>00CA</t>
  </si>
  <si>
    <t>E08000015</t>
  </si>
  <si>
    <t>00CB</t>
  </si>
  <si>
    <t>E08000016</t>
  </si>
  <si>
    <t>00CC</t>
  </si>
  <si>
    <t>E08000017</t>
  </si>
  <si>
    <t>00CE</t>
  </si>
  <si>
    <t>E08000018</t>
  </si>
  <si>
    <t>00CF</t>
  </si>
  <si>
    <t>E08000019</t>
  </si>
  <si>
    <t>00CG</t>
  </si>
  <si>
    <t>E08000020</t>
  </si>
  <si>
    <t>00CH</t>
  </si>
  <si>
    <t>E08000021</t>
  </si>
  <si>
    <t>00CJ</t>
  </si>
  <si>
    <t>E08000022</t>
  </si>
  <si>
    <t>00CK</t>
  </si>
  <si>
    <t>E08000023</t>
  </si>
  <si>
    <t>00CL</t>
  </si>
  <si>
    <t>E08000024</t>
  </si>
  <si>
    <t>00CM</t>
  </si>
  <si>
    <t>E08000025</t>
  </si>
  <si>
    <t>00CN</t>
  </si>
  <si>
    <t>E08000026</t>
  </si>
  <si>
    <t>00CQ</t>
  </si>
  <si>
    <t>E08000027</t>
  </si>
  <si>
    <t>00CR</t>
  </si>
  <si>
    <t>E08000028</t>
  </si>
  <si>
    <t>00CS</t>
  </si>
  <si>
    <t>E08000029</t>
  </si>
  <si>
    <t>00CT</t>
  </si>
  <si>
    <t>E08000030</t>
  </si>
  <si>
    <t>00CU</t>
  </si>
  <si>
    <t>E08000031</t>
  </si>
  <si>
    <t>00CW</t>
  </si>
  <si>
    <t>E08000032</t>
  </si>
  <si>
    <t>00CX</t>
  </si>
  <si>
    <t>E08000033</t>
  </si>
  <si>
    <t>00CY</t>
  </si>
  <si>
    <t>E08000034</t>
  </si>
  <si>
    <t>00CZ</t>
  </si>
  <si>
    <t>E08000035</t>
  </si>
  <si>
    <t>00DA</t>
  </si>
  <si>
    <t>E08000036</t>
  </si>
  <si>
    <t>00DB</t>
  </si>
  <si>
    <t>E06000001</t>
  </si>
  <si>
    <t>00EB</t>
  </si>
  <si>
    <t>E06000002</t>
  </si>
  <si>
    <t>00EC</t>
  </si>
  <si>
    <t>E06000003</t>
  </si>
  <si>
    <t>00EE</t>
  </si>
  <si>
    <t>E06000004</t>
  </si>
  <si>
    <t>00EF</t>
  </si>
  <si>
    <t>E06000005</t>
  </si>
  <si>
    <t>00EH</t>
  </si>
  <si>
    <t>E06000047</t>
  </si>
  <si>
    <t>00EJ</t>
  </si>
  <si>
    <t>County Durham</t>
  </si>
  <si>
    <t>E06000048</t>
  </si>
  <si>
    <t>00EM</t>
  </si>
  <si>
    <t>E06000049</t>
  </si>
  <si>
    <t>00EQ</t>
  </si>
  <si>
    <t>E06000006</t>
  </si>
  <si>
    <t>00ET</t>
  </si>
  <si>
    <t>E06000007</t>
  </si>
  <si>
    <t>00EU</t>
  </si>
  <si>
    <t>E06000050</t>
  </si>
  <si>
    <t>00EW</t>
  </si>
  <si>
    <t>E06000008</t>
  </si>
  <si>
    <t>00EX</t>
  </si>
  <si>
    <t>E06000009</t>
  </si>
  <si>
    <t>00EY</t>
  </si>
  <si>
    <t>E06000010</t>
  </si>
  <si>
    <t>00FA</t>
  </si>
  <si>
    <t>E06000011</t>
  </si>
  <si>
    <t>00FB</t>
  </si>
  <si>
    <t>E06000012</t>
  </si>
  <si>
    <t>00FC</t>
  </si>
  <si>
    <t>E06000013</t>
  </si>
  <si>
    <t>00FD</t>
  </si>
  <si>
    <t>E06000014</t>
  </si>
  <si>
    <t>00FF</t>
  </si>
  <si>
    <t>E06000015</t>
  </si>
  <si>
    <t>00FK</t>
  </si>
  <si>
    <t>E06000016</t>
  </si>
  <si>
    <t>00FN</t>
  </si>
  <si>
    <t>E06000017</t>
  </si>
  <si>
    <t>00FP</t>
  </si>
  <si>
    <t>E06000018</t>
  </si>
  <si>
    <t>00FY</t>
  </si>
  <si>
    <t>E06000019</t>
  </si>
  <si>
    <t>00GA</t>
  </si>
  <si>
    <t>E06000020</t>
  </si>
  <si>
    <t>00GF</t>
  </si>
  <si>
    <t>E06000051</t>
  </si>
  <si>
    <t>00GG</t>
  </si>
  <si>
    <t>E06000021</t>
  </si>
  <si>
    <t>00GL</t>
  </si>
  <si>
    <t>E06000022</t>
  </si>
  <si>
    <t>00HA</t>
  </si>
  <si>
    <t>E06000023</t>
  </si>
  <si>
    <t>00HB</t>
  </si>
  <si>
    <t>E06000024</t>
  </si>
  <si>
    <t>00HC</t>
  </si>
  <si>
    <t>E06000025</t>
  </si>
  <si>
    <t>00HD</t>
  </si>
  <si>
    <t>E06000052</t>
  </si>
  <si>
    <t>00HE</t>
  </si>
  <si>
    <t>E06000053</t>
  </si>
  <si>
    <t>00HF</t>
  </si>
  <si>
    <t>E06000026</t>
  </si>
  <si>
    <t>00HG</t>
  </si>
  <si>
    <t>E06000027</t>
  </si>
  <si>
    <t>00HH</t>
  </si>
  <si>
    <t>E06000028</t>
  </si>
  <si>
    <t>00HN</t>
  </si>
  <si>
    <t>E06000029</t>
  </si>
  <si>
    <t>00HP</t>
  </si>
  <si>
    <t>E06000030</t>
  </si>
  <si>
    <t>00HX</t>
  </si>
  <si>
    <t>E06000054</t>
  </si>
  <si>
    <t>00HY</t>
  </si>
  <si>
    <t>E06000031</t>
  </si>
  <si>
    <t>00JA</t>
  </si>
  <si>
    <t>E06000032</t>
  </si>
  <si>
    <t>00KA</t>
  </si>
  <si>
    <t>E06000055</t>
  </si>
  <si>
    <t>00KB</t>
  </si>
  <si>
    <t>E06000056</t>
  </si>
  <si>
    <t>00KC</t>
  </si>
  <si>
    <t>E06000033</t>
  </si>
  <si>
    <t>00KF</t>
  </si>
  <si>
    <t>E06000034</t>
  </si>
  <si>
    <t>00KG</t>
  </si>
  <si>
    <t>E06000035</t>
  </si>
  <si>
    <t>00LC</t>
  </si>
  <si>
    <t>E06000036</t>
  </si>
  <si>
    <t>00MA</t>
  </si>
  <si>
    <t>E06000037</t>
  </si>
  <si>
    <t>00MB</t>
  </si>
  <si>
    <t>E06000038</t>
  </si>
  <si>
    <t>00MC</t>
  </si>
  <si>
    <t>E06000039</t>
  </si>
  <si>
    <t>00MD</t>
  </si>
  <si>
    <t>E06000040</t>
  </si>
  <si>
    <t>00ME</t>
  </si>
  <si>
    <t>E06000041</t>
  </si>
  <si>
    <t>00MF</t>
  </si>
  <si>
    <t>E06000042</t>
  </si>
  <si>
    <t>00MG</t>
  </si>
  <si>
    <t>E06000043</t>
  </si>
  <si>
    <t>00ML</t>
  </si>
  <si>
    <t>E06000044</t>
  </si>
  <si>
    <t>00MR</t>
  </si>
  <si>
    <t>E06000045</t>
  </si>
  <si>
    <t>00MS</t>
  </si>
  <si>
    <t>E06000046</t>
  </si>
  <si>
    <t>00MW</t>
  </si>
  <si>
    <t>E07000004</t>
  </si>
  <si>
    <t>11UB</t>
  </si>
  <si>
    <t>E07000005</t>
  </si>
  <si>
    <t>11UC</t>
  </si>
  <si>
    <t>E07000006</t>
  </si>
  <si>
    <t>11UE</t>
  </si>
  <si>
    <t>E07000007</t>
  </si>
  <si>
    <t>11UF</t>
  </si>
  <si>
    <t>E07000008</t>
  </si>
  <si>
    <t>12UB</t>
  </si>
  <si>
    <t>E07000009</t>
  </si>
  <si>
    <t>12UC</t>
  </si>
  <si>
    <t>E07000010</t>
  </si>
  <si>
    <t>12UD</t>
  </si>
  <si>
    <t>E07000011</t>
  </si>
  <si>
    <t>12UE</t>
  </si>
  <si>
    <t>E07000012</t>
  </si>
  <si>
    <t>12UG</t>
  </si>
  <si>
    <t>E07000026</t>
  </si>
  <si>
    <t>16UB</t>
  </si>
  <si>
    <t>E07000027</t>
  </si>
  <si>
    <t>16UC</t>
  </si>
  <si>
    <t>E07000028</t>
  </si>
  <si>
    <t>16UD</t>
  </si>
  <si>
    <t>E07000029</t>
  </si>
  <si>
    <t>16UE</t>
  </si>
  <si>
    <t>E07000030</t>
  </si>
  <si>
    <t>16UF</t>
  </si>
  <si>
    <t>E07000031</t>
  </si>
  <si>
    <t>16UG</t>
  </si>
  <si>
    <t>E07000032</t>
  </si>
  <si>
    <t>17UB</t>
  </si>
  <si>
    <t>E07000033</t>
  </si>
  <si>
    <t>17UC</t>
  </si>
  <si>
    <t>E07000034</t>
  </si>
  <si>
    <t>17UD</t>
  </si>
  <si>
    <t>E07000035</t>
  </si>
  <si>
    <t>17UF</t>
  </si>
  <si>
    <t>E07000036</t>
  </si>
  <si>
    <t>17UG</t>
  </si>
  <si>
    <t>E07000037</t>
  </si>
  <si>
    <t>17UH</t>
  </si>
  <si>
    <t>E07000038</t>
  </si>
  <si>
    <t>17UJ</t>
  </si>
  <si>
    <t>E07000039</t>
  </si>
  <si>
    <t>17UK</t>
  </si>
  <si>
    <t>E07000040</t>
  </si>
  <si>
    <t>18UB</t>
  </si>
  <si>
    <t>E07000041</t>
  </si>
  <si>
    <t>18UC</t>
  </si>
  <si>
    <t>E07000042</t>
  </si>
  <si>
    <t>18UD</t>
  </si>
  <si>
    <t>E07000043</t>
  </si>
  <si>
    <t>18UE</t>
  </si>
  <si>
    <t>E07000044</t>
  </si>
  <si>
    <t>18UG</t>
  </si>
  <si>
    <t>E07000045</t>
  </si>
  <si>
    <t>18UH</t>
  </si>
  <si>
    <t>E07000046</t>
  </si>
  <si>
    <t>18UK</t>
  </si>
  <si>
    <t>E07000047</t>
  </si>
  <si>
    <t>18UL</t>
  </si>
  <si>
    <t>E07000048</t>
  </si>
  <si>
    <t>19UC</t>
  </si>
  <si>
    <t>E07000049</t>
  </si>
  <si>
    <t>19UD</t>
  </si>
  <si>
    <t>E07000050</t>
  </si>
  <si>
    <t>19UE</t>
  </si>
  <si>
    <t>E07000051</t>
  </si>
  <si>
    <t>19UG</t>
  </si>
  <si>
    <t>E07000052</t>
  </si>
  <si>
    <t>19UH</t>
  </si>
  <si>
    <t>E07000053</t>
  </si>
  <si>
    <t>19UJ</t>
  </si>
  <si>
    <t>E07000061</t>
  </si>
  <si>
    <t>21UC</t>
  </si>
  <si>
    <t>E07000062</t>
  </si>
  <si>
    <t>21UD</t>
  </si>
  <si>
    <t>E07000063</t>
  </si>
  <si>
    <t>21UF</t>
  </si>
  <si>
    <t>E07000064</t>
  </si>
  <si>
    <t>21UG</t>
  </si>
  <si>
    <t>E07000065</t>
  </si>
  <si>
    <t>21UH</t>
  </si>
  <si>
    <t>E07000066</t>
  </si>
  <si>
    <t>22UB</t>
  </si>
  <si>
    <t>E07000067</t>
  </si>
  <si>
    <t>22UC</t>
  </si>
  <si>
    <t>E07000068</t>
  </si>
  <si>
    <t>22UD</t>
  </si>
  <si>
    <t>E07000069</t>
  </si>
  <si>
    <t>22UE</t>
  </si>
  <si>
    <t>E07000070</t>
  </si>
  <si>
    <t>22UF</t>
  </si>
  <si>
    <t>E07000071</t>
  </si>
  <si>
    <t>22UG</t>
  </si>
  <si>
    <t>E07000072</t>
  </si>
  <si>
    <t>22UH</t>
  </si>
  <si>
    <t>E07000073</t>
  </si>
  <si>
    <t>22UJ</t>
  </si>
  <si>
    <t>E07000074</t>
  </si>
  <si>
    <t>22UK</t>
  </si>
  <si>
    <t>E07000075</t>
  </si>
  <si>
    <t>22UL</t>
  </si>
  <si>
    <t>E07000076</t>
  </si>
  <si>
    <t>22UN</t>
  </si>
  <si>
    <t>E07000077</t>
  </si>
  <si>
    <t>22UQ</t>
  </si>
  <si>
    <t>E07000078</t>
  </si>
  <si>
    <t>23UB</t>
  </si>
  <si>
    <t>E07000079</t>
  </si>
  <si>
    <t>23UC</t>
  </si>
  <si>
    <t>E07000080</t>
  </si>
  <si>
    <t>23UD</t>
  </si>
  <si>
    <t>E07000081</t>
  </si>
  <si>
    <t>23UE</t>
  </si>
  <si>
    <t>E07000082</t>
  </si>
  <si>
    <t>23UF</t>
  </si>
  <si>
    <t>E07000083</t>
  </si>
  <si>
    <t>23UG</t>
  </si>
  <si>
    <t>E07000084</t>
  </si>
  <si>
    <t>24UB</t>
  </si>
  <si>
    <t>E07000085</t>
  </si>
  <si>
    <t>24UC</t>
  </si>
  <si>
    <t>E07000086</t>
  </si>
  <si>
    <t>24UD</t>
  </si>
  <si>
    <t>E07000087</t>
  </si>
  <si>
    <t>24UE</t>
  </si>
  <si>
    <t>E07000088</t>
  </si>
  <si>
    <t>24UF</t>
  </si>
  <si>
    <t>E07000089</t>
  </si>
  <si>
    <t>24UG</t>
  </si>
  <si>
    <t>E07000090</t>
  </si>
  <si>
    <t>24UH</t>
  </si>
  <si>
    <t>E07000091</t>
  </si>
  <si>
    <t>24UJ</t>
  </si>
  <si>
    <t>E07000092</t>
  </si>
  <si>
    <t>24UL</t>
  </si>
  <si>
    <t>E07000093</t>
  </si>
  <si>
    <t>24UN</t>
  </si>
  <si>
    <t>E07000094</t>
  </si>
  <si>
    <t>24UP</t>
  </si>
  <si>
    <t>E07000095</t>
  </si>
  <si>
    <t>26UB</t>
  </si>
  <si>
    <t>E07000096</t>
  </si>
  <si>
    <t>26UC</t>
  </si>
  <si>
    <t>E07000097</t>
  </si>
  <si>
    <t>26UD</t>
  </si>
  <si>
    <t>E07000098</t>
  </si>
  <si>
    <t>26UE</t>
  </si>
  <si>
    <t>E07000099</t>
  </si>
  <si>
    <t>26UF</t>
  </si>
  <si>
    <t>E07000100</t>
  </si>
  <si>
    <t>26UG</t>
  </si>
  <si>
    <t>E07000101</t>
  </si>
  <si>
    <t>26UH</t>
  </si>
  <si>
    <t>E07000102</t>
  </si>
  <si>
    <t>26UJ</t>
  </si>
  <si>
    <t>E07000103</t>
  </si>
  <si>
    <t>26UK</t>
  </si>
  <si>
    <t>E07000104</t>
  </si>
  <si>
    <t>26UL</t>
  </si>
  <si>
    <t>E07000105</t>
  </si>
  <si>
    <t>29UB</t>
  </si>
  <si>
    <t>E07000106</t>
  </si>
  <si>
    <t>29UC</t>
  </si>
  <si>
    <t>E07000107</t>
  </si>
  <si>
    <t>29UD</t>
  </si>
  <si>
    <t>E07000108</t>
  </si>
  <si>
    <t>29UE</t>
  </si>
  <si>
    <t>E07000109</t>
  </si>
  <si>
    <t>29UG</t>
  </si>
  <si>
    <t>E07000110</t>
  </si>
  <si>
    <t>29UH</t>
  </si>
  <si>
    <t>E07000111</t>
  </si>
  <si>
    <t>29UK</t>
  </si>
  <si>
    <t>E07000112</t>
  </si>
  <si>
    <t>29UL</t>
  </si>
  <si>
    <t>E07000113</t>
  </si>
  <si>
    <t>29UM</t>
  </si>
  <si>
    <t>E07000114</t>
  </si>
  <si>
    <t>29UN</t>
  </si>
  <si>
    <t>E07000115</t>
  </si>
  <si>
    <t>29UP</t>
  </si>
  <si>
    <t>E07000116</t>
  </si>
  <si>
    <t>29UQ</t>
  </si>
  <si>
    <t>E07000117</t>
  </si>
  <si>
    <t>30UD</t>
  </si>
  <si>
    <t>E07000118</t>
  </si>
  <si>
    <t>30UE</t>
  </si>
  <si>
    <t>E07000119</t>
  </si>
  <si>
    <t>30UF</t>
  </si>
  <si>
    <t>E07000120</t>
  </si>
  <si>
    <t>30UG</t>
  </si>
  <si>
    <t>E07000121</t>
  </si>
  <si>
    <t>30UH</t>
  </si>
  <si>
    <t>E07000122</t>
  </si>
  <si>
    <t>30UJ</t>
  </si>
  <si>
    <t>E07000123</t>
  </si>
  <si>
    <t>30UK</t>
  </si>
  <si>
    <t>E07000124</t>
  </si>
  <si>
    <t>30UL</t>
  </si>
  <si>
    <t>E07000125</t>
  </si>
  <si>
    <t>30UM</t>
  </si>
  <si>
    <t>E07000126</t>
  </si>
  <si>
    <t>30UN</t>
  </si>
  <si>
    <t>E07000127</t>
  </si>
  <si>
    <t>30UP</t>
  </si>
  <si>
    <t>E07000128</t>
  </si>
  <si>
    <t>30UQ</t>
  </si>
  <si>
    <t>E07000129</t>
  </si>
  <si>
    <t>31UB</t>
  </si>
  <si>
    <t>E07000130</t>
  </si>
  <si>
    <t>31UC</t>
  </si>
  <si>
    <t>E07000131</t>
  </si>
  <si>
    <t>31UD</t>
  </si>
  <si>
    <t>E07000132</t>
  </si>
  <si>
    <t>31UE</t>
  </si>
  <si>
    <t>E07000133</t>
  </si>
  <si>
    <t>31UG</t>
  </si>
  <si>
    <t>E07000134</t>
  </si>
  <si>
    <t>31UH</t>
  </si>
  <si>
    <t>E07000135</t>
  </si>
  <si>
    <t>31UJ</t>
  </si>
  <si>
    <t>E07000136</t>
  </si>
  <si>
    <t>32UB</t>
  </si>
  <si>
    <t>E07000137</t>
  </si>
  <si>
    <t>32UC</t>
  </si>
  <si>
    <t>E07000138</t>
  </si>
  <si>
    <t>32UD</t>
  </si>
  <si>
    <t>E07000139</t>
  </si>
  <si>
    <t>32UE</t>
  </si>
  <si>
    <t>E07000140</t>
  </si>
  <si>
    <t>32UF</t>
  </si>
  <si>
    <t>E07000141</t>
  </si>
  <si>
    <t>32UG</t>
  </si>
  <si>
    <t>E07000142</t>
  </si>
  <si>
    <t>32UH</t>
  </si>
  <si>
    <t>E07000143</t>
  </si>
  <si>
    <t>33UB</t>
  </si>
  <si>
    <t>E07000144</t>
  </si>
  <si>
    <t>33UC</t>
  </si>
  <si>
    <t>E07000145</t>
  </si>
  <si>
    <t>33UD</t>
  </si>
  <si>
    <t>E07000146</t>
  </si>
  <si>
    <t>33UE</t>
  </si>
  <si>
    <t>E07000147</t>
  </si>
  <si>
    <t>33UF</t>
  </si>
  <si>
    <t>E07000148</t>
  </si>
  <si>
    <t>33UG</t>
  </si>
  <si>
    <t>E07000149</t>
  </si>
  <si>
    <t>33UH</t>
  </si>
  <si>
    <t>E07000150</t>
  </si>
  <si>
    <t>34UB</t>
  </si>
  <si>
    <t>E07000151</t>
  </si>
  <si>
    <t>34UC</t>
  </si>
  <si>
    <t>E07000152</t>
  </si>
  <si>
    <t>34UD</t>
  </si>
  <si>
    <t>E07000153</t>
  </si>
  <si>
    <t>34UE</t>
  </si>
  <si>
    <t>E07000154</t>
  </si>
  <si>
    <t>34UF</t>
  </si>
  <si>
    <t>E07000155</t>
  </si>
  <si>
    <t>34UG</t>
  </si>
  <si>
    <t>E07000156</t>
  </si>
  <si>
    <t>34UH</t>
  </si>
  <si>
    <t>E07000163</t>
  </si>
  <si>
    <t>36UB</t>
  </si>
  <si>
    <t>E07000164</t>
  </si>
  <si>
    <t>36UC</t>
  </si>
  <si>
    <t>E07000165</t>
  </si>
  <si>
    <t>36UD</t>
  </si>
  <si>
    <t>E07000166</t>
  </si>
  <si>
    <t>36UE</t>
  </si>
  <si>
    <t>E07000167</t>
  </si>
  <si>
    <t>36UF</t>
  </si>
  <si>
    <t>E07000168</t>
  </si>
  <si>
    <t>36UG</t>
  </si>
  <si>
    <t>E07000169</t>
  </si>
  <si>
    <t>36UH</t>
  </si>
  <si>
    <t>E07000170</t>
  </si>
  <si>
    <t>37UB</t>
  </si>
  <si>
    <t>E07000171</t>
  </si>
  <si>
    <t>37UC</t>
  </si>
  <si>
    <t>E07000172</t>
  </si>
  <si>
    <t>37UD</t>
  </si>
  <si>
    <t>E07000173</t>
  </si>
  <si>
    <t>37UE</t>
  </si>
  <si>
    <t>E07000174</t>
  </si>
  <si>
    <t>37UF</t>
  </si>
  <si>
    <t>E07000175</t>
  </si>
  <si>
    <t>37UG</t>
  </si>
  <si>
    <t>E07000176</t>
  </si>
  <si>
    <t>37UJ</t>
  </si>
  <si>
    <t>E07000177</t>
  </si>
  <si>
    <t>38UB</t>
  </si>
  <si>
    <t>E07000178</t>
  </si>
  <si>
    <t>38UC</t>
  </si>
  <si>
    <t>E07000179</t>
  </si>
  <si>
    <t>38UD</t>
  </si>
  <si>
    <t>E07000180</t>
  </si>
  <si>
    <t>38UE</t>
  </si>
  <si>
    <t>E07000181</t>
  </si>
  <si>
    <t>38UF</t>
  </si>
  <si>
    <t>E07000187</t>
  </si>
  <si>
    <t>40UB</t>
  </si>
  <si>
    <t>E07000188</t>
  </si>
  <si>
    <t>40UC</t>
  </si>
  <si>
    <t>E07000189</t>
  </si>
  <si>
    <t>40UD</t>
  </si>
  <si>
    <t>E07000190</t>
  </si>
  <si>
    <t>40UE</t>
  </si>
  <si>
    <t>E07000191</t>
  </si>
  <si>
    <t>40UF</t>
  </si>
  <si>
    <t>E07000192</t>
  </si>
  <si>
    <t>41UB</t>
  </si>
  <si>
    <t>E07000193</t>
  </si>
  <si>
    <t>41UC</t>
  </si>
  <si>
    <t>E07000194</t>
  </si>
  <si>
    <t>41UD</t>
  </si>
  <si>
    <t>E07000195</t>
  </si>
  <si>
    <t>41UE</t>
  </si>
  <si>
    <t>E07000196</t>
  </si>
  <si>
    <t>41UF</t>
  </si>
  <si>
    <t>E07000197</t>
  </si>
  <si>
    <t>41UG</t>
  </si>
  <si>
    <t>E07000198</t>
  </si>
  <si>
    <t>41UH</t>
  </si>
  <si>
    <t>E07000199</t>
  </si>
  <si>
    <t>41UK</t>
  </si>
  <si>
    <t>E07000200</t>
  </si>
  <si>
    <t>42UB</t>
  </si>
  <si>
    <t>E07000201</t>
  </si>
  <si>
    <t>42UC</t>
  </si>
  <si>
    <t>E07000202</t>
  </si>
  <si>
    <t>42UD</t>
  </si>
  <si>
    <t>E07000203</t>
  </si>
  <si>
    <t>42UE</t>
  </si>
  <si>
    <t>E07000204</t>
  </si>
  <si>
    <t>42UF</t>
  </si>
  <si>
    <t>E07000205</t>
  </si>
  <si>
    <t>42UG</t>
  </si>
  <si>
    <t>E07000206</t>
  </si>
  <si>
    <t>42UH</t>
  </si>
  <si>
    <t>E07000207</t>
  </si>
  <si>
    <t>43UB</t>
  </si>
  <si>
    <t>E07000208</t>
  </si>
  <si>
    <t>43UC</t>
  </si>
  <si>
    <t>E07000209</t>
  </si>
  <si>
    <t>43UD</t>
  </si>
  <si>
    <t>E07000210</t>
  </si>
  <si>
    <t>43UE</t>
  </si>
  <si>
    <t>E07000211</t>
  </si>
  <si>
    <t>43UF</t>
  </si>
  <si>
    <t>E07000212</t>
  </si>
  <si>
    <t>43UG</t>
  </si>
  <si>
    <t>E07000213</t>
  </si>
  <si>
    <t>43UH</t>
  </si>
  <si>
    <t>E07000214</t>
  </si>
  <si>
    <t>43UJ</t>
  </si>
  <si>
    <t>E07000215</t>
  </si>
  <si>
    <t>43UK</t>
  </si>
  <si>
    <t>E07000216</t>
  </si>
  <si>
    <t>43UL</t>
  </si>
  <si>
    <t>E07000217</t>
  </si>
  <si>
    <t>43UM</t>
  </si>
  <si>
    <t>E07000218</t>
  </si>
  <si>
    <t>44UB</t>
  </si>
  <si>
    <t>E07000219</t>
  </si>
  <si>
    <t>44UC</t>
  </si>
  <si>
    <t>E07000220</t>
  </si>
  <si>
    <t>44UD</t>
  </si>
  <si>
    <t>E07000221</t>
  </si>
  <si>
    <t>44UE</t>
  </si>
  <si>
    <t>E07000222</t>
  </si>
  <si>
    <t>44UF</t>
  </si>
  <si>
    <t>E07000223</t>
  </si>
  <si>
    <t>45UB</t>
  </si>
  <si>
    <t>E07000224</t>
  </si>
  <si>
    <t>45UC</t>
  </si>
  <si>
    <t>E07000225</t>
  </si>
  <si>
    <t>45UD</t>
  </si>
  <si>
    <t>E07000226</t>
  </si>
  <si>
    <t>45UE</t>
  </si>
  <si>
    <t>E07000227</t>
  </si>
  <si>
    <t>45UF</t>
  </si>
  <si>
    <t>E07000228</t>
  </si>
  <si>
    <t>45UG</t>
  </si>
  <si>
    <t>E07000229</t>
  </si>
  <si>
    <t>45UH</t>
  </si>
  <si>
    <t>E07000234</t>
  </si>
  <si>
    <t>47UB</t>
  </si>
  <si>
    <t>E07000235</t>
  </si>
  <si>
    <t>47UC</t>
  </si>
  <si>
    <t>E07000236</t>
  </si>
  <si>
    <t>47UD</t>
  </si>
  <si>
    <t>E07000237</t>
  </si>
  <si>
    <t>47UE</t>
  </si>
  <si>
    <t>E07000238</t>
  </si>
  <si>
    <t>47UF</t>
  </si>
  <si>
    <t>E07000239</t>
  </si>
  <si>
    <t>47UG</t>
  </si>
  <si>
    <r>
      <t>% of Children in low-income families</t>
    </r>
    <r>
      <rPr>
        <b/>
        <vertAlign val="superscript"/>
        <sz val="9"/>
        <color indexed="17"/>
        <rFont val="Calibri"/>
        <family val="2"/>
        <scheme val="minor"/>
      </rPr>
      <t>1</t>
    </r>
  </si>
  <si>
    <r>
      <t>Isles of Scilly</t>
    </r>
    <r>
      <rPr>
        <b/>
        <vertAlign val="superscript"/>
        <sz val="9"/>
        <rFont val="Calibri"/>
        <family val="2"/>
        <scheme val="minor"/>
      </rPr>
      <t>2</t>
    </r>
  </si>
  <si>
    <t>Low income rank</t>
  </si>
  <si>
    <t>Low income bottom decile</t>
  </si>
  <si>
    <t>Low income bottom quartile</t>
  </si>
  <si>
    <t>Workless bottom quartile</t>
  </si>
  <si>
    <t>Workless bottom decile</t>
  </si>
  <si>
    <t>Working bottom decile</t>
  </si>
  <si>
    <t>Working bottom quartile</t>
  </si>
  <si>
    <t>annual population survey - households by combined economic activity status</t>
  </si>
  <si>
    <t>ONS Crown Copyright Reserved [from Nomis on 23 February 2015]</t>
  </si>
  <si>
    <t>date</t>
  </si>
  <si>
    <t>Jan-Dec 2013</t>
  </si>
  <si>
    <t>households/children</t>
  </si>
  <si>
    <t>dependant children</t>
  </si>
  <si>
    <t>Area</t>
  </si>
  <si>
    <t>All households</t>
  </si>
  <si>
    <t>Workless households</t>
  </si>
  <si>
    <t>number</t>
  </si>
  <si>
    <t>%</t>
  </si>
  <si>
    <t>country:England</t>
  </si>
  <si>
    <t>ualad09:Darlington</t>
  </si>
  <si>
    <t>ualad09:County Durham</t>
  </si>
  <si>
    <t>ualad09:Hartlepool</t>
  </si>
  <si>
    <t>ualad09:Middlesbrough</t>
  </si>
  <si>
    <t>ualad09:Northumberland</t>
  </si>
  <si>
    <t>ualad09:Redcar and Cleveland</t>
  </si>
  <si>
    <t>ualad09:Stockton-on-Tees</t>
  </si>
  <si>
    <t>ualad09:Gateshead</t>
  </si>
  <si>
    <t>ualad09:Newcastle upon Tyne</t>
  </si>
  <si>
    <t>ualad09:North Tyneside</t>
  </si>
  <si>
    <t>ualad09:South Tyneside</t>
  </si>
  <si>
    <t>ualad09:Sunderland</t>
  </si>
  <si>
    <t>ualad09:Blackburn with Darwen</t>
  </si>
  <si>
    <t>ualad09:Blackpool</t>
  </si>
  <si>
    <t>ualad09:Cheshire East</t>
  </si>
  <si>
    <t>ualad09:Cheshire West and Chester</t>
  </si>
  <si>
    <t>ualad09:Halton</t>
  </si>
  <si>
    <t>ualad09:Warrington</t>
  </si>
  <si>
    <t>ualad09:Allerdale</t>
  </si>
  <si>
    <t>ualad09:Barrow-in-Furness</t>
  </si>
  <si>
    <t>ualad09:Carlisle</t>
  </si>
  <si>
    <t>ualad09:Copeland</t>
  </si>
  <si>
    <t>ualad09:Eden</t>
  </si>
  <si>
    <t>!</t>
  </si>
  <si>
    <t>ualad09:South Lakeland</t>
  </si>
  <si>
    <t>ualad09:Bolton</t>
  </si>
  <si>
    <t>ualad09:Bury</t>
  </si>
  <si>
    <t>ualad09:Manchester</t>
  </si>
  <si>
    <t>ualad09:Oldham</t>
  </si>
  <si>
    <t>ualad09:Rochdale</t>
  </si>
  <si>
    <t>ualad09:Salford</t>
  </si>
  <si>
    <t>ualad09:Stockport</t>
  </si>
  <si>
    <t>ualad09:Tameside</t>
  </si>
  <si>
    <t>ualad09:Trafford</t>
  </si>
  <si>
    <t>ualad09:Wigan</t>
  </si>
  <si>
    <t>ualad09:Burnley</t>
  </si>
  <si>
    <t>ualad09:Chorley</t>
  </si>
  <si>
    <t>ualad09:Fylde</t>
  </si>
  <si>
    <t>ualad09:Hyndburn</t>
  </si>
  <si>
    <t>ualad09:Lancaster</t>
  </si>
  <si>
    <t>ualad09:Pendle</t>
  </si>
  <si>
    <t>ualad09:Preston</t>
  </si>
  <si>
    <t>ualad09:Ribble Valley</t>
  </si>
  <si>
    <t>ualad09:Rossendale</t>
  </si>
  <si>
    <t>ualad09:South Ribble</t>
  </si>
  <si>
    <t>ualad09:West Lancashire</t>
  </si>
  <si>
    <t>ualad09:Wyre</t>
  </si>
  <si>
    <t>ualad09:Knowsley</t>
  </si>
  <si>
    <t>ualad09:Liverpool</t>
  </si>
  <si>
    <t>ualad09:Sefton</t>
  </si>
  <si>
    <t>ualad09:St. Helens</t>
  </si>
  <si>
    <t>ualad09:Wirral</t>
  </si>
  <si>
    <t>ualad09:East Riding of Yorkshire</t>
  </si>
  <si>
    <t>ualad09:Kingston upon Hull, City of</t>
  </si>
  <si>
    <t>ualad09:North East Lincolnshire</t>
  </si>
  <si>
    <t>ualad09:North Lincolnshire</t>
  </si>
  <si>
    <t>ualad09:York</t>
  </si>
  <si>
    <t>ualad09:Craven</t>
  </si>
  <si>
    <t>ualad09:Hambleton</t>
  </si>
  <si>
    <t>ualad09:Harrogate</t>
  </si>
  <si>
    <t>ualad09:Richmondshire</t>
  </si>
  <si>
    <t>ualad09:Ryedale</t>
  </si>
  <si>
    <t>ualad09:Scarborough</t>
  </si>
  <si>
    <t>ualad09:Selby</t>
  </si>
  <si>
    <t>ualad09:Barnsley</t>
  </si>
  <si>
    <t>ualad09:Doncaster</t>
  </si>
  <si>
    <t>ualad09:Rotherham</t>
  </si>
  <si>
    <t>ualad09:Sheffield</t>
  </si>
  <si>
    <t>ualad09:Bradford</t>
  </si>
  <si>
    <t>ualad09:Calderdale</t>
  </si>
  <si>
    <t>ualad09:Kirklees</t>
  </si>
  <si>
    <t>ualad09:Leeds</t>
  </si>
  <si>
    <t>ualad09:Wakefield</t>
  </si>
  <si>
    <t>ualad09:Derby</t>
  </si>
  <si>
    <t>ualad09:Leicester</t>
  </si>
  <si>
    <t>ualad09:Nottingham</t>
  </si>
  <si>
    <t>ualad09:Rutland</t>
  </si>
  <si>
    <t>ualad09:Amber Valley</t>
  </si>
  <si>
    <t>ualad09:Bolsover</t>
  </si>
  <si>
    <t>ualad09:Chesterfield</t>
  </si>
  <si>
    <t>ualad09:Derbyshire Dales</t>
  </si>
  <si>
    <t>ualad09:Erewash</t>
  </si>
  <si>
    <t>ualad09:High Peak</t>
  </si>
  <si>
    <t>ualad09:North East Derbyshire</t>
  </si>
  <si>
    <t>ualad09:South Derbyshire</t>
  </si>
  <si>
    <t>ualad09:Blaby</t>
  </si>
  <si>
    <t>ualad09:Charnwood</t>
  </si>
  <si>
    <t>ualad09:Harborough</t>
  </si>
  <si>
    <t>ualad09:Hinckley and Bosworth</t>
  </si>
  <si>
    <t>ualad09:Melton</t>
  </si>
  <si>
    <t>ualad09:North West Leicestershire</t>
  </si>
  <si>
    <t>ualad09:Oadby and Wigston</t>
  </si>
  <si>
    <t>ualad09:Boston</t>
  </si>
  <si>
    <t>ualad09:East Lindsey</t>
  </si>
  <si>
    <t>ualad09:Lincoln</t>
  </si>
  <si>
    <t>ualad09:North Kesteven</t>
  </si>
  <si>
    <t>ualad09:South Holland</t>
  </si>
  <si>
    <t>ualad09:South Kesteven</t>
  </si>
  <si>
    <t>ualad09:West Lindsey</t>
  </si>
  <si>
    <t>ualad09:Corby</t>
  </si>
  <si>
    <t>ualad09:Daventry</t>
  </si>
  <si>
    <t>ualad09:East Northamptonshire</t>
  </si>
  <si>
    <t>ualad09:Kettering</t>
  </si>
  <si>
    <t>ualad09:Northampton</t>
  </si>
  <si>
    <t>ualad09:South Northamptonshire</t>
  </si>
  <si>
    <t>ualad09:Wellingborough</t>
  </si>
  <si>
    <t>ualad09:Ashfield</t>
  </si>
  <si>
    <t>ualad09:Bassetlaw</t>
  </si>
  <si>
    <t>ualad09:Broxtowe</t>
  </si>
  <si>
    <t>ualad09:Gedling</t>
  </si>
  <si>
    <t>ualad09:Mansfield</t>
  </si>
  <si>
    <t>ualad09:Newark and Sherwood</t>
  </si>
  <si>
    <t>ualad09:Rushcliffe</t>
  </si>
  <si>
    <t>ualad09:Herefordshire, County of</t>
  </si>
  <si>
    <t>ualad09:Shropshire</t>
  </si>
  <si>
    <t>ualad09:Stoke-on-Trent</t>
  </si>
  <si>
    <t>ualad09:Telford and Wrekin</t>
  </si>
  <si>
    <t>ualad09:Cannock Chase</t>
  </si>
  <si>
    <t>ualad09:East Staffordshire</t>
  </si>
  <si>
    <t>ualad09:Lichfield</t>
  </si>
  <si>
    <t>ualad09:Newcastle-under-Lyme</t>
  </si>
  <si>
    <t>ualad09:South Staffordshire</t>
  </si>
  <si>
    <t>ualad09:Stafford</t>
  </si>
  <si>
    <t>ualad09:Staffordshire Moorlands</t>
  </si>
  <si>
    <t>ualad09:Tamworth</t>
  </si>
  <si>
    <t>ualad09:North Warwickshire</t>
  </si>
  <si>
    <t>ualad09:Nuneaton and Bedworth</t>
  </si>
  <si>
    <t>ualad09:Rugby</t>
  </si>
  <si>
    <t>ualad09:Stratford-on-Avon</t>
  </si>
  <si>
    <t>ualad09:Warwick</t>
  </si>
  <si>
    <t>ualad09:Birmingham</t>
  </si>
  <si>
    <t>ualad09:Coventry</t>
  </si>
  <si>
    <t>ualad09:Dudley</t>
  </si>
  <si>
    <t>ualad09:Sandwell</t>
  </si>
  <si>
    <t>ualad09:Solihull</t>
  </si>
  <si>
    <t>ualad09:Walsall</t>
  </si>
  <si>
    <t>ualad09:Wolverhampton</t>
  </si>
  <si>
    <t>ualad09:Bromsgrove</t>
  </si>
  <si>
    <t>ualad09:Malvern Hills</t>
  </si>
  <si>
    <t>ualad09:Redditch</t>
  </si>
  <si>
    <t>ualad09:Worcester</t>
  </si>
  <si>
    <t>ualad09:Wychavon</t>
  </si>
  <si>
    <t>ualad09:Wyre Forest</t>
  </si>
  <si>
    <t>ualad09:Bedford</t>
  </si>
  <si>
    <t>ualad09:Central Bedfordshire</t>
  </si>
  <si>
    <t>ualad09:Luton</t>
  </si>
  <si>
    <t>ualad09:Peterborough</t>
  </si>
  <si>
    <t>ualad09:Southend-on-Sea</t>
  </si>
  <si>
    <t>ualad09:Thurrock</t>
  </si>
  <si>
    <t>ualad09:Cambridge</t>
  </si>
  <si>
    <t>ualad09:East Cambridgeshire</t>
  </si>
  <si>
    <t>ualad09:Fenland</t>
  </si>
  <si>
    <t>ualad09:Huntingdonshire</t>
  </si>
  <si>
    <t>ualad09:South Cambridgeshire</t>
  </si>
  <si>
    <t>ualad09:Basildon</t>
  </si>
  <si>
    <t>ualad09:Braintree</t>
  </si>
  <si>
    <t>ualad09:Brentwood</t>
  </si>
  <si>
    <t>ualad09:Castle Point</t>
  </si>
  <si>
    <t>ualad09:Chelmsford</t>
  </si>
  <si>
    <t>ualad09:Colchester</t>
  </si>
  <si>
    <t>ualad09:Epping Forest</t>
  </si>
  <si>
    <t>ualad09:Harlow</t>
  </si>
  <si>
    <t>ualad09:Maldon</t>
  </si>
  <si>
    <t>ualad09:Rochford</t>
  </si>
  <si>
    <t>ualad09:Tendring</t>
  </si>
  <si>
    <t>ualad09:Uttlesford</t>
  </si>
  <si>
    <t>ualad09:Broxbourne</t>
  </si>
  <si>
    <t>ualad09:Dacorum</t>
  </si>
  <si>
    <t>ualad09:East Hertfordshire</t>
  </si>
  <si>
    <t>ualad09:Hertsmere</t>
  </si>
  <si>
    <t>ualad09:North Hertfordshire</t>
  </si>
  <si>
    <t>ualad09:St Albans</t>
  </si>
  <si>
    <t>ualad09:Stevenage</t>
  </si>
  <si>
    <t>ualad09:Three Rivers</t>
  </si>
  <si>
    <t>ualad09:Watford</t>
  </si>
  <si>
    <t>ualad09:Welwyn Hatfield</t>
  </si>
  <si>
    <t>ualad09:Breckland</t>
  </si>
  <si>
    <t>ualad09:Broadland</t>
  </si>
  <si>
    <t>ualad09:Great Yarmouth</t>
  </si>
  <si>
    <t>ualad09:King`s Lynn and West Norfolk</t>
  </si>
  <si>
    <t>ualad09:North Norfolk</t>
  </si>
  <si>
    <t>ualad09:Norwich</t>
  </si>
  <si>
    <t>ualad09:South Norfolk</t>
  </si>
  <si>
    <t>ualad09:Babergh</t>
  </si>
  <si>
    <t>ualad09:Forest Heath</t>
  </si>
  <si>
    <t>ualad09:Ipswich</t>
  </si>
  <si>
    <t>ualad09:Mid Suffolk</t>
  </si>
  <si>
    <t>ualad09:St Edmundsbury</t>
  </si>
  <si>
    <t>ualad09:Suffolk Coastal</t>
  </si>
  <si>
    <t>ualad09:Waveney</t>
  </si>
  <si>
    <t>ualad09:Camden</t>
  </si>
  <si>
    <t>ualad09:City of London</t>
  </si>
  <si>
    <t>ualad09:Hackney</t>
  </si>
  <si>
    <t>ualad09:Hammersmith and Fulham</t>
  </si>
  <si>
    <t>ualad09:Haringey</t>
  </si>
  <si>
    <t>ualad09:Islington</t>
  </si>
  <si>
    <t>ualad09:Kensington and Chelsea</t>
  </si>
  <si>
    <t>ualad09:Lambeth</t>
  </si>
  <si>
    <t>ualad09:Lewisham</t>
  </si>
  <si>
    <t>ualad09:Newham</t>
  </si>
  <si>
    <t>ualad09:Southwark</t>
  </si>
  <si>
    <t>ualad09:Tower Hamlets</t>
  </si>
  <si>
    <t>ualad09:Wandsworth</t>
  </si>
  <si>
    <t>ualad09:Westminster</t>
  </si>
  <si>
    <t>ualad09:Barking and Dagenham</t>
  </si>
  <si>
    <t>ualad09:Barnet</t>
  </si>
  <si>
    <t>ualad09:Bexley</t>
  </si>
  <si>
    <t>ualad09:Brent</t>
  </si>
  <si>
    <t>ualad09:Bromley</t>
  </si>
  <si>
    <t>ualad09:Croydon</t>
  </si>
  <si>
    <t>ualad09:Ealing</t>
  </si>
  <si>
    <t>ualad09:Enfield</t>
  </si>
  <si>
    <t>ualad09:Greenwich</t>
  </si>
  <si>
    <t>ualad09:Harrow</t>
  </si>
  <si>
    <t>ualad09:Havering</t>
  </si>
  <si>
    <t>ualad09:Hillingdon</t>
  </si>
  <si>
    <t>ualad09:Hounslow</t>
  </si>
  <si>
    <t>ualad09:Kingston upon Thames</t>
  </si>
  <si>
    <t>ualad09:Merton</t>
  </si>
  <si>
    <t>ualad09:Redbridge</t>
  </si>
  <si>
    <t>ualad09:Richmond upon Thames</t>
  </si>
  <si>
    <t>ualad09:Sutton</t>
  </si>
  <si>
    <t>ualad09:Waltham Forest</t>
  </si>
  <si>
    <t>ualad09:Bracknell Forest</t>
  </si>
  <si>
    <t>ualad09:Brighton and Hove</t>
  </si>
  <si>
    <t>ualad09:Isle of Wight</t>
  </si>
  <si>
    <t>ualad09:Medway</t>
  </si>
  <si>
    <t>ualad09:Milton Keynes</t>
  </si>
  <si>
    <t>ualad09:Portsmouth</t>
  </si>
  <si>
    <t>ualad09:Reading</t>
  </si>
  <si>
    <t>ualad09:Slough</t>
  </si>
  <si>
    <t>ualad09:Southampton</t>
  </si>
  <si>
    <t>ualad09:West Berkshire</t>
  </si>
  <si>
    <t>ualad09:Windsor and Maidenhead</t>
  </si>
  <si>
    <t>ualad09:Wokingham</t>
  </si>
  <si>
    <t>ualad09:Aylesbury Vale</t>
  </si>
  <si>
    <t>ualad09:Chiltern</t>
  </si>
  <si>
    <t>ualad09:South Bucks</t>
  </si>
  <si>
    <t>ualad09:Wycombe</t>
  </si>
  <si>
    <t>ualad09:Eastbourne</t>
  </si>
  <si>
    <t>ualad09:Hastings</t>
  </si>
  <si>
    <t>ualad09:Lewes</t>
  </si>
  <si>
    <t>ualad09:Rother</t>
  </si>
  <si>
    <t>ualad09:Wealden</t>
  </si>
  <si>
    <t>ualad09:Basingstoke and Deane</t>
  </si>
  <si>
    <t>ualad09:East Hampshire</t>
  </si>
  <si>
    <t>ualad09:Eastleigh</t>
  </si>
  <si>
    <t>ualad09:Fareham</t>
  </si>
  <si>
    <t>ualad09:Gosport</t>
  </si>
  <si>
    <t>ualad09:Hart</t>
  </si>
  <si>
    <t>ualad09:Havant</t>
  </si>
  <si>
    <t>ualad09:New Forest</t>
  </si>
  <si>
    <t>ualad09:Rushmoor</t>
  </si>
  <si>
    <t>ualad09:Test Valley</t>
  </si>
  <si>
    <t>ualad09:Winchester</t>
  </si>
  <si>
    <t>ualad09:Ashford</t>
  </si>
  <si>
    <t>ualad09:Canterbury</t>
  </si>
  <si>
    <t>ualad09:Dartford</t>
  </si>
  <si>
    <t>ualad09:Dover</t>
  </si>
  <si>
    <t>ualad09:Gravesham</t>
  </si>
  <si>
    <t>ualad09:Maidstone</t>
  </si>
  <si>
    <t>ualad09:Sevenoaks</t>
  </si>
  <si>
    <t>ualad09:Shepway</t>
  </si>
  <si>
    <t>ualad09:Swale</t>
  </si>
  <si>
    <t>ualad09:Thanet</t>
  </si>
  <si>
    <t>ualad09:Tonbridge and Malling</t>
  </si>
  <si>
    <t>ualad09:Tunbridge Wells</t>
  </si>
  <si>
    <t>ualad09:Cherwell</t>
  </si>
  <si>
    <t>ualad09:Oxford</t>
  </si>
  <si>
    <t>ualad09:South Oxfordshire</t>
  </si>
  <si>
    <t>ualad09:Vale of White Horse</t>
  </si>
  <si>
    <t>ualad09:West Oxfordshire</t>
  </si>
  <si>
    <t>ualad09:Elmbridge</t>
  </si>
  <si>
    <t>ualad09:Epsom and Ewell</t>
  </si>
  <si>
    <t>ualad09:Guildford</t>
  </si>
  <si>
    <t>ualad09:Mole Valley</t>
  </si>
  <si>
    <t>ualad09:Reigate and Banstead</t>
  </si>
  <si>
    <t>ualad09:Runnymede</t>
  </si>
  <si>
    <t>ualad09:Spelthorne</t>
  </si>
  <si>
    <t>ualad09:Surrey Heath</t>
  </si>
  <si>
    <t>ualad09:Tandridge</t>
  </si>
  <si>
    <t>ualad09:Waverley</t>
  </si>
  <si>
    <t>ualad09:Woking</t>
  </si>
  <si>
    <t>ualad09:Adur</t>
  </si>
  <si>
    <t>ualad09:Arun</t>
  </si>
  <si>
    <t>ualad09:Chichester</t>
  </si>
  <si>
    <t>ualad09:Crawley</t>
  </si>
  <si>
    <t>ualad09:Horsham</t>
  </si>
  <si>
    <t>ualad09:Mid Sussex</t>
  </si>
  <si>
    <t>ualad09:Worthing</t>
  </si>
  <si>
    <t>ualad09:Bath and North East Somerset</t>
  </si>
  <si>
    <t>ualad09:Bournemouth</t>
  </si>
  <si>
    <t>ualad09:Bristol, City of</t>
  </si>
  <si>
    <t>ualad09:Cornwall</t>
  </si>
  <si>
    <t>ualad09:Isles of Scilly</t>
  </si>
  <si>
    <t>ualad09:North Somerset</t>
  </si>
  <si>
    <t>ualad09:Plymouth</t>
  </si>
  <si>
    <t>ualad09:Poole</t>
  </si>
  <si>
    <t>ualad09:South Gloucestershire</t>
  </si>
  <si>
    <t>ualad09:Swindon</t>
  </si>
  <si>
    <t>ualad09:Torbay</t>
  </si>
  <si>
    <t>ualad09:Wiltshire</t>
  </si>
  <si>
    <t>ualad09:East Devon</t>
  </si>
  <si>
    <t>ualad09:Exeter</t>
  </si>
  <si>
    <t>ualad09:Mid Devon</t>
  </si>
  <si>
    <t>ualad09:North Devon</t>
  </si>
  <si>
    <t>ualad09:South Hams</t>
  </si>
  <si>
    <t>ualad09:Teignbridge</t>
  </si>
  <si>
    <t>ualad09:Torridge</t>
  </si>
  <si>
    <t>ualad09:West Devon</t>
  </si>
  <si>
    <t>ualad09:Christchurch</t>
  </si>
  <si>
    <t>ualad09:East Dorset</t>
  </si>
  <si>
    <t>ualad09:North Dorset</t>
  </si>
  <si>
    <t>ualad09:Purbeck</t>
  </si>
  <si>
    <t>ualad09:West Dorset</t>
  </si>
  <si>
    <t>ualad09:Weymouth and Portland</t>
  </si>
  <si>
    <t>ualad09:Cheltenham</t>
  </si>
  <si>
    <t>ualad09:Cotswold</t>
  </si>
  <si>
    <t>ualad09:Forest of Dean</t>
  </si>
  <si>
    <t>ualad09:Gloucester</t>
  </si>
  <si>
    <t>ualad09:Stroud</t>
  </si>
  <si>
    <t>ualad09:Tewkesbury</t>
  </si>
  <si>
    <t>ualad09:Mendip</t>
  </si>
  <si>
    <t>ualad09:Sedgemoor</t>
  </si>
  <si>
    <t>ualad09:South Somerset</t>
  </si>
  <si>
    <t>ualad09:Taunton Deane</t>
  </si>
  <si>
    <t>ualad09:West Somerset</t>
  </si>
  <si>
    <t>* This estimate is potentially unreliable due to sample sizes.</t>
  </si>
  <si>
    <t>! Figure is unavailable as the group sample size is disclosive (0-2) or the estimate is less than 500.</t>
  </si>
  <si>
    <t>Counts are rounded to the nearest 100.</t>
  </si>
  <si>
    <t>Rank</t>
  </si>
  <si>
    <t>Bottom decile</t>
  </si>
  <si>
    <t>Bottom quartile</t>
  </si>
  <si>
    <t>annual population survey</t>
  </si>
  <si>
    <t>confidence</t>
  </si>
  <si>
    <t>95% confidence interval of percent figure (+/-)</t>
  </si>
  <si>
    <t>Oct 2013-Sep 2014</t>
  </si>
  <si>
    <t>local authority: district / unitary</t>
  </si>
  <si>
    <t>% all in employment who are - 1: managers, directors and senior officials (SOC2010)</t>
  </si>
  <si>
    <t>% all in employment who are - 2: professional occupations (SOC2010)</t>
  </si>
  <si>
    <t>% all in employment who are - 3: associate prof &amp; tech occupations (SOC2010)</t>
  </si>
  <si>
    <t>numerator</t>
  </si>
  <si>
    <t>denominator</t>
  </si>
  <si>
    <t>% all in employment who are - 1: managers, directors and senior officials (soc2010)</t>
  </si>
  <si>
    <t>% all in employment who are - 2: professional occupations (soc2010)</t>
  </si>
  <si>
    <t>% all in employment who are - 3: associate prof &amp; tech occupations (soc2010)</t>
  </si>
  <si>
    <t>King`s Lynn and West Norfolk</t>
  </si>
  <si>
    <t>-</t>
  </si>
  <si>
    <t>Column Total</t>
  </si>
  <si>
    <t>! Estimate and confidence interval not available since the group sample size is zero or disclosive (0-2).</t>
  </si>
  <si>
    <t>* Estimate and confidence interval unreliable since the group sample size is small (3-9).</t>
  </si>
  <si>
    <t>- These figures are missing.</t>
  </si>
  <si>
    <t>SOC 1-3</t>
  </si>
  <si>
    <t>SOC 1-3 rank</t>
  </si>
  <si>
    <t>annual survey of hours and earnings  - resident analysis</t>
  </si>
  <si>
    <t>sex</t>
  </si>
  <si>
    <t>Full Time Workers</t>
  </si>
  <si>
    <t>pay</t>
  </si>
  <si>
    <t>Hourly pay - gross</t>
  </si>
  <si>
    <t>Standard error as a percentage of the figure</t>
  </si>
  <si>
    <t>Median</t>
  </si>
  <si>
    <t>Mean</t>
  </si>
  <si>
    <t>10 percentile</t>
  </si>
  <si>
    <t>20 percentile</t>
  </si>
  <si>
    <t>25 percentile</t>
  </si>
  <si>
    <t>30 percentile</t>
  </si>
  <si>
    <t>40 percentile</t>
  </si>
  <si>
    <t>60 percentile</t>
  </si>
  <si>
    <t>70 percentile</t>
  </si>
  <si>
    <t>75 percentile</t>
  </si>
  <si>
    <t>80 percentile</t>
  </si>
  <si>
    <t>90 percentile</t>
  </si>
  <si>
    <t>conf %</t>
  </si>
  <si>
    <t>#</t>
  </si>
  <si>
    <t># These figures are suppressed as statistically unreliable.</t>
  </si>
  <si>
    <t>Results for 2003 and earlier exclude supplementary surveys. In 2006 there were a number of methodological changes made. For further details goto : http://www.nomisweb.co.uk/articles/341.aspx.</t>
  </si>
  <si>
    <t>Estimates for 2011 and subsequent years use a weighting scheme based on occupations which have been coded according to Standard Occupational Classification (SOC) 2010 that replaced SOC 2000. Therefore care should be taken when making comparisons with earlier years.</t>
  </si>
  <si>
    <t>Median rank</t>
  </si>
  <si>
    <t>Median decile</t>
  </si>
  <si>
    <t>Median quartile</t>
  </si>
  <si>
    <t>GCSE - all</t>
  </si>
  <si>
    <t>GCSE - FSM</t>
  </si>
  <si>
    <t>Worklessness</t>
  </si>
  <si>
    <t>Bottom decile in</t>
  </si>
  <si>
    <t>Bottom quartile in</t>
  </si>
  <si>
    <t>Child poverty</t>
  </si>
  <si>
    <t>Hourly pay</t>
  </si>
  <si>
    <t>Ranking</t>
  </si>
  <si>
    <t>Average Rank</t>
  </si>
  <si>
    <t>Overall Rank</t>
  </si>
  <si>
    <t>Rank decile</t>
  </si>
  <si>
    <t>Rank quartile</t>
  </si>
  <si>
    <t>GCSE results - all children (5 A*-C including English and maths 2012-13)</t>
  </si>
  <si>
    <t>GCSE results - FSM (5 A*-C including English and maths 2012-13 of children in receipt of free school meals)</t>
  </si>
  <si>
    <t>Overall</t>
  </si>
  <si>
    <t>In worst performing decile?</t>
  </si>
  <si>
    <t>In worst performing quartile?</t>
  </si>
  <si>
    <t>Worklessness (proportion of children in workless households)</t>
  </si>
  <si>
    <t>Child poverty (proportion of children in poverty based on the HMRC measure)</t>
  </si>
  <si>
    <t>Managerial and professional employment (proportion of employees in SOC 1-3)</t>
  </si>
  <si>
    <t xml:space="preserve">Overall </t>
  </si>
  <si>
    <t>Median hourly pay (gross)</t>
  </si>
  <si>
    <t>Number of dimensions in worst perfoming decile</t>
  </si>
  <si>
    <t>Number of dimensions in worst performing quartile</t>
  </si>
  <si>
    <t>Data source:</t>
  </si>
  <si>
    <t>Department for Education, Neighbourhood Statistics in England: Academic Year 2012 to 2013 (2014)</t>
  </si>
  <si>
    <t>HM Revenue and Customs, Children in Low-Income Families Local Measure (2014)</t>
  </si>
  <si>
    <t>Office for National Statistics, NOMIS: Annual Population Survey (2014)</t>
  </si>
  <si>
    <t xml:space="preserve">Office for National Statistics, NOMIS: Annual Survey of Hours and Earnings (2014) </t>
  </si>
  <si>
    <t>Note:</t>
  </si>
  <si>
    <t>The deeper the shade of green, the more dimensions that the area is in the lowest quartile for</t>
  </si>
  <si>
    <t>All six dimensions</t>
  </si>
  <si>
    <t>Four out of six</t>
  </si>
  <si>
    <t>Three out of six</t>
  </si>
  <si>
    <t>Two out of six</t>
  </si>
  <si>
    <t>One out of six</t>
  </si>
  <si>
    <t>None of the dimensions</t>
  </si>
  <si>
    <t>Five out of six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</si>
</sst>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_-;\-* #,##0_-;_-* &quot;-&quot;??_-;_-@_-"/>
    <numFmt numFmtId="166" formatCode="#,##0.0"/>
    <numFmt numFmtId="167" formatCode="0.0"/>
    <numFmt numFmtId="168" formatCode="&quot;£&quot;#,##0.00"/>
  </numFmts>
  <fonts count="18" x14ac:knownFonts="1">
    <font>
      <sz val="12"/>
      <color theme="1"/>
      <name val="Arial"/>
      <family val="2"/>
    </font>
    <font>
      <sz val="12"/>
      <color theme="1"/>
      <name val="Arial"/>
      <family val="2"/>
    </font>
    <font>
      <sz val="9"/>
      <color theme="1"/>
      <name val="Calibri"/>
      <family val="2"/>
      <scheme val="minor"/>
    </font>
    <font>
      <b/>
      <sz val="10"/>
      <name val="Arial"/>
      <family val="2"/>
    </font>
    <font>
      <sz val="10"/>
      <name val="Arial"/>
      <family val="2"/>
    </font>
    <font>
      <b/>
      <sz val="9"/>
      <name val="Calibri"/>
      <family val="2"/>
      <scheme val="minor"/>
    </font>
    <font>
      <b/>
      <sz val="9"/>
      <color indexed="12"/>
      <name val="Calibri"/>
      <family val="2"/>
      <scheme val="minor"/>
    </font>
    <font>
      <b/>
      <sz val="9"/>
      <color indexed="17"/>
      <name val="Calibri"/>
      <family val="2"/>
      <scheme val="minor"/>
    </font>
    <font>
      <b/>
      <vertAlign val="superscript"/>
      <sz val="9"/>
      <color indexed="17"/>
      <name val="Calibri"/>
      <family val="2"/>
      <scheme val="minor"/>
    </font>
    <font>
      <sz val="9"/>
      <name val="Calibri"/>
      <family val="2"/>
      <scheme val="minor"/>
    </font>
    <font>
      <sz val="9"/>
      <color indexed="12"/>
      <name val="Calibri"/>
      <family val="2"/>
      <scheme val="minor"/>
    </font>
    <font>
      <sz val="9"/>
      <color indexed="17"/>
      <name val="Calibri"/>
      <family val="2"/>
      <scheme val="minor"/>
    </font>
    <font>
      <b/>
      <vertAlign val="superscript"/>
      <sz val="9"/>
      <name val="Calibri"/>
      <family val="2"/>
      <scheme val="minor"/>
    </font>
    <font>
      <sz val="9"/>
      <color indexed="57"/>
      <name val="Calibri"/>
      <family val="2"/>
      <scheme val="minor"/>
    </font>
    <font>
      <b/>
      <sz val="12"/>
      <name val="Arial"/>
      <family val="2"/>
    </font>
    <font>
      <b/>
      <sz val="9"/>
      <color theme="1"/>
      <name val="Calibri"/>
      <family val="2"/>
      <scheme val="minor"/>
    </font>
    <font>
      <b/>
      <sz val="12"/>
      <color theme="1"/>
      <name val="Arial"/>
      <family val="2"/>
    </font>
    <font>
      <sz val="9"/>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4" fillId="0" borderId="0"/>
    <xf numFmtId="0" fontId="4" fillId="0" borderId="0"/>
    <xf numFmtId="0" fontId="3" fillId="0" borderId="0"/>
    <xf numFmtId="0" fontId="4" fillId="0" borderId="0"/>
    <xf numFmtId="0" fontId="4" fillId="0" borderId="0">
      <alignment textRotation="90"/>
    </xf>
    <xf numFmtId="0" fontId="3" fillId="0" borderId="0"/>
    <xf numFmtId="0" fontId="4" fillId="0" borderId="0"/>
  </cellStyleXfs>
  <cellXfs count="129">
    <xf numFmtId="0" fontId="0" fillId="0" borderId="0" xfId="0"/>
    <xf numFmtId="0" fontId="2" fillId="0" borderId="0" xfId="0" applyFont="1"/>
    <xf numFmtId="164" fontId="2" fillId="0" borderId="0" xfId="0" applyNumberFormat="1" applyFont="1"/>
    <xf numFmtId="0" fontId="5" fillId="0" borderId="0" xfId="0" applyFont="1" applyBorder="1"/>
    <xf numFmtId="0" fontId="5" fillId="2" borderId="4" xfId="0" applyFont="1" applyFill="1" applyBorder="1" applyAlignment="1">
      <alignment horizontal="center"/>
    </xf>
    <xf numFmtId="0" fontId="9" fillId="0" borderId="0" xfId="0" applyFont="1" applyBorder="1"/>
    <xf numFmtId="0" fontId="6" fillId="2" borderId="4" xfId="0" applyFont="1" applyFill="1" applyBorder="1" applyAlignment="1">
      <alignment horizontal="center"/>
    </xf>
    <xf numFmtId="0" fontId="7" fillId="2" borderId="4" xfId="0" applyFont="1" applyFill="1" applyBorder="1" applyAlignment="1">
      <alignment horizontal="center"/>
    </xf>
    <xf numFmtId="0" fontId="10" fillId="0" borderId="0" xfId="0" applyFont="1"/>
    <xf numFmtId="0" fontId="9" fillId="0" borderId="0" xfId="0" applyFont="1"/>
    <xf numFmtId="0" fontId="11" fillId="0" borderId="0" xfId="0" applyFont="1" applyAlignment="1">
      <alignment horizontal="center"/>
    </xf>
    <xf numFmtId="0" fontId="2" fillId="0" borderId="4" xfId="0" applyFont="1" applyBorder="1"/>
    <xf numFmtId="165" fontId="5" fillId="0" borderId="4" xfId="1" applyNumberFormat="1" applyFont="1" applyBorder="1"/>
    <xf numFmtId="0" fontId="5" fillId="0" borderId="0" xfId="0" applyFont="1"/>
    <xf numFmtId="164" fontId="7" fillId="0" borderId="4" xfId="2" applyNumberFormat="1" applyFont="1" applyBorder="1" applyAlignment="1">
      <alignment horizontal="center"/>
    </xf>
    <xf numFmtId="165" fontId="10" fillId="0" borderId="4" xfId="1" applyNumberFormat="1" applyFont="1" applyBorder="1"/>
    <xf numFmtId="164" fontId="11" fillId="0" borderId="4" xfId="2" applyNumberFormat="1" applyFont="1" applyBorder="1" applyAlignment="1">
      <alignment horizontal="center"/>
    </xf>
    <xf numFmtId="0" fontId="5" fillId="2" borderId="4" xfId="0" applyFont="1" applyFill="1" applyBorder="1"/>
    <xf numFmtId="165" fontId="9" fillId="0" borderId="4" xfId="1" applyNumberFormat="1" applyFont="1" applyBorder="1"/>
    <xf numFmtId="165" fontId="13" fillId="0" borderId="4" xfId="1" applyNumberFormat="1" applyFont="1" applyBorder="1" applyAlignment="1">
      <alignment horizontal="center"/>
    </xf>
    <xf numFmtId="0" fontId="9" fillId="0" borderId="0" xfId="0" applyFont="1" applyAlignment="1">
      <alignment horizontal="center"/>
    </xf>
    <xf numFmtId="0" fontId="2" fillId="0" borderId="0" xfId="0" applyFont="1" applyAlignment="1">
      <alignment horizontal="center"/>
    </xf>
    <xf numFmtId="0" fontId="5" fillId="0" borderId="0" xfId="4" applyFont="1" applyAlignment="1">
      <alignment horizontal="left" vertical="center"/>
    </xf>
    <xf numFmtId="0" fontId="9" fillId="0" borderId="0" xfId="3" applyFont="1"/>
    <xf numFmtId="0" fontId="9" fillId="0" borderId="0" xfId="5" applyFont="1" applyAlignment="1">
      <alignment horizontal="left" vertical="center"/>
    </xf>
    <xf numFmtId="0" fontId="9" fillId="0" borderId="0" xfId="3" applyFont="1" applyAlignment="1">
      <alignment horizontal="left" vertical="center"/>
    </xf>
    <xf numFmtId="0" fontId="5" fillId="0" borderId="0" xfId="6" applyFont="1" applyAlignment="1">
      <alignment horizontal="left" vertical="center" wrapText="1"/>
    </xf>
    <xf numFmtId="0" fontId="5" fillId="0" borderId="0" xfId="6" applyFont="1" applyAlignment="1">
      <alignment horizontal="center" vertical="center" wrapText="1"/>
    </xf>
    <xf numFmtId="0" fontId="5" fillId="0" borderId="0" xfId="6" applyFont="1" applyAlignment="1">
      <alignment horizontal="right" vertical="center" wrapText="1"/>
    </xf>
    <xf numFmtId="0" fontId="9" fillId="0" borderId="0" xfId="7" applyFont="1" applyAlignment="1">
      <alignment horizontal="left" vertical="center"/>
    </xf>
    <xf numFmtId="3" fontId="9" fillId="0" borderId="0" xfId="3" applyNumberFormat="1" applyFont="1" applyAlignment="1">
      <alignment horizontal="right" vertical="center"/>
    </xf>
    <xf numFmtId="166" fontId="9" fillId="0" borderId="0" xfId="3" applyNumberFormat="1" applyFont="1" applyAlignment="1">
      <alignment horizontal="right" vertical="center"/>
    </xf>
    <xf numFmtId="0" fontId="9" fillId="0" borderId="0" xfId="3" applyFont="1" applyAlignment="1">
      <alignment horizontal="right" vertical="center"/>
    </xf>
    <xf numFmtId="0" fontId="9" fillId="0" borderId="0" xfId="10" applyFont="1" applyAlignment="1">
      <alignment horizontal="left"/>
    </xf>
    <xf numFmtId="3" fontId="5" fillId="0" borderId="0" xfId="9" applyNumberFormat="1" applyFont="1" applyAlignment="1">
      <alignment horizontal="right" vertical="center"/>
    </xf>
    <xf numFmtId="166" fontId="5" fillId="0" borderId="0" xfId="9" applyNumberFormat="1" applyFont="1" applyAlignment="1">
      <alignment horizontal="right" vertical="center"/>
    </xf>
    <xf numFmtId="166" fontId="2" fillId="0" borderId="0" xfId="0" applyNumberFormat="1" applyFont="1"/>
    <xf numFmtId="0" fontId="15" fillId="0" borderId="0" xfId="0" applyFont="1"/>
    <xf numFmtId="4" fontId="9" fillId="0" borderId="0" xfId="3" applyNumberFormat="1" applyFont="1" applyAlignment="1">
      <alignment horizontal="right" vertical="center"/>
    </xf>
    <xf numFmtId="0" fontId="5" fillId="0" borderId="0" xfId="9" applyFont="1" applyAlignment="1">
      <alignment horizontal="right" vertical="center"/>
    </xf>
    <xf numFmtId="0" fontId="2" fillId="6" borderId="4" xfId="0" applyFont="1" applyFill="1" applyBorder="1"/>
    <xf numFmtId="164" fontId="2" fillId="6" borderId="4" xfId="0" applyNumberFormat="1" applyFont="1" applyFill="1" applyBorder="1"/>
    <xf numFmtId="166" fontId="9" fillId="6" borderId="4" xfId="3" applyNumberFormat="1" applyFont="1" applyFill="1" applyBorder="1" applyAlignment="1">
      <alignment horizontal="right" vertical="center"/>
    </xf>
    <xf numFmtId="0" fontId="2" fillId="3" borderId="4" xfId="0" applyFont="1" applyFill="1" applyBorder="1"/>
    <xf numFmtId="164" fontId="2" fillId="3" borderId="4" xfId="0" applyNumberFormat="1" applyFont="1" applyFill="1" applyBorder="1"/>
    <xf numFmtId="166" fontId="9" fillId="3" borderId="4" xfId="3" applyNumberFormat="1" applyFont="1" applyFill="1" applyBorder="1" applyAlignment="1">
      <alignment horizontal="right" vertical="center"/>
    </xf>
    <xf numFmtId="0" fontId="2" fillId="4" borderId="4" xfId="0" applyFont="1" applyFill="1" applyBorder="1"/>
    <xf numFmtId="164" fontId="2" fillId="4" borderId="4" xfId="0" applyNumberFormat="1" applyFont="1" applyFill="1" applyBorder="1"/>
    <xf numFmtId="166" fontId="9" fillId="4" borderId="4" xfId="3" applyNumberFormat="1" applyFont="1" applyFill="1" applyBorder="1" applyAlignment="1">
      <alignment horizontal="right" vertical="center"/>
    </xf>
    <xf numFmtId="0" fontId="2" fillId="5" borderId="4" xfId="0" applyFont="1" applyFill="1" applyBorder="1"/>
    <xf numFmtId="164" fontId="2" fillId="5" borderId="4" xfId="0" applyNumberFormat="1" applyFont="1" applyFill="1" applyBorder="1"/>
    <xf numFmtId="166" fontId="9" fillId="5" borderId="4" xfId="3" applyNumberFormat="1" applyFont="1" applyFill="1" applyBorder="1" applyAlignment="1">
      <alignment horizontal="right" vertical="center"/>
    </xf>
    <xf numFmtId="0" fontId="9" fillId="5" borderId="4" xfId="3" applyFont="1" applyFill="1" applyBorder="1" applyAlignment="1">
      <alignment horizontal="right" vertical="center"/>
    </xf>
    <xf numFmtId="0" fontId="2" fillId="7" borderId="4" xfId="0" applyFont="1" applyFill="1" applyBorder="1"/>
    <xf numFmtId="164" fontId="2" fillId="7" borderId="4" xfId="0" applyNumberFormat="1" applyFont="1" applyFill="1" applyBorder="1"/>
    <xf numFmtId="166" fontId="9" fillId="7" borderId="4" xfId="3" applyNumberFormat="1" applyFont="1" applyFill="1" applyBorder="1" applyAlignment="1">
      <alignment horizontal="right" vertical="center"/>
    </xf>
    <xf numFmtId="0" fontId="9" fillId="7" borderId="4" xfId="3" applyFont="1" applyFill="1" applyBorder="1" applyAlignment="1">
      <alignment horizontal="right" vertical="center"/>
    </xf>
    <xf numFmtId="0" fontId="2" fillId="0" borderId="0" xfId="0" applyFont="1" applyFill="1"/>
    <xf numFmtId="0" fontId="2" fillId="0" borderId="4" xfId="0" applyFont="1" applyFill="1" applyBorder="1"/>
    <xf numFmtId="0" fontId="2" fillId="8" borderId="4" xfId="0" applyFont="1" applyFill="1" applyBorder="1"/>
    <xf numFmtId="164" fontId="2" fillId="8" borderId="4" xfId="0" applyNumberFormat="1" applyFont="1" applyFill="1" applyBorder="1"/>
    <xf numFmtId="166" fontId="9" fillId="8" borderId="4" xfId="3" applyNumberFormat="1" applyFont="1" applyFill="1" applyBorder="1" applyAlignment="1">
      <alignment horizontal="right" vertical="center"/>
    </xf>
    <xf numFmtId="0" fontId="9" fillId="4" borderId="4" xfId="3" applyFont="1" applyFill="1" applyBorder="1" applyAlignment="1">
      <alignment horizontal="right" vertical="center"/>
    </xf>
    <xf numFmtId="167" fontId="2" fillId="0" borderId="4" xfId="0" applyNumberFormat="1" applyFont="1" applyFill="1" applyBorder="1"/>
    <xf numFmtId="167" fontId="2" fillId="6" borderId="4" xfId="0" applyNumberFormat="1" applyFont="1" applyFill="1" applyBorder="1"/>
    <xf numFmtId="167" fontId="2" fillId="3" borderId="4" xfId="0" applyNumberFormat="1" applyFont="1" applyFill="1" applyBorder="1"/>
    <xf numFmtId="167" fontId="2" fillId="8" borderId="4" xfId="0" applyNumberFormat="1" applyFont="1" applyFill="1" applyBorder="1"/>
    <xf numFmtId="167" fontId="2" fillId="4" borderId="4" xfId="0" applyNumberFormat="1" applyFont="1" applyFill="1" applyBorder="1"/>
    <xf numFmtId="167" fontId="2" fillId="5" borderId="4" xfId="0" applyNumberFormat="1" applyFont="1" applyFill="1" applyBorder="1"/>
    <xf numFmtId="167" fontId="2" fillId="7" borderId="4" xfId="0" applyNumberFormat="1" applyFont="1" applyFill="1" applyBorder="1"/>
    <xf numFmtId="164" fontId="2" fillId="0" borderId="4" xfId="0" applyNumberFormat="1" applyFont="1" applyFill="1" applyBorder="1"/>
    <xf numFmtId="0" fontId="2" fillId="3" borderId="5" xfId="0" applyFont="1" applyFill="1" applyBorder="1"/>
    <xf numFmtId="0" fontId="2" fillId="6" borderId="5" xfId="0" applyFont="1" applyFill="1" applyBorder="1"/>
    <xf numFmtId="0" fontId="2" fillId="8" borderId="5" xfId="0" applyFont="1" applyFill="1" applyBorder="1"/>
    <xf numFmtId="0" fontId="2" fillId="4" borderId="5" xfId="0" applyFont="1" applyFill="1" applyBorder="1"/>
    <xf numFmtId="0" fontId="2" fillId="5" borderId="5" xfId="0" applyFont="1" applyFill="1" applyBorder="1"/>
    <xf numFmtId="0" fontId="2" fillId="7" borderId="5" xfId="0" applyFont="1" applyFill="1" applyBorder="1"/>
    <xf numFmtId="0" fontId="2" fillId="0" borderId="5" xfId="0" applyFont="1" applyFill="1" applyBorder="1"/>
    <xf numFmtId="164" fontId="2" fillId="0" borderId="0" xfId="0" applyNumberFormat="1" applyFont="1" applyFill="1"/>
    <xf numFmtId="166" fontId="9" fillId="0" borderId="4" xfId="3" applyNumberFormat="1" applyFont="1" applyFill="1" applyBorder="1" applyAlignment="1">
      <alignment horizontal="right" vertical="center"/>
    </xf>
    <xf numFmtId="0" fontId="9" fillId="0" borderId="4" xfId="3" applyFont="1" applyFill="1" applyBorder="1" applyAlignment="1">
      <alignment horizontal="right" vertical="center"/>
    </xf>
    <xf numFmtId="167" fontId="2" fillId="0" borderId="0" xfId="0" applyNumberFormat="1" applyFont="1" applyFill="1"/>
    <xf numFmtId="0" fontId="15" fillId="0" borderId="4" xfId="0" applyFont="1" applyFill="1" applyBorder="1" applyAlignment="1">
      <alignment wrapText="1"/>
    </xf>
    <xf numFmtId="164" fontId="15" fillId="0" borderId="4" xfId="0" applyNumberFormat="1" applyFont="1" applyFill="1" applyBorder="1" applyAlignment="1">
      <alignment wrapText="1"/>
    </xf>
    <xf numFmtId="0" fontId="2" fillId="0" borderId="0" xfId="0" applyFont="1" applyFill="1" applyAlignment="1">
      <alignment horizontal="center" wrapText="1"/>
    </xf>
    <xf numFmtId="168" fontId="2" fillId="0" borderId="4" xfId="0" applyNumberFormat="1" applyFont="1" applyFill="1" applyBorder="1"/>
    <xf numFmtId="168" fontId="2" fillId="6" borderId="4" xfId="0" applyNumberFormat="1" applyFont="1" applyFill="1" applyBorder="1"/>
    <xf numFmtId="168" fontId="2" fillId="3" borderId="4" xfId="0" applyNumberFormat="1" applyFont="1" applyFill="1" applyBorder="1"/>
    <xf numFmtId="168" fontId="2" fillId="8" borderId="4" xfId="0" applyNumberFormat="1" applyFont="1" applyFill="1" applyBorder="1"/>
    <xf numFmtId="168" fontId="2" fillId="4" borderId="4" xfId="0" applyNumberFormat="1" applyFont="1" applyFill="1" applyBorder="1"/>
    <xf numFmtId="168" fontId="2" fillId="5" borderId="4" xfId="0" applyNumberFormat="1" applyFont="1" applyFill="1" applyBorder="1"/>
    <xf numFmtId="168" fontId="2" fillId="7" borderId="4" xfId="0" applyNumberFormat="1" applyFont="1" applyFill="1" applyBorder="1"/>
    <xf numFmtId="0" fontId="2" fillId="6" borderId="7" xfId="0" applyFont="1" applyFill="1" applyBorder="1"/>
    <xf numFmtId="164" fontId="2" fillId="6" borderId="7" xfId="0" applyNumberFormat="1" applyFont="1" applyFill="1" applyBorder="1"/>
    <xf numFmtId="166" fontId="9" fillId="6" borderId="7" xfId="3" applyNumberFormat="1" applyFont="1" applyFill="1" applyBorder="1" applyAlignment="1">
      <alignment horizontal="right" vertical="center"/>
    </xf>
    <xf numFmtId="168" fontId="2" fillId="6" borderId="7" xfId="0" applyNumberFormat="1" applyFont="1" applyFill="1" applyBorder="1"/>
    <xf numFmtId="167" fontId="2" fillId="6" borderId="7" xfId="0" applyNumberFormat="1" applyFont="1" applyFill="1" applyBorder="1"/>
    <xf numFmtId="0" fontId="2" fillId="6" borderId="8" xfId="0" applyFont="1" applyFill="1" applyBorder="1"/>
    <xf numFmtId="0" fontId="15" fillId="0" borderId="0" xfId="0" applyFont="1" applyFill="1" applyBorder="1" applyAlignment="1">
      <alignment wrapText="1"/>
    </xf>
    <xf numFmtId="0" fontId="17" fillId="0" borderId="0" xfId="0" applyFont="1"/>
    <xf numFmtId="0" fontId="17" fillId="0" borderId="0" xfId="0" applyFont="1" applyAlignment="1">
      <alignment horizontal="left" vertical="center" indent="1" readingOrder="1"/>
    </xf>
    <xf numFmtId="164" fontId="15" fillId="0" borderId="2" xfId="0" applyNumberFormat="1" applyFont="1" applyFill="1" applyBorder="1" applyAlignment="1">
      <alignment horizontal="center" wrapText="1"/>
    </xf>
    <xf numFmtId="0" fontId="16" fillId="0" borderId="10" xfId="0" applyFont="1" applyBorder="1" applyAlignment="1">
      <alignment horizontal="center" wrapText="1"/>
    </xf>
    <xf numFmtId="0" fontId="16" fillId="0" borderId="3" xfId="0" applyFont="1" applyBorder="1" applyAlignment="1">
      <alignment horizontal="center" wrapText="1"/>
    </xf>
    <xf numFmtId="0" fontId="15" fillId="0" borderId="1" xfId="0" applyFont="1" applyFill="1" applyBorder="1" applyAlignment="1">
      <alignment horizontal="center"/>
    </xf>
    <xf numFmtId="0" fontId="16" fillId="0" borderId="1" xfId="0" applyFont="1" applyFill="1" applyBorder="1" applyAlignment="1">
      <alignment horizontal="center"/>
    </xf>
    <xf numFmtId="0" fontId="2" fillId="0" borderId="2" xfId="0" applyFont="1" applyFill="1" applyBorder="1" applyAlignment="1">
      <alignment horizontal="center" wrapText="1"/>
    </xf>
    <xf numFmtId="0" fontId="0" fillId="0" borderId="3" xfId="0" applyBorder="1" applyAlignment="1">
      <alignment horizontal="center" wrapText="1"/>
    </xf>
    <xf numFmtId="0" fontId="15" fillId="0" borderId="2" xfId="0" applyFont="1" applyFill="1" applyBorder="1" applyAlignment="1">
      <alignment horizontal="center" wrapText="1"/>
    </xf>
    <xf numFmtId="0" fontId="15" fillId="0" borderId="2" xfId="0" applyFont="1" applyFill="1" applyBorder="1" applyAlignment="1">
      <alignment horizontal="center"/>
    </xf>
    <xf numFmtId="0" fontId="16" fillId="0" borderId="10" xfId="0" applyFont="1" applyFill="1" applyBorder="1" applyAlignment="1">
      <alignment horizontal="center"/>
    </xf>
    <xf numFmtId="0" fontId="16" fillId="0" borderId="10" xfId="0" applyFont="1" applyBorder="1" applyAlignment="1">
      <alignment horizontal="center"/>
    </xf>
    <xf numFmtId="0" fontId="16" fillId="0" borderId="3" xfId="0" applyFont="1" applyBorder="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2" borderId="4" xfId="0"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6" applyFont="1" applyAlignment="1">
      <alignment horizontal="center" vertical="center" wrapText="1"/>
    </xf>
    <xf numFmtId="0" fontId="9" fillId="0" borderId="0" xfId="3" applyFont="1"/>
  </cellXfs>
  <cellStyles count="11">
    <cellStyle name="Comma" xfId="1" builtinId="3"/>
    <cellStyle name="Data_Total" xfId="9"/>
    <cellStyle name="Headings" xfId="6"/>
    <cellStyle name="Normal" xfId="0" builtinId="0"/>
    <cellStyle name="Normal 2" xfId="3"/>
    <cellStyle name="Percent" xfId="2" builtinId="5"/>
    <cellStyle name="Row_CategoryHeadings" xfId="8"/>
    <cellStyle name="Row_Headings" xfId="7"/>
    <cellStyle name="Source" xfId="5"/>
    <cellStyle name="Table_Name" xfId="4"/>
    <cellStyle name="Warnings"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762000</xdr:colOff>
      <xdr:row>338</xdr:row>
      <xdr:rowOff>0</xdr:rowOff>
    </xdr:from>
    <xdr:to>
      <xdr:col>3</xdr:col>
      <xdr:colOff>0</xdr:colOff>
      <xdr:row>339</xdr:row>
      <xdr:rowOff>76200</xdr:rowOff>
    </xdr:to>
    <xdr:sp macro="" textlink="">
      <xdr:nvSpPr>
        <xdr:cNvPr id="2" name="Text Box 1"/>
        <xdr:cNvSpPr txBox="1">
          <a:spLocks noChangeArrowheads="1"/>
        </xdr:cNvSpPr>
      </xdr:nvSpPr>
      <xdr:spPr bwMode="auto">
        <a:xfrm>
          <a:off x="1958340" y="59855100"/>
          <a:ext cx="838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9"/>
  <sheetViews>
    <sheetView tabSelected="1" workbookViewId="0">
      <pane xSplit="2" ySplit="2" topLeftCell="AA3" activePane="bottomRight" state="frozen"/>
      <selection pane="topRight" activeCell="C1" sqref="C1"/>
      <selection pane="bottomLeft" activeCell="A4" sqref="A4"/>
      <selection pane="bottomRight" activeCell="AF18" sqref="AF18"/>
    </sheetView>
  </sheetViews>
  <sheetFormatPr defaultColWidth="8.77734375" defaultRowHeight="12" x14ac:dyDescent="0.2"/>
  <cols>
    <col min="1" max="1" width="16.44140625" style="57" customWidth="1"/>
    <col min="2" max="2" width="24.21875" style="57" customWidth="1"/>
    <col min="3" max="3" width="8.77734375" style="78"/>
    <col min="4" max="4" width="11.21875" style="57" customWidth="1"/>
    <col min="5" max="5" width="12" style="57" customWidth="1"/>
    <col min="6" max="6" width="8.77734375" style="78"/>
    <col min="7" max="7" width="12" style="57" customWidth="1"/>
    <col min="8" max="8" width="14.21875" style="57" customWidth="1"/>
    <col min="9" max="9" width="5.5546875" style="78" customWidth="1"/>
    <col min="10" max="10" width="14.77734375" style="57" customWidth="1"/>
    <col min="11" max="11" width="15.5546875" style="57" customWidth="1"/>
    <col min="12" max="12" width="5.5546875" style="57" customWidth="1"/>
    <col min="13" max="13" width="13.88671875" style="57" customWidth="1"/>
    <col min="14" max="14" width="15" style="57" customWidth="1"/>
    <col min="15" max="15" width="4.88671875" style="57" customWidth="1"/>
    <col min="16" max="16" width="8.77734375" style="57"/>
    <col min="17" max="17" width="11.44140625" style="57" customWidth="1"/>
    <col min="18" max="18" width="6.77734375" style="57" customWidth="1"/>
    <col min="19" max="19" width="12.5546875" style="57" customWidth="1"/>
    <col min="20" max="20" width="14.21875" style="57" customWidth="1"/>
    <col min="21" max="28" width="8.77734375" style="57"/>
    <col min="29" max="29" width="6.44140625" style="57" customWidth="1"/>
    <col min="30" max="30" width="7.77734375" style="57" customWidth="1"/>
    <col min="31" max="31" width="8.5546875" style="57" customWidth="1"/>
    <col min="32" max="33" width="8.77734375" style="57"/>
    <col min="34" max="34" width="7" style="57" customWidth="1"/>
    <col min="35" max="41" width="8.77734375" style="57"/>
    <col min="42" max="42" width="8.77734375" style="57" customWidth="1"/>
    <col min="43" max="43" width="8.77734375" style="57"/>
    <col min="44" max="44" width="8.77734375" style="58"/>
    <col min="45" max="16384" width="8.77734375" style="57"/>
  </cols>
  <sheetData>
    <row r="1" spans="1:44" s="84" customFormat="1" ht="29.45" customHeight="1" x14ac:dyDescent="0.3">
      <c r="A1" s="106"/>
      <c r="B1" s="107"/>
      <c r="C1" s="101" t="s">
        <v>1437</v>
      </c>
      <c r="D1" s="102"/>
      <c r="E1" s="103"/>
      <c r="F1" s="101" t="s">
        <v>1438</v>
      </c>
      <c r="G1" s="102"/>
      <c r="H1" s="103"/>
      <c r="I1" s="101" t="s">
        <v>1443</v>
      </c>
      <c r="J1" s="102"/>
      <c r="K1" s="103"/>
      <c r="L1" s="101" t="s">
        <v>1442</v>
      </c>
      <c r="M1" s="102"/>
      <c r="N1" s="103"/>
      <c r="O1" s="101" t="s">
        <v>1444</v>
      </c>
      <c r="P1" s="102"/>
      <c r="Q1" s="103"/>
      <c r="R1" s="101" t="s">
        <v>1446</v>
      </c>
      <c r="S1" s="102"/>
      <c r="T1" s="103"/>
      <c r="U1" s="108"/>
      <c r="V1" s="103"/>
      <c r="W1" s="104" t="s">
        <v>1428</v>
      </c>
      <c r="X1" s="105"/>
      <c r="Y1" s="105"/>
      <c r="Z1" s="105"/>
      <c r="AA1" s="105"/>
      <c r="AB1" s="105"/>
      <c r="AC1" s="104" t="s">
        <v>1429</v>
      </c>
      <c r="AD1" s="105"/>
      <c r="AE1" s="105"/>
      <c r="AF1" s="105"/>
      <c r="AG1" s="105"/>
      <c r="AH1" s="105"/>
      <c r="AI1" s="109" t="s">
        <v>1432</v>
      </c>
      <c r="AJ1" s="110"/>
      <c r="AK1" s="110"/>
      <c r="AL1" s="110"/>
      <c r="AM1" s="110"/>
      <c r="AN1" s="110"/>
      <c r="AO1" s="111"/>
      <c r="AP1" s="111"/>
      <c r="AQ1" s="111"/>
      <c r="AR1" s="112"/>
    </row>
    <row r="2" spans="1:44" s="98" customFormat="1" ht="60" x14ac:dyDescent="0.25">
      <c r="A2" s="82" t="s">
        <v>0</v>
      </c>
      <c r="B2" s="82" t="s">
        <v>1</v>
      </c>
      <c r="C2" s="83" t="s">
        <v>1439</v>
      </c>
      <c r="D2" s="82" t="s">
        <v>1440</v>
      </c>
      <c r="E2" s="82" t="s">
        <v>1441</v>
      </c>
      <c r="F2" s="83" t="s">
        <v>1439</v>
      </c>
      <c r="G2" s="82" t="s">
        <v>1440</v>
      </c>
      <c r="H2" s="82" t="s">
        <v>1441</v>
      </c>
      <c r="I2" s="83" t="s">
        <v>1439</v>
      </c>
      <c r="J2" s="82" t="s">
        <v>1440</v>
      </c>
      <c r="K2" s="82" t="s">
        <v>1441</v>
      </c>
      <c r="L2" s="82" t="s">
        <v>1445</v>
      </c>
      <c r="M2" s="82" t="s">
        <v>1440</v>
      </c>
      <c r="N2" s="82" t="s">
        <v>1441</v>
      </c>
      <c r="O2" s="82" t="s">
        <v>1439</v>
      </c>
      <c r="P2" s="82" t="s">
        <v>1440</v>
      </c>
      <c r="Q2" s="82" t="s">
        <v>1441</v>
      </c>
      <c r="R2" s="82" t="s">
        <v>1439</v>
      </c>
      <c r="S2" s="82" t="s">
        <v>1440</v>
      </c>
      <c r="T2" s="82" t="s">
        <v>1441</v>
      </c>
      <c r="U2" s="82" t="s">
        <v>1447</v>
      </c>
      <c r="V2" s="82" t="s">
        <v>1448</v>
      </c>
      <c r="W2" s="82" t="s">
        <v>1425</v>
      </c>
      <c r="X2" s="82" t="s">
        <v>1426</v>
      </c>
      <c r="Y2" s="82" t="s">
        <v>1430</v>
      </c>
      <c r="Z2" s="82" t="s">
        <v>1427</v>
      </c>
      <c r="AA2" s="82" t="s">
        <v>1397</v>
      </c>
      <c r="AB2" s="82" t="s">
        <v>1431</v>
      </c>
      <c r="AC2" s="82" t="s">
        <v>1425</v>
      </c>
      <c r="AD2" s="82" t="s">
        <v>1426</v>
      </c>
      <c r="AE2" s="82" t="s">
        <v>1430</v>
      </c>
      <c r="AF2" s="82" t="s">
        <v>1427</v>
      </c>
      <c r="AG2" s="82" t="s">
        <v>1397</v>
      </c>
      <c r="AH2" s="82" t="s">
        <v>1431</v>
      </c>
      <c r="AI2" s="82" t="s">
        <v>1425</v>
      </c>
      <c r="AJ2" s="82" t="s">
        <v>1426</v>
      </c>
      <c r="AK2" s="82" t="s">
        <v>1430</v>
      </c>
      <c r="AL2" s="82" t="s">
        <v>1427</v>
      </c>
      <c r="AM2" s="82" t="s">
        <v>1397</v>
      </c>
      <c r="AN2" s="82" t="s">
        <v>1431</v>
      </c>
      <c r="AO2" s="82" t="s">
        <v>1433</v>
      </c>
      <c r="AP2" s="82" t="s">
        <v>1434</v>
      </c>
      <c r="AQ2" s="82" t="s">
        <v>1435</v>
      </c>
      <c r="AR2" s="82" t="s">
        <v>1436</v>
      </c>
    </row>
    <row r="3" spans="1:44" x14ac:dyDescent="0.25">
      <c r="A3" s="92" t="s">
        <v>15</v>
      </c>
      <c r="B3" s="92" t="s">
        <v>36</v>
      </c>
      <c r="C3" s="93">
        <v>0.47864248098303103</v>
      </c>
      <c r="D3" s="92" t="s">
        <v>348</v>
      </c>
      <c r="E3" s="92" t="s">
        <v>348</v>
      </c>
      <c r="F3" s="93">
        <v>0.2556179775280899</v>
      </c>
      <c r="G3" s="92"/>
      <c r="H3" s="92" t="s">
        <v>348</v>
      </c>
      <c r="I3" s="93">
        <v>0.29399999999999998</v>
      </c>
      <c r="J3" s="92" t="s">
        <v>348</v>
      </c>
      <c r="K3" s="92" t="s">
        <v>348</v>
      </c>
      <c r="L3" s="94">
        <v>23.1</v>
      </c>
      <c r="M3" s="92"/>
      <c r="N3" s="92" t="s">
        <v>348</v>
      </c>
      <c r="O3" s="92">
        <v>32.700000000000003</v>
      </c>
      <c r="P3" s="92"/>
      <c r="Q3" s="92" t="s">
        <v>348</v>
      </c>
      <c r="R3" s="95">
        <v>10.199999999999999</v>
      </c>
      <c r="S3" s="92" t="s">
        <v>348</v>
      </c>
      <c r="T3" s="92" t="s">
        <v>348</v>
      </c>
      <c r="U3" s="92">
        <f t="shared" ref="U3:U66" si="0">COUNTIF(D3,"Yes")+COUNTIF(G3,"Yes")+COUNTIF(J3,"Yes")+COUNTIF(M3,"Yes")+COUNTIF(P3,"Yes")+COUNTIF(S3,"Yes")</f>
        <v>3</v>
      </c>
      <c r="V3" s="92">
        <f t="shared" ref="V3:V66" si="1">COUNTIF(E3,"Yes")+COUNTIF(H3,"Yes")+COUNTIF(K3,"Yes")+COUNTIF(N3,"Yes")+COUNTIF(Q3,"Yes")+COUNTIF(T3,"Yes")</f>
        <v>6</v>
      </c>
      <c r="W3" s="92" t="str">
        <f t="shared" ref="W3:W66" si="2">IF(D3="Yes","GCSE - all","")</f>
        <v>GCSE - all</v>
      </c>
      <c r="X3" s="92" t="str">
        <f t="shared" ref="X3:X66" si="3">IF(G3="Yes","GCSE - FSM","")</f>
        <v/>
      </c>
      <c r="Y3" s="92" t="str">
        <f t="shared" ref="Y3:Y66" si="4">IF(J3="Yes","Poverty","")</f>
        <v>Poverty</v>
      </c>
      <c r="Z3" s="92" t="str">
        <f t="shared" ref="Z3:Z66" si="5">IF(M3="Yes","Workless","")</f>
        <v/>
      </c>
      <c r="AA3" s="92" t="str">
        <f t="shared" ref="AA3:AA66" si="6">IF(P3="Yes","Professions","")</f>
        <v/>
      </c>
      <c r="AB3" s="92" t="str">
        <f t="shared" ref="AB3:AB66" si="7">IF(S3="Yes","Pay","")</f>
        <v>Pay</v>
      </c>
      <c r="AC3" s="92" t="str">
        <f t="shared" ref="AC3:AC66" si="8">IF($E3="Yes","GCSE - all","")</f>
        <v>GCSE - all</v>
      </c>
      <c r="AD3" s="92" t="str">
        <f t="shared" ref="AD3:AD66" si="9">IF($H3="Yes","GCSE - FSM","")</f>
        <v>GCSE - FSM</v>
      </c>
      <c r="AE3" s="92" t="str">
        <f t="shared" ref="AE3:AE66" si="10">IF($K3="Yes","Poverty","")</f>
        <v>Poverty</v>
      </c>
      <c r="AF3" s="92" t="str">
        <f t="shared" ref="AF3:AF66" si="11">IF($N3="Yes","Workless","")</f>
        <v>Workless</v>
      </c>
      <c r="AG3" s="92" t="str">
        <f t="shared" ref="AG3:AG66" si="12">IF($Q3="Yes","Professions","")</f>
        <v>Professions</v>
      </c>
      <c r="AH3" s="92" t="str">
        <f t="shared" ref="AH3:AH66" si="13">IF($T3="Yes","Pay","")</f>
        <v>Pay</v>
      </c>
      <c r="AI3" s="92">
        <v>5</v>
      </c>
      <c r="AJ3" s="92">
        <v>35</v>
      </c>
      <c r="AK3" s="92">
        <v>14</v>
      </c>
      <c r="AL3" s="92">
        <v>28</v>
      </c>
      <c r="AM3" s="92">
        <v>39</v>
      </c>
      <c r="AN3" s="92">
        <v>4</v>
      </c>
      <c r="AO3" s="96">
        <f t="shared" ref="AO3:AO24" si="14">(AI3+AJ3+AK3+AL3+AM3+AN3)/6</f>
        <v>20.833333333333332</v>
      </c>
      <c r="AP3" s="92">
        <v>1</v>
      </c>
      <c r="AQ3" s="97">
        <v>1</v>
      </c>
      <c r="AR3" s="92">
        <v>1</v>
      </c>
    </row>
    <row r="4" spans="1:44" x14ac:dyDescent="0.25">
      <c r="A4" s="40" t="s">
        <v>77</v>
      </c>
      <c r="B4" s="40" t="s">
        <v>115</v>
      </c>
      <c r="C4" s="41">
        <v>0.56917978458989227</v>
      </c>
      <c r="D4" s="40"/>
      <c r="E4" s="40" t="s">
        <v>348</v>
      </c>
      <c r="F4" s="41">
        <v>0.26237623762376239</v>
      </c>
      <c r="G4" s="40"/>
      <c r="H4" s="40" t="s">
        <v>348</v>
      </c>
      <c r="I4" s="41">
        <v>0.216</v>
      </c>
      <c r="J4" s="40"/>
      <c r="K4" s="40" t="s">
        <v>348</v>
      </c>
      <c r="L4" s="42">
        <v>24.4</v>
      </c>
      <c r="M4" s="40" t="s">
        <v>348</v>
      </c>
      <c r="N4" s="40" t="s">
        <v>348</v>
      </c>
      <c r="O4" s="40">
        <v>26.9</v>
      </c>
      <c r="P4" s="40" t="s">
        <v>348</v>
      </c>
      <c r="Q4" s="40" t="s">
        <v>348</v>
      </c>
      <c r="R4" s="86">
        <v>10.82</v>
      </c>
      <c r="S4" s="40" t="s">
        <v>348</v>
      </c>
      <c r="T4" s="40" t="s">
        <v>348</v>
      </c>
      <c r="U4" s="40">
        <f t="shared" si="0"/>
        <v>3</v>
      </c>
      <c r="V4" s="40">
        <f t="shared" si="1"/>
        <v>6</v>
      </c>
      <c r="W4" s="40" t="str">
        <f t="shared" si="2"/>
        <v/>
      </c>
      <c r="X4" s="40" t="str">
        <f t="shared" si="3"/>
        <v/>
      </c>
      <c r="Y4" s="40" t="str">
        <f t="shared" si="4"/>
        <v/>
      </c>
      <c r="Z4" s="40" t="str">
        <f t="shared" si="5"/>
        <v>Workless</v>
      </c>
      <c r="AA4" s="40" t="str">
        <f t="shared" si="6"/>
        <v>Professions</v>
      </c>
      <c r="AB4" s="40" t="str">
        <f t="shared" si="7"/>
        <v>Pay</v>
      </c>
      <c r="AC4" s="40" t="str">
        <f t="shared" si="8"/>
        <v>GCSE - all</v>
      </c>
      <c r="AD4" s="40" t="str">
        <f t="shared" si="9"/>
        <v>GCSE - FSM</v>
      </c>
      <c r="AE4" s="40" t="str">
        <f t="shared" si="10"/>
        <v>Poverty</v>
      </c>
      <c r="AF4" s="40" t="str">
        <f t="shared" si="11"/>
        <v>Workless</v>
      </c>
      <c r="AG4" s="40" t="str">
        <f t="shared" si="12"/>
        <v>Professions</v>
      </c>
      <c r="AH4" s="40" t="str">
        <f t="shared" si="13"/>
        <v>Pay</v>
      </c>
      <c r="AI4" s="40">
        <v>73</v>
      </c>
      <c r="AJ4" s="40">
        <v>46</v>
      </c>
      <c r="AK4" s="40">
        <v>70</v>
      </c>
      <c r="AL4" s="40">
        <v>19</v>
      </c>
      <c r="AM4" s="40">
        <v>3</v>
      </c>
      <c r="AN4" s="40">
        <v>22</v>
      </c>
      <c r="AO4" s="64">
        <f t="shared" si="14"/>
        <v>38.833333333333336</v>
      </c>
      <c r="AP4" s="40">
        <v>2</v>
      </c>
      <c r="AQ4" s="72">
        <v>1</v>
      </c>
      <c r="AR4" s="40">
        <v>1</v>
      </c>
    </row>
    <row r="5" spans="1:44" x14ac:dyDescent="0.25">
      <c r="A5" s="43" t="s">
        <v>77</v>
      </c>
      <c r="B5" s="43" t="s">
        <v>81</v>
      </c>
      <c r="C5" s="44">
        <v>0.49055352999668544</v>
      </c>
      <c r="D5" s="43" t="s">
        <v>348</v>
      </c>
      <c r="E5" s="43" t="s">
        <v>348</v>
      </c>
      <c r="F5" s="44">
        <v>0.33050847457627119</v>
      </c>
      <c r="G5" s="43"/>
      <c r="H5" s="43"/>
      <c r="I5" s="44">
        <v>0.32600000000000001</v>
      </c>
      <c r="J5" s="43" t="s">
        <v>348</v>
      </c>
      <c r="K5" s="43" t="s">
        <v>348</v>
      </c>
      <c r="L5" s="45">
        <v>26.5</v>
      </c>
      <c r="M5" s="43" t="s">
        <v>348</v>
      </c>
      <c r="N5" s="43" t="s">
        <v>348</v>
      </c>
      <c r="O5" s="43">
        <v>34.6</v>
      </c>
      <c r="P5" s="43"/>
      <c r="Q5" s="43" t="s">
        <v>348</v>
      </c>
      <c r="R5" s="87">
        <v>10.76</v>
      </c>
      <c r="S5" s="43" t="s">
        <v>348</v>
      </c>
      <c r="T5" s="43" t="s">
        <v>348</v>
      </c>
      <c r="U5" s="43">
        <f t="shared" si="0"/>
        <v>4</v>
      </c>
      <c r="V5" s="43">
        <f t="shared" si="1"/>
        <v>5</v>
      </c>
      <c r="W5" s="43" t="str">
        <f t="shared" si="2"/>
        <v>GCSE - all</v>
      </c>
      <c r="X5" s="43" t="str">
        <f t="shared" si="3"/>
        <v/>
      </c>
      <c r="Y5" s="43" t="str">
        <f t="shared" si="4"/>
        <v>Poverty</v>
      </c>
      <c r="Z5" s="43" t="str">
        <f t="shared" si="5"/>
        <v>Workless</v>
      </c>
      <c r="AA5" s="43" t="str">
        <f t="shared" si="6"/>
        <v/>
      </c>
      <c r="AB5" s="43" t="str">
        <f t="shared" si="7"/>
        <v>Pay</v>
      </c>
      <c r="AC5" s="43" t="str">
        <f t="shared" si="8"/>
        <v>GCSE - all</v>
      </c>
      <c r="AD5" s="43" t="str">
        <f t="shared" si="9"/>
        <v/>
      </c>
      <c r="AE5" s="43" t="str">
        <f t="shared" si="10"/>
        <v>Poverty</v>
      </c>
      <c r="AF5" s="43" t="str">
        <f t="shared" si="11"/>
        <v>Workless</v>
      </c>
      <c r="AG5" s="43" t="str">
        <f t="shared" si="12"/>
        <v>Professions</v>
      </c>
      <c r="AH5" s="43" t="str">
        <f t="shared" si="13"/>
        <v>Pay</v>
      </c>
      <c r="AI5" s="43">
        <v>12</v>
      </c>
      <c r="AJ5" s="43">
        <v>142</v>
      </c>
      <c r="AK5" s="43">
        <v>4</v>
      </c>
      <c r="AL5" s="43">
        <v>9</v>
      </c>
      <c r="AM5" s="43">
        <v>50</v>
      </c>
      <c r="AN5" s="43">
        <v>18</v>
      </c>
      <c r="AO5" s="65">
        <f t="shared" si="14"/>
        <v>39.166666666666664</v>
      </c>
      <c r="AP5" s="43">
        <v>3</v>
      </c>
      <c r="AQ5" s="71">
        <v>1</v>
      </c>
      <c r="AR5" s="43">
        <v>1</v>
      </c>
    </row>
    <row r="6" spans="1:44" x14ac:dyDescent="0.25">
      <c r="A6" s="43" t="s">
        <v>118</v>
      </c>
      <c r="B6" s="43" t="s">
        <v>129</v>
      </c>
      <c r="C6" s="44">
        <v>0.50191838158353674</v>
      </c>
      <c r="D6" s="43" t="s">
        <v>348</v>
      </c>
      <c r="E6" s="43" t="s">
        <v>348</v>
      </c>
      <c r="F6" s="44">
        <v>0.29927007299270075</v>
      </c>
      <c r="G6" s="43"/>
      <c r="H6" s="43"/>
      <c r="I6" s="44">
        <v>0.255</v>
      </c>
      <c r="J6" s="43"/>
      <c r="K6" s="43" t="s">
        <v>348</v>
      </c>
      <c r="L6" s="45">
        <v>19.100000000000001</v>
      </c>
      <c r="M6" s="43"/>
      <c r="N6" s="43" t="s">
        <v>348</v>
      </c>
      <c r="O6" s="43">
        <v>31</v>
      </c>
      <c r="P6" s="43" t="s">
        <v>348</v>
      </c>
      <c r="Q6" s="43" t="s">
        <v>348</v>
      </c>
      <c r="R6" s="87">
        <v>10.64</v>
      </c>
      <c r="S6" s="43" t="s">
        <v>348</v>
      </c>
      <c r="T6" s="43" t="s">
        <v>348</v>
      </c>
      <c r="U6" s="43">
        <f t="shared" si="0"/>
        <v>3</v>
      </c>
      <c r="V6" s="43">
        <f t="shared" si="1"/>
        <v>5</v>
      </c>
      <c r="W6" s="43" t="str">
        <f t="shared" si="2"/>
        <v>GCSE - all</v>
      </c>
      <c r="X6" s="43" t="str">
        <f t="shared" si="3"/>
        <v/>
      </c>
      <c r="Y6" s="43" t="str">
        <f t="shared" si="4"/>
        <v/>
      </c>
      <c r="Z6" s="43" t="str">
        <f t="shared" si="5"/>
        <v/>
      </c>
      <c r="AA6" s="43" t="str">
        <f t="shared" si="6"/>
        <v>Professions</v>
      </c>
      <c r="AB6" s="43" t="str">
        <f t="shared" si="7"/>
        <v>Pay</v>
      </c>
      <c r="AC6" s="43" t="str">
        <f t="shared" si="8"/>
        <v>GCSE - all</v>
      </c>
      <c r="AD6" s="43" t="str">
        <f t="shared" si="9"/>
        <v/>
      </c>
      <c r="AE6" s="43" t="str">
        <f t="shared" si="10"/>
        <v>Poverty</v>
      </c>
      <c r="AF6" s="43" t="str">
        <f t="shared" si="11"/>
        <v>Workless</v>
      </c>
      <c r="AG6" s="43" t="str">
        <f t="shared" si="12"/>
        <v>Professions</v>
      </c>
      <c r="AH6" s="43" t="str">
        <f t="shared" si="13"/>
        <v>Pay</v>
      </c>
      <c r="AI6" s="43">
        <v>21</v>
      </c>
      <c r="AJ6" s="43">
        <v>91</v>
      </c>
      <c r="AK6" s="43">
        <v>34</v>
      </c>
      <c r="AL6" s="43">
        <v>57</v>
      </c>
      <c r="AM6" s="43">
        <v>23</v>
      </c>
      <c r="AN6" s="43">
        <v>13</v>
      </c>
      <c r="AO6" s="65">
        <f t="shared" si="14"/>
        <v>39.833333333333336</v>
      </c>
      <c r="AP6" s="43">
        <v>4</v>
      </c>
      <c r="AQ6" s="71">
        <v>1</v>
      </c>
      <c r="AR6" s="43">
        <v>1</v>
      </c>
    </row>
    <row r="7" spans="1:44" x14ac:dyDescent="0.25">
      <c r="A7" s="43" t="s">
        <v>15</v>
      </c>
      <c r="B7" s="43" t="s">
        <v>43</v>
      </c>
      <c r="C7" s="44">
        <v>0.47780925401322</v>
      </c>
      <c r="D7" s="43" t="s">
        <v>348</v>
      </c>
      <c r="E7" s="43" t="s">
        <v>348</v>
      </c>
      <c r="F7" s="44">
        <v>0.24017467248908297</v>
      </c>
      <c r="G7" s="43" t="s">
        <v>348</v>
      </c>
      <c r="H7" s="43" t="s">
        <v>348</v>
      </c>
      <c r="I7" s="44">
        <v>0.245</v>
      </c>
      <c r="J7" s="43"/>
      <c r="K7" s="43" t="s">
        <v>348</v>
      </c>
      <c r="L7" s="45">
        <v>43.8</v>
      </c>
      <c r="M7" s="43" t="s">
        <v>348</v>
      </c>
      <c r="N7" s="43" t="s">
        <v>348</v>
      </c>
      <c r="O7" s="43">
        <v>41.900000000000006</v>
      </c>
      <c r="P7" s="43"/>
      <c r="Q7" s="43"/>
      <c r="R7" s="87">
        <v>11.07</v>
      </c>
      <c r="S7" s="43"/>
      <c r="T7" s="43" t="s">
        <v>348</v>
      </c>
      <c r="U7" s="43">
        <f t="shared" si="0"/>
        <v>3</v>
      </c>
      <c r="V7" s="43">
        <f t="shared" si="1"/>
        <v>5</v>
      </c>
      <c r="W7" s="43" t="str">
        <f t="shared" si="2"/>
        <v>GCSE - all</v>
      </c>
      <c r="X7" s="43" t="str">
        <f t="shared" si="3"/>
        <v>GCSE - FSM</v>
      </c>
      <c r="Y7" s="43" t="str">
        <f t="shared" si="4"/>
        <v/>
      </c>
      <c r="Z7" s="43" t="str">
        <f t="shared" si="5"/>
        <v>Workless</v>
      </c>
      <c r="AA7" s="43" t="str">
        <f t="shared" si="6"/>
        <v/>
      </c>
      <c r="AB7" s="43" t="str">
        <f t="shared" si="7"/>
        <v/>
      </c>
      <c r="AC7" s="43" t="str">
        <f t="shared" si="8"/>
        <v>GCSE - all</v>
      </c>
      <c r="AD7" s="43" t="str">
        <f t="shared" si="9"/>
        <v>GCSE - FSM</v>
      </c>
      <c r="AE7" s="43" t="str">
        <f t="shared" si="10"/>
        <v>Poverty</v>
      </c>
      <c r="AF7" s="43" t="str">
        <f t="shared" si="11"/>
        <v>Workless</v>
      </c>
      <c r="AG7" s="43" t="str">
        <f t="shared" si="12"/>
        <v/>
      </c>
      <c r="AH7" s="43" t="str">
        <f t="shared" si="13"/>
        <v>Pay</v>
      </c>
      <c r="AI7" s="43">
        <v>4</v>
      </c>
      <c r="AJ7" s="43">
        <v>20</v>
      </c>
      <c r="AK7" s="43">
        <v>41</v>
      </c>
      <c r="AL7" s="43">
        <v>1</v>
      </c>
      <c r="AM7" s="43">
        <v>141</v>
      </c>
      <c r="AN7" s="43">
        <v>35</v>
      </c>
      <c r="AO7" s="65">
        <f t="shared" si="14"/>
        <v>40.333333333333336</v>
      </c>
      <c r="AP7" s="43">
        <v>5</v>
      </c>
      <c r="AQ7" s="71">
        <v>1</v>
      </c>
      <c r="AR7" s="43">
        <v>1</v>
      </c>
    </row>
    <row r="8" spans="1:44" x14ac:dyDescent="0.25">
      <c r="A8" s="43" t="s">
        <v>55</v>
      </c>
      <c r="B8" s="43" t="s">
        <v>65</v>
      </c>
      <c r="C8" s="44">
        <v>0.49981678270428731</v>
      </c>
      <c r="D8" s="43" t="s">
        <v>348</v>
      </c>
      <c r="E8" s="43" t="s">
        <v>348</v>
      </c>
      <c r="F8" s="44">
        <v>0.34023668639053256</v>
      </c>
      <c r="G8" s="43"/>
      <c r="H8" s="43"/>
      <c r="I8" s="44">
        <v>0.30399999999999999</v>
      </c>
      <c r="J8" s="43" t="s">
        <v>348</v>
      </c>
      <c r="K8" s="43" t="s">
        <v>348</v>
      </c>
      <c r="L8" s="45">
        <v>22.9</v>
      </c>
      <c r="M8" s="43"/>
      <c r="N8" s="43" t="s">
        <v>348</v>
      </c>
      <c r="O8" s="43">
        <v>30.4</v>
      </c>
      <c r="P8" s="43" t="s">
        <v>348</v>
      </c>
      <c r="Q8" s="43" t="s">
        <v>348</v>
      </c>
      <c r="R8" s="87">
        <v>10.86</v>
      </c>
      <c r="S8" s="43" t="s">
        <v>348</v>
      </c>
      <c r="T8" s="43" t="s">
        <v>348</v>
      </c>
      <c r="U8" s="43">
        <f t="shared" si="0"/>
        <v>4</v>
      </c>
      <c r="V8" s="43">
        <f t="shared" si="1"/>
        <v>5</v>
      </c>
      <c r="W8" s="43" t="str">
        <f t="shared" si="2"/>
        <v>GCSE - all</v>
      </c>
      <c r="X8" s="43" t="str">
        <f t="shared" si="3"/>
        <v/>
      </c>
      <c r="Y8" s="43" t="str">
        <f t="shared" si="4"/>
        <v>Poverty</v>
      </c>
      <c r="Z8" s="43" t="str">
        <f t="shared" si="5"/>
        <v/>
      </c>
      <c r="AA8" s="43" t="str">
        <f t="shared" si="6"/>
        <v>Professions</v>
      </c>
      <c r="AB8" s="43" t="str">
        <f t="shared" si="7"/>
        <v>Pay</v>
      </c>
      <c r="AC8" s="43" t="str">
        <f t="shared" si="8"/>
        <v>GCSE - all</v>
      </c>
      <c r="AD8" s="43" t="str">
        <f t="shared" si="9"/>
        <v/>
      </c>
      <c r="AE8" s="43" t="str">
        <f t="shared" si="10"/>
        <v>Poverty</v>
      </c>
      <c r="AF8" s="43" t="str">
        <f t="shared" si="11"/>
        <v>Workless</v>
      </c>
      <c r="AG8" s="43" t="str">
        <f t="shared" si="12"/>
        <v>Professions</v>
      </c>
      <c r="AH8" s="43" t="str">
        <f t="shared" si="13"/>
        <v>Pay</v>
      </c>
      <c r="AI8" s="43">
        <v>18</v>
      </c>
      <c r="AJ8" s="43">
        <v>159</v>
      </c>
      <c r="AK8" s="43">
        <v>8</v>
      </c>
      <c r="AL8" s="43">
        <v>29</v>
      </c>
      <c r="AM8" s="43">
        <v>16</v>
      </c>
      <c r="AN8" s="43">
        <v>24</v>
      </c>
      <c r="AO8" s="65">
        <f t="shared" si="14"/>
        <v>42.333333333333336</v>
      </c>
      <c r="AP8" s="43">
        <v>6</v>
      </c>
      <c r="AQ8" s="71">
        <v>1</v>
      </c>
      <c r="AR8" s="43">
        <v>1</v>
      </c>
    </row>
    <row r="9" spans="1:44" x14ac:dyDescent="0.25">
      <c r="A9" s="40" t="s">
        <v>149</v>
      </c>
      <c r="B9" s="40" t="s">
        <v>196</v>
      </c>
      <c r="C9" s="41">
        <v>0.47196969696969698</v>
      </c>
      <c r="D9" s="40" t="s">
        <v>348</v>
      </c>
      <c r="E9" s="40" t="s">
        <v>348</v>
      </c>
      <c r="F9" s="41">
        <v>0.23428571428571429</v>
      </c>
      <c r="G9" s="40" t="s">
        <v>348</v>
      </c>
      <c r="H9" s="40" t="s">
        <v>348</v>
      </c>
      <c r="I9" s="41">
        <v>0.20599999999999999</v>
      </c>
      <c r="J9" s="40"/>
      <c r="K9" s="40" t="s">
        <v>348</v>
      </c>
      <c r="L9" s="42">
        <v>22.2</v>
      </c>
      <c r="M9" s="40"/>
      <c r="N9" s="40" t="s">
        <v>348</v>
      </c>
      <c r="O9" s="40">
        <v>36.200000000000003</v>
      </c>
      <c r="P9" s="40"/>
      <c r="Q9" s="40" t="s">
        <v>348</v>
      </c>
      <c r="R9" s="86">
        <v>11.71</v>
      </c>
      <c r="S9" s="40"/>
      <c r="T9" s="40" t="s">
        <v>348</v>
      </c>
      <c r="U9" s="40">
        <f t="shared" si="0"/>
        <v>2</v>
      </c>
      <c r="V9" s="40">
        <f t="shared" si="1"/>
        <v>6</v>
      </c>
      <c r="W9" s="40" t="str">
        <f t="shared" si="2"/>
        <v>GCSE - all</v>
      </c>
      <c r="X9" s="40" t="str">
        <f t="shared" si="3"/>
        <v>GCSE - FSM</v>
      </c>
      <c r="Y9" s="40" t="str">
        <f t="shared" si="4"/>
        <v/>
      </c>
      <c r="Z9" s="40" t="str">
        <f t="shared" si="5"/>
        <v/>
      </c>
      <c r="AA9" s="40" t="str">
        <f t="shared" si="6"/>
        <v/>
      </c>
      <c r="AB9" s="40" t="str">
        <f t="shared" si="7"/>
        <v/>
      </c>
      <c r="AC9" s="40" t="str">
        <f t="shared" si="8"/>
        <v>GCSE - all</v>
      </c>
      <c r="AD9" s="40" t="str">
        <f t="shared" si="9"/>
        <v>GCSE - FSM</v>
      </c>
      <c r="AE9" s="40" t="str">
        <f t="shared" si="10"/>
        <v>Poverty</v>
      </c>
      <c r="AF9" s="40" t="str">
        <f t="shared" si="11"/>
        <v>Workless</v>
      </c>
      <c r="AG9" s="40" t="str">
        <f t="shared" si="12"/>
        <v>Professions</v>
      </c>
      <c r="AH9" s="40" t="str">
        <f t="shared" si="13"/>
        <v>Pay</v>
      </c>
      <c r="AI9" s="40">
        <v>2</v>
      </c>
      <c r="AJ9" s="40">
        <v>16</v>
      </c>
      <c r="AK9" s="40">
        <v>81</v>
      </c>
      <c r="AL9" s="40">
        <v>34</v>
      </c>
      <c r="AM9" s="40">
        <v>64</v>
      </c>
      <c r="AN9" s="40">
        <v>79</v>
      </c>
      <c r="AO9" s="64">
        <f t="shared" si="14"/>
        <v>46</v>
      </c>
      <c r="AP9" s="40">
        <v>7</v>
      </c>
      <c r="AQ9" s="72">
        <v>1</v>
      </c>
      <c r="AR9" s="40">
        <v>1</v>
      </c>
    </row>
    <row r="10" spans="1:44" x14ac:dyDescent="0.25">
      <c r="A10" s="46" t="s">
        <v>15</v>
      </c>
      <c r="B10" s="46" t="s">
        <v>46</v>
      </c>
      <c r="C10" s="47">
        <v>0.57453109575518257</v>
      </c>
      <c r="D10" s="46"/>
      <c r="E10" s="46"/>
      <c r="F10" s="47">
        <v>0.29677419354838708</v>
      </c>
      <c r="G10" s="46"/>
      <c r="H10" s="46"/>
      <c r="I10" s="47">
        <v>0.2</v>
      </c>
      <c r="J10" s="46"/>
      <c r="K10" s="46"/>
      <c r="L10" s="48">
        <v>25.9</v>
      </c>
      <c r="M10" s="46" t="s">
        <v>348</v>
      </c>
      <c r="N10" s="46" t="s">
        <v>348</v>
      </c>
      <c r="O10" s="46">
        <v>24.1</v>
      </c>
      <c r="P10" s="46" t="s">
        <v>348</v>
      </c>
      <c r="Q10" s="46" t="s">
        <v>348</v>
      </c>
      <c r="R10" s="89">
        <v>10.7</v>
      </c>
      <c r="S10" s="46" t="s">
        <v>348</v>
      </c>
      <c r="T10" s="46" t="s">
        <v>348</v>
      </c>
      <c r="U10" s="46">
        <f t="shared" si="0"/>
        <v>3</v>
      </c>
      <c r="V10" s="46">
        <f t="shared" si="1"/>
        <v>3</v>
      </c>
      <c r="W10" s="46" t="str">
        <f t="shared" si="2"/>
        <v/>
      </c>
      <c r="X10" s="46" t="str">
        <f t="shared" si="3"/>
        <v/>
      </c>
      <c r="Y10" s="46" t="str">
        <f t="shared" si="4"/>
        <v/>
      </c>
      <c r="Z10" s="46" t="str">
        <f t="shared" si="5"/>
        <v>Workless</v>
      </c>
      <c r="AA10" s="46" t="str">
        <f t="shared" si="6"/>
        <v>Professions</v>
      </c>
      <c r="AB10" s="46" t="str">
        <f t="shared" si="7"/>
        <v>Pay</v>
      </c>
      <c r="AC10" s="46" t="str">
        <f t="shared" si="8"/>
        <v/>
      </c>
      <c r="AD10" s="46" t="str">
        <f t="shared" si="9"/>
        <v/>
      </c>
      <c r="AE10" s="46" t="str">
        <f t="shared" si="10"/>
        <v/>
      </c>
      <c r="AF10" s="46" t="str">
        <f t="shared" si="11"/>
        <v>Workless</v>
      </c>
      <c r="AG10" s="46" t="str">
        <f t="shared" si="12"/>
        <v>Professions</v>
      </c>
      <c r="AH10" s="46" t="str">
        <f t="shared" si="13"/>
        <v>Pay</v>
      </c>
      <c r="AI10" s="46">
        <v>83</v>
      </c>
      <c r="AJ10" s="46">
        <v>88</v>
      </c>
      <c r="AK10" s="46">
        <v>88</v>
      </c>
      <c r="AL10" s="46">
        <v>11</v>
      </c>
      <c r="AM10" s="46">
        <v>1</v>
      </c>
      <c r="AN10" s="46">
        <v>14</v>
      </c>
      <c r="AO10" s="67">
        <f t="shared" si="14"/>
        <v>47.5</v>
      </c>
      <c r="AP10" s="46">
        <v>8</v>
      </c>
      <c r="AQ10" s="74">
        <v>1</v>
      </c>
      <c r="AR10" s="46">
        <v>1</v>
      </c>
    </row>
    <row r="11" spans="1:44" x14ac:dyDescent="0.25">
      <c r="A11" s="59" t="s">
        <v>15</v>
      </c>
      <c r="B11" s="59" t="s">
        <v>26</v>
      </c>
      <c r="C11" s="60">
        <v>0.51188016528925617</v>
      </c>
      <c r="D11" s="59" t="s">
        <v>348</v>
      </c>
      <c r="E11" s="59" t="s">
        <v>348</v>
      </c>
      <c r="F11" s="60">
        <v>0.29354207436399216</v>
      </c>
      <c r="G11" s="59"/>
      <c r="H11" s="59"/>
      <c r="I11" s="60">
        <v>0.29799999999999999</v>
      </c>
      <c r="J11" s="59" t="s">
        <v>348</v>
      </c>
      <c r="K11" s="59" t="s">
        <v>348</v>
      </c>
      <c r="L11" s="61">
        <v>21.4</v>
      </c>
      <c r="M11" s="59"/>
      <c r="N11" s="59" t="s">
        <v>348</v>
      </c>
      <c r="O11" s="59">
        <v>31.7</v>
      </c>
      <c r="P11" s="59" t="s">
        <v>348</v>
      </c>
      <c r="Q11" s="59" t="s">
        <v>348</v>
      </c>
      <c r="R11" s="88">
        <v>11.98</v>
      </c>
      <c r="S11" s="59"/>
      <c r="T11" s="59"/>
      <c r="U11" s="59">
        <f t="shared" si="0"/>
        <v>3</v>
      </c>
      <c r="V11" s="59">
        <f t="shared" si="1"/>
        <v>4</v>
      </c>
      <c r="W11" s="59" t="str">
        <f t="shared" si="2"/>
        <v>GCSE - all</v>
      </c>
      <c r="X11" s="59" t="str">
        <f t="shared" si="3"/>
        <v/>
      </c>
      <c r="Y11" s="59" t="str">
        <f t="shared" si="4"/>
        <v>Poverty</v>
      </c>
      <c r="Z11" s="59" t="str">
        <f t="shared" si="5"/>
        <v/>
      </c>
      <c r="AA11" s="59" t="str">
        <f t="shared" si="6"/>
        <v>Professions</v>
      </c>
      <c r="AB11" s="59" t="str">
        <f t="shared" si="7"/>
        <v/>
      </c>
      <c r="AC11" s="59" t="str">
        <f t="shared" si="8"/>
        <v>GCSE - all</v>
      </c>
      <c r="AD11" s="59" t="str">
        <f t="shared" si="9"/>
        <v/>
      </c>
      <c r="AE11" s="59" t="str">
        <f t="shared" si="10"/>
        <v>Poverty</v>
      </c>
      <c r="AF11" s="59" t="str">
        <f t="shared" si="11"/>
        <v>Workless</v>
      </c>
      <c r="AG11" s="59" t="str">
        <f t="shared" si="12"/>
        <v>Professions</v>
      </c>
      <c r="AH11" s="59" t="str">
        <f t="shared" si="13"/>
        <v/>
      </c>
      <c r="AI11" s="59">
        <v>25</v>
      </c>
      <c r="AJ11" s="59">
        <v>84</v>
      </c>
      <c r="AK11" s="59">
        <v>12</v>
      </c>
      <c r="AL11" s="59">
        <v>35</v>
      </c>
      <c r="AM11" s="59">
        <v>29</v>
      </c>
      <c r="AN11" s="59">
        <v>100</v>
      </c>
      <c r="AO11" s="66">
        <f t="shared" si="14"/>
        <v>47.5</v>
      </c>
      <c r="AP11" s="59">
        <v>9</v>
      </c>
      <c r="AQ11" s="73">
        <v>1</v>
      </c>
      <c r="AR11" s="59">
        <v>1</v>
      </c>
    </row>
    <row r="12" spans="1:44" x14ac:dyDescent="0.25">
      <c r="A12" s="40" t="s">
        <v>2</v>
      </c>
      <c r="B12" s="40" t="s">
        <v>10</v>
      </c>
      <c r="C12" s="41">
        <v>0.53230769230769226</v>
      </c>
      <c r="D12" s="40"/>
      <c r="E12" s="40" t="s">
        <v>348</v>
      </c>
      <c r="F12" s="41">
        <v>0.28965517241379313</v>
      </c>
      <c r="G12" s="40"/>
      <c r="H12" s="40" t="s">
        <v>348</v>
      </c>
      <c r="I12" s="41">
        <v>0.24299999999999999</v>
      </c>
      <c r="J12" s="40"/>
      <c r="K12" s="40" t="s">
        <v>348</v>
      </c>
      <c r="L12" s="42">
        <v>19.399999999999999</v>
      </c>
      <c r="M12" s="40"/>
      <c r="N12" s="40" t="s">
        <v>348</v>
      </c>
      <c r="O12" s="40">
        <v>29.400000000000002</v>
      </c>
      <c r="P12" s="40" t="s">
        <v>348</v>
      </c>
      <c r="Q12" s="40" t="s">
        <v>348</v>
      </c>
      <c r="R12" s="86">
        <v>11.65</v>
      </c>
      <c r="S12" s="40"/>
      <c r="T12" s="40" t="s">
        <v>348</v>
      </c>
      <c r="U12" s="40">
        <f t="shared" si="0"/>
        <v>1</v>
      </c>
      <c r="V12" s="40">
        <f t="shared" si="1"/>
        <v>6</v>
      </c>
      <c r="W12" s="40" t="str">
        <f t="shared" si="2"/>
        <v/>
      </c>
      <c r="X12" s="40" t="str">
        <f t="shared" si="3"/>
        <v/>
      </c>
      <c r="Y12" s="40" t="str">
        <f t="shared" si="4"/>
        <v/>
      </c>
      <c r="Z12" s="40" t="str">
        <f t="shared" si="5"/>
        <v/>
      </c>
      <c r="AA12" s="40" t="str">
        <f t="shared" si="6"/>
        <v>Professions</v>
      </c>
      <c r="AB12" s="40" t="str">
        <f t="shared" si="7"/>
        <v/>
      </c>
      <c r="AC12" s="40" t="str">
        <f t="shared" si="8"/>
        <v>GCSE - all</v>
      </c>
      <c r="AD12" s="40" t="str">
        <f t="shared" si="9"/>
        <v>GCSE - FSM</v>
      </c>
      <c r="AE12" s="40" t="str">
        <f t="shared" si="10"/>
        <v>Poverty</v>
      </c>
      <c r="AF12" s="40" t="str">
        <f t="shared" si="11"/>
        <v>Workless</v>
      </c>
      <c r="AG12" s="40" t="str">
        <f t="shared" si="12"/>
        <v>Professions</v>
      </c>
      <c r="AH12" s="40" t="str">
        <f t="shared" si="13"/>
        <v>Pay</v>
      </c>
      <c r="AI12" s="40">
        <v>40</v>
      </c>
      <c r="AJ12" s="40">
        <v>77</v>
      </c>
      <c r="AK12" s="40">
        <v>42</v>
      </c>
      <c r="AL12" s="40">
        <v>51</v>
      </c>
      <c r="AM12" s="40">
        <v>9</v>
      </c>
      <c r="AN12" s="40">
        <v>74</v>
      </c>
      <c r="AO12" s="64">
        <f t="shared" si="14"/>
        <v>48.833333333333336</v>
      </c>
      <c r="AP12" s="40">
        <v>10</v>
      </c>
      <c r="AQ12" s="72">
        <v>1</v>
      </c>
      <c r="AR12" s="40">
        <v>1</v>
      </c>
    </row>
    <row r="13" spans="1:44" x14ac:dyDescent="0.25">
      <c r="A13" s="43" t="s">
        <v>77</v>
      </c>
      <c r="B13" s="43" t="s">
        <v>99</v>
      </c>
      <c r="C13" s="44">
        <v>0.5112359550561798</v>
      </c>
      <c r="D13" s="43" t="s">
        <v>348</v>
      </c>
      <c r="E13" s="43" t="s">
        <v>348</v>
      </c>
      <c r="F13" s="44">
        <v>0.25925925925925924</v>
      </c>
      <c r="G13" s="43"/>
      <c r="H13" s="43" t="s">
        <v>348</v>
      </c>
      <c r="I13" s="44">
        <v>0.224</v>
      </c>
      <c r="J13" s="43"/>
      <c r="K13" s="43" t="s">
        <v>348</v>
      </c>
      <c r="L13" s="45">
        <v>17.100000000000001</v>
      </c>
      <c r="M13" s="43"/>
      <c r="N13" s="43"/>
      <c r="O13" s="43">
        <v>34.5</v>
      </c>
      <c r="P13" s="43"/>
      <c r="Q13" s="43" t="s">
        <v>348</v>
      </c>
      <c r="R13" s="87">
        <v>11.63</v>
      </c>
      <c r="S13" s="43"/>
      <c r="T13" s="43" t="s">
        <v>348</v>
      </c>
      <c r="U13" s="43">
        <f t="shared" si="0"/>
        <v>1</v>
      </c>
      <c r="V13" s="43">
        <f t="shared" si="1"/>
        <v>5</v>
      </c>
      <c r="W13" s="43" t="str">
        <f t="shared" si="2"/>
        <v>GCSE - all</v>
      </c>
      <c r="X13" s="43" t="str">
        <f t="shared" si="3"/>
        <v/>
      </c>
      <c r="Y13" s="43" t="str">
        <f t="shared" si="4"/>
        <v/>
      </c>
      <c r="Z13" s="43" t="str">
        <f t="shared" si="5"/>
        <v/>
      </c>
      <c r="AA13" s="43" t="str">
        <f t="shared" si="6"/>
        <v/>
      </c>
      <c r="AB13" s="43" t="str">
        <f t="shared" si="7"/>
        <v/>
      </c>
      <c r="AC13" s="43" t="str">
        <f t="shared" si="8"/>
        <v>GCSE - all</v>
      </c>
      <c r="AD13" s="43" t="str">
        <f t="shared" si="9"/>
        <v>GCSE - FSM</v>
      </c>
      <c r="AE13" s="43" t="str">
        <f t="shared" si="10"/>
        <v>Poverty</v>
      </c>
      <c r="AF13" s="43" t="str">
        <f t="shared" si="11"/>
        <v/>
      </c>
      <c r="AG13" s="43" t="str">
        <f t="shared" si="12"/>
        <v>Professions</v>
      </c>
      <c r="AH13" s="43" t="str">
        <f t="shared" si="13"/>
        <v>Pay</v>
      </c>
      <c r="AI13" s="43">
        <v>24</v>
      </c>
      <c r="AJ13" s="43">
        <v>41</v>
      </c>
      <c r="AK13" s="43">
        <v>58</v>
      </c>
      <c r="AL13" s="43">
        <v>72</v>
      </c>
      <c r="AM13" s="43">
        <v>47</v>
      </c>
      <c r="AN13" s="43">
        <v>71</v>
      </c>
      <c r="AO13" s="65">
        <f t="shared" si="14"/>
        <v>52.166666666666664</v>
      </c>
      <c r="AP13" s="43">
        <v>11</v>
      </c>
      <c r="AQ13" s="71">
        <v>1</v>
      </c>
      <c r="AR13" s="43">
        <v>1</v>
      </c>
    </row>
    <row r="14" spans="1:44" x14ac:dyDescent="0.25">
      <c r="A14" s="43" t="s">
        <v>149</v>
      </c>
      <c r="B14" s="43" t="s">
        <v>183</v>
      </c>
      <c r="C14" s="44">
        <v>0.50958126330731013</v>
      </c>
      <c r="D14" s="43" t="s">
        <v>348</v>
      </c>
      <c r="E14" s="43" t="s">
        <v>348</v>
      </c>
      <c r="F14" s="44">
        <v>0.26315789473684209</v>
      </c>
      <c r="G14" s="43"/>
      <c r="H14" s="43" t="s">
        <v>348</v>
      </c>
      <c r="I14" s="44">
        <v>0.14399999999999999</v>
      </c>
      <c r="J14" s="43"/>
      <c r="K14" s="43"/>
      <c r="L14" s="45">
        <v>19.600000000000001</v>
      </c>
      <c r="M14" s="43"/>
      <c r="N14" s="43" t="s">
        <v>348</v>
      </c>
      <c r="O14" s="43">
        <v>29.5</v>
      </c>
      <c r="P14" s="43" t="s">
        <v>348</v>
      </c>
      <c r="Q14" s="43" t="s">
        <v>348</v>
      </c>
      <c r="R14" s="87">
        <v>10.36</v>
      </c>
      <c r="S14" s="43" t="s">
        <v>348</v>
      </c>
      <c r="T14" s="43" t="s">
        <v>348</v>
      </c>
      <c r="U14" s="43">
        <f t="shared" si="0"/>
        <v>3</v>
      </c>
      <c r="V14" s="43">
        <f t="shared" si="1"/>
        <v>5</v>
      </c>
      <c r="W14" s="43" t="str">
        <f t="shared" si="2"/>
        <v>GCSE - all</v>
      </c>
      <c r="X14" s="43" t="str">
        <f t="shared" si="3"/>
        <v/>
      </c>
      <c r="Y14" s="43" t="str">
        <f t="shared" si="4"/>
        <v/>
      </c>
      <c r="Z14" s="43" t="str">
        <f t="shared" si="5"/>
        <v/>
      </c>
      <c r="AA14" s="43" t="str">
        <f t="shared" si="6"/>
        <v>Professions</v>
      </c>
      <c r="AB14" s="43" t="str">
        <f t="shared" si="7"/>
        <v>Pay</v>
      </c>
      <c r="AC14" s="43" t="str">
        <f t="shared" si="8"/>
        <v>GCSE - all</v>
      </c>
      <c r="AD14" s="43" t="str">
        <f t="shared" si="9"/>
        <v>GCSE - FSM</v>
      </c>
      <c r="AE14" s="43" t="str">
        <f t="shared" si="10"/>
        <v/>
      </c>
      <c r="AF14" s="43" t="str">
        <f t="shared" si="11"/>
        <v>Workless</v>
      </c>
      <c r="AG14" s="43" t="str">
        <f t="shared" si="12"/>
        <v>Professions</v>
      </c>
      <c r="AH14" s="43" t="str">
        <f t="shared" si="13"/>
        <v>Pay</v>
      </c>
      <c r="AI14" s="43">
        <v>22</v>
      </c>
      <c r="AJ14" s="43">
        <v>47</v>
      </c>
      <c r="AK14" s="43">
        <v>180</v>
      </c>
      <c r="AL14" s="43">
        <v>50</v>
      </c>
      <c r="AM14" s="43">
        <v>11</v>
      </c>
      <c r="AN14" s="43">
        <v>6</v>
      </c>
      <c r="AO14" s="65">
        <f t="shared" si="14"/>
        <v>52.666666666666664</v>
      </c>
      <c r="AP14" s="43">
        <v>12</v>
      </c>
      <c r="AQ14" s="71">
        <v>1</v>
      </c>
      <c r="AR14" s="43">
        <v>1</v>
      </c>
    </row>
    <row r="15" spans="1:44" x14ac:dyDescent="0.25">
      <c r="A15" s="59" t="s">
        <v>149</v>
      </c>
      <c r="B15" s="59" t="s">
        <v>188</v>
      </c>
      <c r="C15" s="60">
        <v>0.45013979496738116</v>
      </c>
      <c r="D15" s="59" t="s">
        <v>348</v>
      </c>
      <c r="E15" s="59" t="s">
        <v>348</v>
      </c>
      <c r="F15" s="60">
        <v>0.20796460176991149</v>
      </c>
      <c r="G15" s="59" t="s">
        <v>348</v>
      </c>
      <c r="H15" s="59" t="s">
        <v>348</v>
      </c>
      <c r="I15" s="60">
        <v>0.26300000000000001</v>
      </c>
      <c r="J15" s="59" t="s">
        <v>348</v>
      </c>
      <c r="K15" s="59" t="s">
        <v>348</v>
      </c>
      <c r="L15" s="61">
        <v>17.2</v>
      </c>
      <c r="M15" s="59"/>
      <c r="N15" s="59"/>
      <c r="O15" s="59">
        <v>45.300000000000004</v>
      </c>
      <c r="P15" s="59"/>
      <c r="Q15" s="59"/>
      <c r="R15" s="88">
        <v>11.01</v>
      </c>
      <c r="S15" s="59" t="s">
        <v>348</v>
      </c>
      <c r="T15" s="59" t="s">
        <v>348</v>
      </c>
      <c r="U15" s="59">
        <f t="shared" si="0"/>
        <v>4</v>
      </c>
      <c r="V15" s="59">
        <f t="shared" si="1"/>
        <v>4</v>
      </c>
      <c r="W15" s="59" t="str">
        <f t="shared" si="2"/>
        <v>GCSE - all</v>
      </c>
      <c r="X15" s="59" t="str">
        <f t="shared" si="3"/>
        <v>GCSE - FSM</v>
      </c>
      <c r="Y15" s="59" t="str">
        <f t="shared" si="4"/>
        <v>Poverty</v>
      </c>
      <c r="Z15" s="59" t="str">
        <f t="shared" si="5"/>
        <v/>
      </c>
      <c r="AA15" s="59" t="str">
        <f t="shared" si="6"/>
        <v/>
      </c>
      <c r="AB15" s="59" t="str">
        <f t="shared" si="7"/>
        <v>Pay</v>
      </c>
      <c r="AC15" s="59" t="str">
        <f t="shared" si="8"/>
        <v>GCSE - all</v>
      </c>
      <c r="AD15" s="59" t="str">
        <f t="shared" si="9"/>
        <v>GCSE - FSM</v>
      </c>
      <c r="AE15" s="59" t="str">
        <f t="shared" si="10"/>
        <v>Poverty</v>
      </c>
      <c r="AF15" s="59" t="str">
        <f t="shared" si="11"/>
        <v/>
      </c>
      <c r="AG15" s="59" t="str">
        <f t="shared" si="12"/>
        <v/>
      </c>
      <c r="AH15" s="59" t="str">
        <f t="shared" si="13"/>
        <v>Pay</v>
      </c>
      <c r="AI15" s="59">
        <v>1</v>
      </c>
      <c r="AJ15" s="59">
        <v>7</v>
      </c>
      <c r="AK15" s="59">
        <v>30</v>
      </c>
      <c r="AL15" s="59">
        <v>70</v>
      </c>
      <c r="AM15" s="59">
        <v>178</v>
      </c>
      <c r="AN15" s="59">
        <v>32</v>
      </c>
      <c r="AO15" s="66">
        <f t="shared" si="14"/>
        <v>53</v>
      </c>
      <c r="AP15" s="59">
        <v>13</v>
      </c>
      <c r="AQ15" s="73">
        <v>1</v>
      </c>
      <c r="AR15" s="59">
        <v>1</v>
      </c>
    </row>
    <row r="16" spans="1:44" x14ac:dyDescent="0.25">
      <c r="A16" s="43" t="s">
        <v>2</v>
      </c>
      <c r="B16" s="43" t="s">
        <v>9</v>
      </c>
      <c r="C16" s="44">
        <v>0.5252941176470588</v>
      </c>
      <c r="D16" s="43" t="s">
        <v>348</v>
      </c>
      <c r="E16" s="43" t="s">
        <v>348</v>
      </c>
      <c r="F16" s="44">
        <v>0.34067796610169493</v>
      </c>
      <c r="G16" s="43"/>
      <c r="H16" s="43"/>
      <c r="I16" s="44">
        <v>0.32500000000000001</v>
      </c>
      <c r="J16" s="43" t="s">
        <v>348</v>
      </c>
      <c r="K16" s="43" t="s">
        <v>348</v>
      </c>
      <c r="L16" s="45">
        <v>22.7</v>
      </c>
      <c r="M16" s="43"/>
      <c r="N16" s="43" t="s">
        <v>348</v>
      </c>
      <c r="O16" s="43">
        <v>35.700000000000003</v>
      </c>
      <c r="P16" s="43"/>
      <c r="Q16" s="43" t="s">
        <v>348</v>
      </c>
      <c r="R16" s="87">
        <v>11.14</v>
      </c>
      <c r="S16" s="43"/>
      <c r="T16" s="43" t="s">
        <v>348</v>
      </c>
      <c r="U16" s="43">
        <f t="shared" si="0"/>
        <v>2</v>
      </c>
      <c r="V16" s="43">
        <f t="shared" si="1"/>
        <v>5</v>
      </c>
      <c r="W16" s="43" t="str">
        <f t="shared" si="2"/>
        <v>GCSE - all</v>
      </c>
      <c r="X16" s="43" t="str">
        <f t="shared" si="3"/>
        <v/>
      </c>
      <c r="Y16" s="43" t="str">
        <f t="shared" si="4"/>
        <v>Poverty</v>
      </c>
      <c r="Z16" s="43" t="str">
        <f t="shared" si="5"/>
        <v/>
      </c>
      <c r="AA16" s="43" t="str">
        <f t="shared" si="6"/>
        <v/>
      </c>
      <c r="AB16" s="43" t="str">
        <f t="shared" si="7"/>
        <v/>
      </c>
      <c r="AC16" s="43" t="str">
        <f t="shared" si="8"/>
        <v>GCSE - all</v>
      </c>
      <c r="AD16" s="43" t="str">
        <f t="shared" si="9"/>
        <v/>
      </c>
      <c r="AE16" s="43" t="str">
        <f t="shared" si="10"/>
        <v>Poverty</v>
      </c>
      <c r="AF16" s="43" t="str">
        <f t="shared" si="11"/>
        <v>Workless</v>
      </c>
      <c r="AG16" s="43" t="str">
        <f t="shared" si="12"/>
        <v>Professions</v>
      </c>
      <c r="AH16" s="43" t="str">
        <f t="shared" si="13"/>
        <v>Pay</v>
      </c>
      <c r="AI16" s="43">
        <v>32</v>
      </c>
      <c r="AJ16" s="43">
        <v>161</v>
      </c>
      <c r="AK16" s="43">
        <v>5</v>
      </c>
      <c r="AL16" s="43">
        <v>30</v>
      </c>
      <c r="AM16" s="43">
        <v>57</v>
      </c>
      <c r="AN16" s="43">
        <v>37</v>
      </c>
      <c r="AO16" s="65">
        <f t="shared" si="14"/>
        <v>53.666666666666664</v>
      </c>
      <c r="AP16" s="43">
        <v>14</v>
      </c>
      <c r="AQ16" s="71">
        <v>1</v>
      </c>
      <c r="AR16" s="43">
        <v>1</v>
      </c>
    </row>
    <row r="17" spans="1:44" x14ac:dyDescent="0.25">
      <c r="A17" s="59" t="s">
        <v>231</v>
      </c>
      <c r="B17" s="59" t="s">
        <v>249</v>
      </c>
      <c r="C17" s="60">
        <v>0.49329501915708812</v>
      </c>
      <c r="D17" s="59" t="s">
        <v>348</v>
      </c>
      <c r="E17" s="59" t="s">
        <v>348</v>
      </c>
      <c r="F17" s="60">
        <v>0.23880597014925373</v>
      </c>
      <c r="G17" s="59" t="s">
        <v>348</v>
      </c>
      <c r="H17" s="59" t="s">
        <v>348</v>
      </c>
      <c r="I17" s="60">
        <v>0.26700000000000002</v>
      </c>
      <c r="J17" s="59" t="s">
        <v>348</v>
      </c>
      <c r="K17" s="59" t="s">
        <v>348</v>
      </c>
      <c r="L17" s="61">
        <v>21.2</v>
      </c>
      <c r="M17" s="59"/>
      <c r="N17" s="59" t="s">
        <v>348</v>
      </c>
      <c r="O17" s="59">
        <v>40.799999999999997</v>
      </c>
      <c r="P17" s="59"/>
      <c r="Q17" s="59"/>
      <c r="R17" s="88">
        <v>12</v>
      </c>
      <c r="S17" s="59"/>
      <c r="T17" s="59"/>
      <c r="U17" s="59">
        <f t="shared" si="0"/>
        <v>3</v>
      </c>
      <c r="V17" s="59">
        <f t="shared" si="1"/>
        <v>4</v>
      </c>
      <c r="W17" s="59" t="str">
        <f t="shared" si="2"/>
        <v>GCSE - all</v>
      </c>
      <c r="X17" s="59" t="str">
        <f t="shared" si="3"/>
        <v>GCSE - FSM</v>
      </c>
      <c r="Y17" s="59" t="str">
        <f t="shared" si="4"/>
        <v>Poverty</v>
      </c>
      <c r="Z17" s="59" t="str">
        <f t="shared" si="5"/>
        <v/>
      </c>
      <c r="AA17" s="59" t="str">
        <f t="shared" si="6"/>
        <v/>
      </c>
      <c r="AB17" s="59" t="str">
        <f t="shared" si="7"/>
        <v/>
      </c>
      <c r="AC17" s="59" t="str">
        <f t="shared" si="8"/>
        <v>GCSE - all</v>
      </c>
      <c r="AD17" s="59" t="str">
        <f t="shared" si="9"/>
        <v>GCSE - FSM</v>
      </c>
      <c r="AE17" s="59" t="str">
        <f t="shared" si="10"/>
        <v>Poverty</v>
      </c>
      <c r="AF17" s="59" t="str">
        <f t="shared" si="11"/>
        <v>Workless</v>
      </c>
      <c r="AG17" s="59" t="str">
        <f t="shared" si="12"/>
        <v/>
      </c>
      <c r="AH17" s="59" t="str">
        <f t="shared" si="13"/>
        <v/>
      </c>
      <c r="AI17" s="59">
        <v>13</v>
      </c>
      <c r="AJ17" s="59">
        <v>18</v>
      </c>
      <c r="AK17" s="59">
        <v>26</v>
      </c>
      <c r="AL17" s="59">
        <v>37</v>
      </c>
      <c r="AM17" s="59">
        <v>127</v>
      </c>
      <c r="AN17" s="59">
        <v>106</v>
      </c>
      <c r="AO17" s="66">
        <f t="shared" si="14"/>
        <v>54.5</v>
      </c>
      <c r="AP17" s="59">
        <v>15</v>
      </c>
      <c r="AQ17" s="73">
        <v>1</v>
      </c>
      <c r="AR17" s="59">
        <v>1</v>
      </c>
    </row>
    <row r="18" spans="1:44" x14ac:dyDescent="0.25">
      <c r="A18" s="59" t="s">
        <v>55</v>
      </c>
      <c r="B18" s="59" t="s">
        <v>56</v>
      </c>
      <c r="C18" s="60">
        <v>0.52271088680605626</v>
      </c>
      <c r="D18" s="59" t="s">
        <v>348</v>
      </c>
      <c r="E18" s="59" t="s">
        <v>348</v>
      </c>
      <c r="F18" s="60">
        <v>0.22538293216630198</v>
      </c>
      <c r="G18" s="59" t="s">
        <v>348</v>
      </c>
      <c r="H18" s="59" t="s">
        <v>348</v>
      </c>
      <c r="I18" s="60">
        <v>0.22800000000000001</v>
      </c>
      <c r="J18" s="59"/>
      <c r="K18" s="59" t="s">
        <v>348</v>
      </c>
      <c r="L18" s="61">
        <v>14.4</v>
      </c>
      <c r="M18" s="59"/>
      <c r="N18" s="59"/>
      <c r="O18" s="59">
        <v>32.199999999999996</v>
      </c>
      <c r="P18" s="59"/>
      <c r="Q18" s="59" t="s">
        <v>348</v>
      </c>
      <c r="R18" s="88">
        <v>11.94</v>
      </c>
      <c r="S18" s="59"/>
      <c r="T18" s="59"/>
      <c r="U18" s="59">
        <f t="shared" si="0"/>
        <v>2</v>
      </c>
      <c r="V18" s="59">
        <f t="shared" si="1"/>
        <v>4</v>
      </c>
      <c r="W18" s="59" t="str">
        <f t="shared" si="2"/>
        <v>GCSE - all</v>
      </c>
      <c r="X18" s="59" t="str">
        <f t="shared" si="3"/>
        <v>GCSE - FSM</v>
      </c>
      <c r="Y18" s="59" t="str">
        <f t="shared" si="4"/>
        <v/>
      </c>
      <c r="Z18" s="59" t="str">
        <f t="shared" si="5"/>
        <v/>
      </c>
      <c r="AA18" s="59" t="str">
        <f t="shared" si="6"/>
        <v/>
      </c>
      <c r="AB18" s="59" t="str">
        <f t="shared" si="7"/>
        <v/>
      </c>
      <c r="AC18" s="59" t="str">
        <f t="shared" si="8"/>
        <v>GCSE - all</v>
      </c>
      <c r="AD18" s="59" t="str">
        <f t="shared" si="9"/>
        <v>GCSE - FSM</v>
      </c>
      <c r="AE18" s="59" t="str">
        <f t="shared" si="10"/>
        <v>Poverty</v>
      </c>
      <c r="AF18" s="59" t="str">
        <f t="shared" si="11"/>
        <v/>
      </c>
      <c r="AG18" s="59" t="str">
        <f t="shared" si="12"/>
        <v>Professions</v>
      </c>
      <c r="AH18" s="59" t="str">
        <f t="shared" si="13"/>
        <v/>
      </c>
      <c r="AI18" s="59">
        <v>30</v>
      </c>
      <c r="AJ18" s="59">
        <v>12</v>
      </c>
      <c r="AK18" s="59">
        <v>51</v>
      </c>
      <c r="AL18" s="59">
        <v>110</v>
      </c>
      <c r="AM18" s="59">
        <v>34</v>
      </c>
      <c r="AN18" s="59">
        <v>95</v>
      </c>
      <c r="AO18" s="66">
        <f t="shared" si="14"/>
        <v>55.333333333333336</v>
      </c>
      <c r="AP18" s="59">
        <v>16</v>
      </c>
      <c r="AQ18" s="73">
        <v>1</v>
      </c>
      <c r="AR18" s="59">
        <v>1</v>
      </c>
    </row>
    <row r="19" spans="1:44" x14ac:dyDescent="0.25">
      <c r="A19" s="59" t="s">
        <v>299</v>
      </c>
      <c r="B19" s="59" t="s">
        <v>318</v>
      </c>
      <c r="C19" s="60">
        <v>0.50074074074074071</v>
      </c>
      <c r="D19" s="59" t="s">
        <v>348</v>
      </c>
      <c r="E19" s="59" t="s">
        <v>348</v>
      </c>
      <c r="F19" s="60">
        <v>0.24675324675324675</v>
      </c>
      <c r="G19" s="59" t="s">
        <v>348</v>
      </c>
      <c r="H19" s="59" t="s">
        <v>348</v>
      </c>
      <c r="I19" s="60">
        <v>0.153</v>
      </c>
      <c r="J19" s="59"/>
      <c r="K19" s="59"/>
      <c r="L19" s="61">
        <v>17</v>
      </c>
      <c r="M19" s="59"/>
      <c r="N19" s="59"/>
      <c r="O19" s="59">
        <v>29.9</v>
      </c>
      <c r="P19" s="59" t="s">
        <v>348</v>
      </c>
      <c r="Q19" s="59" t="s">
        <v>348</v>
      </c>
      <c r="R19" s="88">
        <v>11.06</v>
      </c>
      <c r="S19" s="59"/>
      <c r="T19" s="59" t="s">
        <v>348</v>
      </c>
      <c r="U19" s="59">
        <f t="shared" si="0"/>
        <v>3</v>
      </c>
      <c r="V19" s="59">
        <f t="shared" si="1"/>
        <v>4</v>
      </c>
      <c r="W19" s="59" t="str">
        <f t="shared" si="2"/>
        <v>GCSE - all</v>
      </c>
      <c r="X19" s="59" t="str">
        <f t="shared" si="3"/>
        <v>GCSE - FSM</v>
      </c>
      <c r="Y19" s="59" t="str">
        <f t="shared" si="4"/>
        <v/>
      </c>
      <c r="Z19" s="59" t="str">
        <f t="shared" si="5"/>
        <v/>
      </c>
      <c r="AA19" s="59" t="str">
        <f t="shared" si="6"/>
        <v>Professions</v>
      </c>
      <c r="AB19" s="59" t="str">
        <f t="shared" si="7"/>
        <v/>
      </c>
      <c r="AC19" s="59" t="str">
        <f t="shared" si="8"/>
        <v>GCSE - all</v>
      </c>
      <c r="AD19" s="59" t="str">
        <f t="shared" si="9"/>
        <v>GCSE - FSM</v>
      </c>
      <c r="AE19" s="59" t="str">
        <f t="shared" si="10"/>
        <v/>
      </c>
      <c r="AF19" s="59" t="str">
        <f t="shared" si="11"/>
        <v/>
      </c>
      <c r="AG19" s="59" t="str">
        <f t="shared" si="12"/>
        <v>Professions</v>
      </c>
      <c r="AH19" s="59" t="str">
        <f t="shared" si="13"/>
        <v>Pay</v>
      </c>
      <c r="AI19" s="59">
        <v>19</v>
      </c>
      <c r="AJ19" s="59">
        <v>29</v>
      </c>
      <c r="AK19" s="59">
        <v>165</v>
      </c>
      <c r="AL19" s="59">
        <v>74</v>
      </c>
      <c r="AM19" s="59">
        <v>13</v>
      </c>
      <c r="AN19" s="59">
        <v>34</v>
      </c>
      <c r="AO19" s="66">
        <f t="shared" si="14"/>
        <v>55.666666666666664</v>
      </c>
      <c r="AP19" s="59">
        <v>17</v>
      </c>
      <c r="AQ19" s="73">
        <v>1</v>
      </c>
      <c r="AR19" s="59">
        <v>1</v>
      </c>
    </row>
    <row r="20" spans="1:44" x14ac:dyDescent="0.25">
      <c r="A20" s="59" t="s">
        <v>55</v>
      </c>
      <c r="B20" s="59" t="s">
        <v>67</v>
      </c>
      <c r="C20" s="60">
        <v>0.59143155694879834</v>
      </c>
      <c r="D20" s="59"/>
      <c r="E20" s="59"/>
      <c r="F20" s="60">
        <v>0.32217573221757323</v>
      </c>
      <c r="G20" s="59"/>
      <c r="H20" s="59"/>
      <c r="I20" s="60">
        <v>0.26700000000000002</v>
      </c>
      <c r="J20" s="59" t="s">
        <v>348</v>
      </c>
      <c r="K20" s="59" t="s">
        <v>348</v>
      </c>
      <c r="L20" s="61">
        <v>20.5</v>
      </c>
      <c r="M20" s="59"/>
      <c r="N20" s="59" t="s">
        <v>348</v>
      </c>
      <c r="O20" s="59">
        <v>29.1</v>
      </c>
      <c r="P20" s="59" t="s">
        <v>348</v>
      </c>
      <c r="Q20" s="59" t="s">
        <v>348</v>
      </c>
      <c r="R20" s="88">
        <v>11.16</v>
      </c>
      <c r="S20" s="59"/>
      <c r="T20" s="59" t="s">
        <v>348</v>
      </c>
      <c r="U20" s="59">
        <f t="shared" si="0"/>
        <v>2</v>
      </c>
      <c r="V20" s="59">
        <f t="shared" si="1"/>
        <v>4</v>
      </c>
      <c r="W20" s="59" t="str">
        <f t="shared" si="2"/>
        <v/>
      </c>
      <c r="X20" s="59" t="str">
        <f t="shared" si="3"/>
        <v/>
      </c>
      <c r="Y20" s="59" t="str">
        <f t="shared" si="4"/>
        <v>Poverty</v>
      </c>
      <c r="Z20" s="59" t="str">
        <f t="shared" si="5"/>
        <v/>
      </c>
      <c r="AA20" s="59" t="str">
        <f t="shared" si="6"/>
        <v>Professions</v>
      </c>
      <c r="AB20" s="59" t="str">
        <f t="shared" si="7"/>
        <v/>
      </c>
      <c r="AC20" s="59" t="str">
        <f t="shared" si="8"/>
        <v/>
      </c>
      <c r="AD20" s="59" t="str">
        <f t="shared" si="9"/>
        <v/>
      </c>
      <c r="AE20" s="59" t="str">
        <f t="shared" si="10"/>
        <v>Poverty</v>
      </c>
      <c r="AF20" s="59" t="str">
        <f t="shared" si="11"/>
        <v>Workless</v>
      </c>
      <c r="AG20" s="59" t="str">
        <f t="shared" si="12"/>
        <v>Professions</v>
      </c>
      <c r="AH20" s="59" t="str">
        <f t="shared" si="13"/>
        <v>Pay</v>
      </c>
      <c r="AI20" s="59">
        <v>117</v>
      </c>
      <c r="AJ20" s="59">
        <v>131</v>
      </c>
      <c r="AK20" s="59">
        <v>25</v>
      </c>
      <c r="AL20" s="59">
        <v>43</v>
      </c>
      <c r="AM20" s="59">
        <v>8</v>
      </c>
      <c r="AN20" s="59">
        <v>38</v>
      </c>
      <c r="AO20" s="66">
        <f t="shared" si="14"/>
        <v>60.333333333333336</v>
      </c>
      <c r="AP20" s="59">
        <v>18</v>
      </c>
      <c r="AQ20" s="73">
        <v>1</v>
      </c>
      <c r="AR20" s="59">
        <v>1</v>
      </c>
    </row>
    <row r="21" spans="1:44" x14ac:dyDescent="0.25">
      <c r="A21" s="43" t="s">
        <v>149</v>
      </c>
      <c r="B21" s="43" t="s">
        <v>185</v>
      </c>
      <c r="C21" s="44">
        <v>0.47323704333050126</v>
      </c>
      <c r="D21" s="43" t="s">
        <v>348</v>
      </c>
      <c r="E21" s="43" t="s">
        <v>348</v>
      </c>
      <c r="F21" s="44">
        <v>0.25698324022346369</v>
      </c>
      <c r="G21" s="43"/>
      <c r="H21" s="43" t="s">
        <v>348</v>
      </c>
      <c r="I21" s="44">
        <v>0.23499999999999999</v>
      </c>
      <c r="J21" s="43"/>
      <c r="K21" s="43" t="s">
        <v>348</v>
      </c>
      <c r="L21" s="45">
        <v>6.4</v>
      </c>
      <c r="M21" s="43"/>
      <c r="N21" s="43"/>
      <c r="O21" s="43">
        <v>33.700000000000003</v>
      </c>
      <c r="P21" s="43"/>
      <c r="Q21" s="43" t="s">
        <v>348</v>
      </c>
      <c r="R21" s="87">
        <v>10.09</v>
      </c>
      <c r="S21" s="43" t="s">
        <v>348</v>
      </c>
      <c r="T21" s="43" t="s">
        <v>348</v>
      </c>
      <c r="U21" s="43">
        <f t="shared" si="0"/>
        <v>2</v>
      </c>
      <c r="V21" s="43">
        <f t="shared" si="1"/>
        <v>5</v>
      </c>
      <c r="W21" s="43" t="str">
        <f t="shared" si="2"/>
        <v>GCSE - all</v>
      </c>
      <c r="X21" s="43" t="str">
        <f t="shared" si="3"/>
        <v/>
      </c>
      <c r="Y21" s="43" t="str">
        <f t="shared" si="4"/>
        <v/>
      </c>
      <c r="Z21" s="43" t="str">
        <f t="shared" si="5"/>
        <v/>
      </c>
      <c r="AA21" s="43" t="str">
        <f t="shared" si="6"/>
        <v/>
      </c>
      <c r="AB21" s="43" t="str">
        <f t="shared" si="7"/>
        <v>Pay</v>
      </c>
      <c r="AC21" s="43" t="str">
        <f t="shared" si="8"/>
        <v>GCSE - all</v>
      </c>
      <c r="AD21" s="43" t="str">
        <f t="shared" si="9"/>
        <v>GCSE - FSM</v>
      </c>
      <c r="AE21" s="43" t="str">
        <f t="shared" si="10"/>
        <v>Poverty</v>
      </c>
      <c r="AF21" s="43" t="str">
        <f t="shared" si="11"/>
        <v/>
      </c>
      <c r="AG21" s="43" t="str">
        <f t="shared" si="12"/>
        <v>Professions</v>
      </c>
      <c r="AH21" s="43" t="str">
        <f t="shared" si="13"/>
        <v>Pay</v>
      </c>
      <c r="AI21" s="43">
        <v>3</v>
      </c>
      <c r="AJ21" s="43">
        <v>38</v>
      </c>
      <c r="AK21" s="43">
        <v>46</v>
      </c>
      <c r="AL21" s="43">
        <v>236</v>
      </c>
      <c r="AM21" s="43">
        <v>43</v>
      </c>
      <c r="AN21" s="43">
        <v>3</v>
      </c>
      <c r="AO21" s="65">
        <f t="shared" si="14"/>
        <v>61.5</v>
      </c>
      <c r="AP21" s="43">
        <v>19</v>
      </c>
      <c r="AQ21" s="71">
        <v>1</v>
      </c>
      <c r="AR21" s="43">
        <v>1</v>
      </c>
    </row>
    <row r="22" spans="1:44" x14ac:dyDescent="0.25">
      <c r="A22" s="59" t="s">
        <v>118</v>
      </c>
      <c r="B22" s="59" t="s">
        <v>124</v>
      </c>
      <c r="C22" s="60">
        <v>0.57721596101127015</v>
      </c>
      <c r="D22" s="59"/>
      <c r="E22" s="59"/>
      <c r="F22" s="60">
        <v>0.33333333333333331</v>
      </c>
      <c r="G22" s="59"/>
      <c r="H22" s="59"/>
      <c r="I22" s="60">
        <v>0.26700000000000002</v>
      </c>
      <c r="J22" s="59" t="s">
        <v>348</v>
      </c>
      <c r="K22" s="59" t="s">
        <v>348</v>
      </c>
      <c r="L22" s="61">
        <v>22.3</v>
      </c>
      <c r="M22" s="59"/>
      <c r="N22" s="59" t="s">
        <v>348</v>
      </c>
      <c r="O22" s="59">
        <v>32.099999999999994</v>
      </c>
      <c r="P22" s="59"/>
      <c r="Q22" s="59" t="s">
        <v>348</v>
      </c>
      <c r="R22" s="88">
        <v>11.32</v>
      </c>
      <c r="S22" s="59"/>
      <c r="T22" s="59" t="s">
        <v>348</v>
      </c>
      <c r="U22" s="59">
        <f t="shared" si="0"/>
        <v>1</v>
      </c>
      <c r="V22" s="59">
        <f t="shared" si="1"/>
        <v>4</v>
      </c>
      <c r="W22" s="59" t="str">
        <f t="shared" si="2"/>
        <v/>
      </c>
      <c r="X22" s="59" t="str">
        <f t="shared" si="3"/>
        <v/>
      </c>
      <c r="Y22" s="59" t="str">
        <f t="shared" si="4"/>
        <v>Poverty</v>
      </c>
      <c r="Z22" s="59" t="str">
        <f t="shared" si="5"/>
        <v/>
      </c>
      <c r="AA22" s="59" t="str">
        <f t="shared" si="6"/>
        <v/>
      </c>
      <c r="AB22" s="59" t="str">
        <f t="shared" si="7"/>
        <v/>
      </c>
      <c r="AC22" s="59" t="str">
        <f t="shared" si="8"/>
        <v/>
      </c>
      <c r="AD22" s="59" t="str">
        <f t="shared" si="9"/>
        <v/>
      </c>
      <c r="AE22" s="59" t="str">
        <f t="shared" si="10"/>
        <v>Poverty</v>
      </c>
      <c r="AF22" s="59" t="str">
        <f t="shared" si="11"/>
        <v>Workless</v>
      </c>
      <c r="AG22" s="59" t="str">
        <f t="shared" si="12"/>
        <v>Professions</v>
      </c>
      <c r="AH22" s="59" t="str">
        <f t="shared" si="13"/>
        <v>Pay</v>
      </c>
      <c r="AI22" s="59">
        <v>92</v>
      </c>
      <c r="AJ22" s="59">
        <v>144</v>
      </c>
      <c r="AK22" s="59">
        <v>24</v>
      </c>
      <c r="AL22" s="59">
        <v>33</v>
      </c>
      <c r="AM22" s="59">
        <v>33</v>
      </c>
      <c r="AN22" s="59">
        <v>48</v>
      </c>
      <c r="AO22" s="66">
        <f t="shared" si="14"/>
        <v>62.333333333333336</v>
      </c>
      <c r="AP22" s="59">
        <v>20</v>
      </c>
      <c r="AQ22" s="73">
        <v>1</v>
      </c>
      <c r="AR22" s="59">
        <v>1</v>
      </c>
    </row>
    <row r="23" spans="1:44" x14ac:dyDescent="0.25">
      <c r="A23" s="43" t="s">
        <v>118</v>
      </c>
      <c r="B23" s="43" t="s">
        <v>122</v>
      </c>
      <c r="C23" s="44">
        <v>0.55676911353822711</v>
      </c>
      <c r="D23" s="43"/>
      <c r="E23" s="43" t="s">
        <v>348</v>
      </c>
      <c r="F23" s="44">
        <v>0.39707536557930256</v>
      </c>
      <c r="G23" s="43"/>
      <c r="H23" s="43"/>
      <c r="I23" s="44">
        <v>0.27600000000000002</v>
      </c>
      <c r="J23" s="43" t="s">
        <v>348</v>
      </c>
      <c r="K23" s="43" t="s">
        <v>348</v>
      </c>
      <c r="L23" s="45">
        <v>25.2</v>
      </c>
      <c r="M23" s="43" t="s">
        <v>348</v>
      </c>
      <c r="N23" s="43" t="s">
        <v>348</v>
      </c>
      <c r="O23" s="43">
        <v>27</v>
      </c>
      <c r="P23" s="43" t="s">
        <v>348</v>
      </c>
      <c r="Q23" s="43" t="s">
        <v>348</v>
      </c>
      <c r="R23" s="87">
        <v>10.92</v>
      </c>
      <c r="S23" s="43" t="s">
        <v>348</v>
      </c>
      <c r="T23" s="43" t="s">
        <v>348</v>
      </c>
      <c r="U23" s="43">
        <f t="shared" si="0"/>
        <v>4</v>
      </c>
      <c r="V23" s="43">
        <f t="shared" si="1"/>
        <v>5</v>
      </c>
      <c r="W23" s="43" t="str">
        <f t="shared" si="2"/>
        <v/>
      </c>
      <c r="X23" s="43" t="str">
        <f t="shared" si="3"/>
        <v/>
      </c>
      <c r="Y23" s="43" t="str">
        <f t="shared" si="4"/>
        <v>Poverty</v>
      </c>
      <c r="Z23" s="43" t="str">
        <f t="shared" si="5"/>
        <v>Workless</v>
      </c>
      <c r="AA23" s="43" t="str">
        <f t="shared" si="6"/>
        <v>Professions</v>
      </c>
      <c r="AB23" s="43" t="str">
        <f t="shared" si="7"/>
        <v>Pay</v>
      </c>
      <c r="AC23" s="43" t="str">
        <f t="shared" si="8"/>
        <v>GCSE - all</v>
      </c>
      <c r="AD23" s="43" t="str">
        <f t="shared" si="9"/>
        <v/>
      </c>
      <c r="AE23" s="43" t="str">
        <f t="shared" si="10"/>
        <v>Poverty</v>
      </c>
      <c r="AF23" s="43" t="str">
        <f t="shared" si="11"/>
        <v>Workless</v>
      </c>
      <c r="AG23" s="43" t="str">
        <f t="shared" si="12"/>
        <v>Professions</v>
      </c>
      <c r="AH23" s="43" t="str">
        <f t="shared" si="13"/>
        <v>Pay</v>
      </c>
      <c r="AI23" s="43">
        <v>59</v>
      </c>
      <c r="AJ23" s="43">
        <v>247</v>
      </c>
      <c r="AK23" s="43">
        <v>21</v>
      </c>
      <c r="AL23" s="43">
        <v>15</v>
      </c>
      <c r="AM23" s="43">
        <v>4</v>
      </c>
      <c r="AN23" s="43">
        <v>29</v>
      </c>
      <c r="AO23" s="65">
        <f t="shared" si="14"/>
        <v>62.5</v>
      </c>
      <c r="AP23" s="43">
        <v>21</v>
      </c>
      <c r="AQ23" s="71">
        <v>1</v>
      </c>
      <c r="AR23" s="43">
        <v>1</v>
      </c>
    </row>
    <row r="24" spans="1:44" x14ac:dyDescent="0.25">
      <c r="A24" s="43" t="s">
        <v>55</v>
      </c>
      <c r="B24" s="43" t="s">
        <v>57</v>
      </c>
      <c r="C24" s="44">
        <v>0.56458635703918725</v>
      </c>
      <c r="D24" s="43"/>
      <c r="E24" s="43" t="s">
        <v>348</v>
      </c>
      <c r="F24" s="44">
        <v>0.29422066549912435</v>
      </c>
      <c r="G24" s="43"/>
      <c r="H24" s="43"/>
      <c r="I24" s="44">
        <v>0.22700000000000001</v>
      </c>
      <c r="J24" s="43"/>
      <c r="K24" s="43" t="s">
        <v>348</v>
      </c>
      <c r="L24" s="45">
        <v>19.399999999999999</v>
      </c>
      <c r="M24" s="43"/>
      <c r="N24" s="43" t="s">
        <v>348</v>
      </c>
      <c r="O24" s="43">
        <v>34.1</v>
      </c>
      <c r="P24" s="43"/>
      <c r="Q24" s="43" t="s">
        <v>348</v>
      </c>
      <c r="R24" s="87">
        <v>11.64</v>
      </c>
      <c r="S24" s="43"/>
      <c r="T24" s="43" t="s">
        <v>348</v>
      </c>
      <c r="U24" s="43">
        <f t="shared" si="0"/>
        <v>0</v>
      </c>
      <c r="V24" s="43">
        <f t="shared" si="1"/>
        <v>5</v>
      </c>
      <c r="W24" s="43" t="str">
        <f t="shared" si="2"/>
        <v/>
      </c>
      <c r="X24" s="43" t="str">
        <f t="shared" si="3"/>
        <v/>
      </c>
      <c r="Y24" s="43" t="str">
        <f t="shared" si="4"/>
        <v/>
      </c>
      <c r="Z24" s="43" t="str">
        <f t="shared" si="5"/>
        <v/>
      </c>
      <c r="AA24" s="43" t="str">
        <f t="shared" si="6"/>
        <v/>
      </c>
      <c r="AB24" s="43" t="str">
        <f t="shared" si="7"/>
        <v/>
      </c>
      <c r="AC24" s="43" t="str">
        <f t="shared" si="8"/>
        <v>GCSE - all</v>
      </c>
      <c r="AD24" s="43" t="str">
        <f t="shared" si="9"/>
        <v/>
      </c>
      <c r="AE24" s="43" t="str">
        <f t="shared" si="10"/>
        <v>Poverty</v>
      </c>
      <c r="AF24" s="43" t="str">
        <f t="shared" si="11"/>
        <v>Workless</v>
      </c>
      <c r="AG24" s="43" t="str">
        <f t="shared" si="12"/>
        <v>Professions</v>
      </c>
      <c r="AH24" s="43" t="str">
        <f t="shared" si="13"/>
        <v>Pay</v>
      </c>
      <c r="AI24" s="43">
        <v>67</v>
      </c>
      <c r="AJ24" s="43">
        <v>86</v>
      </c>
      <c r="AK24" s="43">
        <v>54</v>
      </c>
      <c r="AL24" s="43">
        <v>53</v>
      </c>
      <c r="AM24" s="43">
        <v>44</v>
      </c>
      <c r="AN24" s="43">
        <v>72</v>
      </c>
      <c r="AO24" s="65">
        <f t="shared" si="14"/>
        <v>62.666666666666664</v>
      </c>
      <c r="AP24" s="43">
        <v>22</v>
      </c>
      <c r="AQ24" s="71">
        <v>1</v>
      </c>
      <c r="AR24" s="43">
        <v>1</v>
      </c>
    </row>
    <row r="25" spans="1:44" x14ac:dyDescent="0.25">
      <c r="A25" s="49" t="s">
        <v>299</v>
      </c>
      <c r="B25" s="49" t="s">
        <v>336</v>
      </c>
      <c r="C25" s="50">
        <v>0.48307692307692307</v>
      </c>
      <c r="D25" s="49" t="s">
        <v>348</v>
      </c>
      <c r="E25" s="49" t="s">
        <v>348</v>
      </c>
      <c r="F25" s="50">
        <v>0.23076923076923078</v>
      </c>
      <c r="G25" s="49" t="s">
        <v>348</v>
      </c>
      <c r="H25" s="49" t="s">
        <v>348</v>
      </c>
      <c r="I25" s="50">
        <v>0.14799999999999999</v>
      </c>
      <c r="J25" s="49"/>
      <c r="K25" s="49"/>
      <c r="L25" s="52" t="s">
        <v>1068</v>
      </c>
      <c r="M25" s="49"/>
      <c r="N25" s="49"/>
      <c r="O25" s="49" t="s">
        <v>349</v>
      </c>
      <c r="P25" s="49"/>
      <c r="Q25" s="49"/>
      <c r="R25" s="90" t="s">
        <v>1418</v>
      </c>
      <c r="S25" s="49"/>
      <c r="T25" s="49"/>
      <c r="U25" s="49">
        <f t="shared" si="0"/>
        <v>2</v>
      </c>
      <c r="V25" s="49">
        <f t="shared" si="1"/>
        <v>2</v>
      </c>
      <c r="W25" s="49" t="str">
        <f t="shared" si="2"/>
        <v>GCSE - all</v>
      </c>
      <c r="X25" s="49" t="str">
        <f t="shared" si="3"/>
        <v>GCSE - FSM</v>
      </c>
      <c r="Y25" s="49" t="str">
        <f t="shared" si="4"/>
        <v/>
      </c>
      <c r="Z25" s="49" t="str">
        <f t="shared" si="5"/>
        <v/>
      </c>
      <c r="AA25" s="49" t="str">
        <f t="shared" si="6"/>
        <v/>
      </c>
      <c r="AB25" s="49" t="str">
        <f t="shared" si="7"/>
        <v/>
      </c>
      <c r="AC25" s="49" t="str">
        <f t="shared" si="8"/>
        <v>GCSE - all</v>
      </c>
      <c r="AD25" s="49" t="str">
        <f t="shared" si="9"/>
        <v>GCSE - FSM</v>
      </c>
      <c r="AE25" s="49" t="str">
        <f t="shared" si="10"/>
        <v/>
      </c>
      <c r="AF25" s="49" t="str">
        <f t="shared" si="11"/>
        <v/>
      </c>
      <c r="AG25" s="49" t="str">
        <f t="shared" si="12"/>
        <v/>
      </c>
      <c r="AH25" s="49" t="str">
        <f t="shared" si="13"/>
        <v/>
      </c>
      <c r="AI25" s="49">
        <v>7</v>
      </c>
      <c r="AJ25" s="49">
        <v>13</v>
      </c>
      <c r="AK25" s="49">
        <v>172</v>
      </c>
      <c r="AL25" s="49" t="s">
        <v>349</v>
      </c>
      <c r="AM25" s="49" t="s">
        <v>349</v>
      </c>
      <c r="AN25" s="49" t="s">
        <v>349</v>
      </c>
      <c r="AO25" s="68">
        <f>(AI25+AJ25+AK25)/3</f>
        <v>64</v>
      </c>
      <c r="AP25" s="49">
        <v>23</v>
      </c>
      <c r="AQ25" s="75">
        <v>1</v>
      </c>
      <c r="AR25" s="49">
        <v>1</v>
      </c>
    </row>
    <row r="26" spans="1:44" x14ac:dyDescent="0.25">
      <c r="A26" s="59" t="s">
        <v>118</v>
      </c>
      <c r="B26" s="59" t="s">
        <v>127</v>
      </c>
      <c r="C26" s="60">
        <v>0.55899705014749268</v>
      </c>
      <c r="D26" s="59"/>
      <c r="E26" s="59" t="s">
        <v>348</v>
      </c>
      <c r="F26" s="60">
        <v>0.30681818181818182</v>
      </c>
      <c r="G26" s="59"/>
      <c r="H26" s="59"/>
      <c r="I26" s="60">
        <v>0.22800000000000001</v>
      </c>
      <c r="J26" s="59"/>
      <c r="K26" s="59" t="s">
        <v>348</v>
      </c>
      <c r="L26" s="61">
        <v>20.2</v>
      </c>
      <c r="M26" s="59"/>
      <c r="N26" s="59" t="s">
        <v>348</v>
      </c>
      <c r="O26" s="59">
        <v>37.799999999999997</v>
      </c>
      <c r="P26" s="59"/>
      <c r="Q26" s="59"/>
      <c r="R26" s="88">
        <v>11.33</v>
      </c>
      <c r="S26" s="59"/>
      <c r="T26" s="59" t="s">
        <v>348</v>
      </c>
      <c r="U26" s="59">
        <f t="shared" si="0"/>
        <v>0</v>
      </c>
      <c r="V26" s="59">
        <f t="shared" si="1"/>
        <v>4</v>
      </c>
      <c r="W26" s="59" t="str">
        <f t="shared" si="2"/>
        <v/>
      </c>
      <c r="X26" s="59" t="str">
        <f t="shared" si="3"/>
        <v/>
      </c>
      <c r="Y26" s="59" t="str">
        <f t="shared" si="4"/>
        <v/>
      </c>
      <c r="Z26" s="59" t="str">
        <f t="shared" si="5"/>
        <v/>
      </c>
      <c r="AA26" s="59" t="str">
        <f t="shared" si="6"/>
        <v/>
      </c>
      <c r="AB26" s="59" t="str">
        <f t="shared" si="7"/>
        <v/>
      </c>
      <c r="AC26" s="59" t="str">
        <f t="shared" si="8"/>
        <v>GCSE - all</v>
      </c>
      <c r="AD26" s="59" t="str">
        <f t="shared" si="9"/>
        <v/>
      </c>
      <c r="AE26" s="59" t="str">
        <f t="shared" si="10"/>
        <v>Poverty</v>
      </c>
      <c r="AF26" s="59" t="str">
        <f t="shared" si="11"/>
        <v>Workless</v>
      </c>
      <c r="AG26" s="59" t="str">
        <f t="shared" si="12"/>
        <v/>
      </c>
      <c r="AH26" s="59" t="str">
        <f t="shared" si="13"/>
        <v>Pay</v>
      </c>
      <c r="AI26" s="59">
        <v>63</v>
      </c>
      <c r="AJ26" s="59">
        <v>103</v>
      </c>
      <c r="AK26" s="59">
        <v>53</v>
      </c>
      <c r="AL26" s="59">
        <v>45</v>
      </c>
      <c r="AM26" s="59">
        <v>85</v>
      </c>
      <c r="AN26" s="59">
        <v>50</v>
      </c>
      <c r="AO26" s="66">
        <f>(AI26+AJ26+AK26+AL26+AM26+AN26)/6</f>
        <v>66.5</v>
      </c>
      <c r="AP26" s="59">
        <v>24</v>
      </c>
      <c r="AQ26" s="73">
        <v>1</v>
      </c>
      <c r="AR26" s="59">
        <v>1</v>
      </c>
    </row>
    <row r="27" spans="1:44" x14ac:dyDescent="0.25">
      <c r="A27" s="59" t="s">
        <v>15</v>
      </c>
      <c r="B27" s="59" t="s">
        <v>28</v>
      </c>
      <c r="C27" s="60">
        <v>0.55495583905789991</v>
      </c>
      <c r="D27" s="59"/>
      <c r="E27" s="59" t="s">
        <v>348</v>
      </c>
      <c r="F27" s="60">
        <v>0.30924855491329478</v>
      </c>
      <c r="G27" s="59"/>
      <c r="H27" s="59"/>
      <c r="I27" s="60">
        <v>0.23699999999999999</v>
      </c>
      <c r="J27" s="59"/>
      <c r="K27" s="59" t="s">
        <v>348</v>
      </c>
      <c r="L27" s="61">
        <v>15.9</v>
      </c>
      <c r="M27" s="59"/>
      <c r="N27" s="59"/>
      <c r="O27" s="59">
        <v>34.5</v>
      </c>
      <c r="P27" s="59"/>
      <c r="Q27" s="59" t="s">
        <v>348</v>
      </c>
      <c r="R27" s="88">
        <v>11.58</v>
      </c>
      <c r="S27" s="59"/>
      <c r="T27" s="59" t="s">
        <v>348</v>
      </c>
      <c r="U27" s="59">
        <f t="shared" si="0"/>
        <v>0</v>
      </c>
      <c r="V27" s="59">
        <f t="shared" si="1"/>
        <v>4</v>
      </c>
      <c r="W27" s="59" t="str">
        <f t="shared" si="2"/>
        <v/>
      </c>
      <c r="X27" s="59" t="str">
        <f t="shared" si="3"/>
        <v/>
      </c>
      <c r="Y27" s="59" t="str">
        <f t="shared" si="4"/>
        <v/>
      </c>
      <c r="Z27" s="59" t="str">
        <f t="shared" si="5"/>
        <v/>
      </c>
      <c r="AA27" s="59" t="str">
        <f t="shared" si="6"/>
        <v/>
      </c>
      <c r="AB27" s="59" t="str">
        <f t="shared" si="7"/>
        <v/>
      </c>
      <c r="AC27" s="59" t="str">
        <f t="shared" si="8"/>
        <v>GCSE - all</v>
      </c>
      <c r="AD27" s="59" t="str">
        <f t="shared" si="9"/>
        <v/>
      </c>
      <c r="AE27" s="59" t="str">
        <f t="shared" si="10"/>
        <v>Poverty</v>
      </c>
      <c r="AF27" s="59" t="str">
        <f t="shared" si="11"/>
        <v/>
      </c>
      <c r="AG27" s="59" t="str">
        <f t="shared" si="12"/>
        <v>Professions</v>
      </c>
      <c r="AH27" s="59" t="str">
        <f t="shared" si="13"/>
        <v>Pay</v>
      </c>
      <c r="AI27" s="59">
        <v>56</v>
      </c>
      <c r="AJ27" s="59">
        <v>110</v>
      </c>
      <c r="AK27" s="59">
        <v>43</v>
      </c>
      <c r="AL27" s="59">
        <v>83</v>
      </c>
      <c r="AM27" s="59">
        <v>46</v>
      </c>
      <c r="AN27" s="59">
        <v>65</v>
      </c>
      <c r="AO27" s="66">
        <f>(AI27+AJ27+AK27+AL27+AM27+AN27)/6</f>
        <v>67.166666666666671</v>
      </c>
      <c r="AP27" s="59">
        <v>25</v>
      </c>
      <c r="AQ27" s="73">
        <v>1</v>
      </c>
      <c r="AR27" s="59">
        <v>1</v>
      </c>
    </row>
    <row r="28" spans="1:44" x14ac:dyDescent="0.25">
      <c r="A28" s="59" t="s">
        <v>55</v>
      </c>
      <c r="B28" s="59" t="s">
        <v>75</v>
      </c>
      <c r="C28" s="60">
        <v>0.55517536355859709</v>
      </c>
      <c r="D28" s="59"/>
      <c r="E28" s="59" t="s">
        <v>348</v>
      </c>
      <c r="F28" s="60">
        <v>0.33128834355828218</v>
      </c>
      <c r="G28" s="59"/>
      <c r="H28" s="59"/>
      <c r="I28" s="60">
        <v>0.186</v>
      </c>
      <c r="J28" s="59"/>
      <c r="K28" s="59"/>
      <c r="L28" s="61">
        <v>20.100000000000001</v>
      </c>
      <c r="M28" s="59"/>
      <c r="N28" s="59" t="s">
        <v>348</v>
      </c>
      <c r="O28" s="59">
        <v>29.9</v>
      </c>
      <c r="P28" s="59" t="s">
        <v>348</v>
      </c>
      <c r="Q28" s="59" t="s">
        <v>348</v>
      </c>
      <c r="R28" s="88">
        <v>11.24</v>
      </c>
      <c r="S28" s="59"/>
      <c r="T28" s="59" t="s">
        <v>348</v>
      </c>
      <c r="U28" s="59">
        <f t="shared" si="0"/>
        <v>1</v>
      </c>
      <c r="V28" s="59">
        <f t="shared" si="1"/>
        <v>4</v>
      </c>
      <c r="W28" s="59" t="str">
        <f t="shared" si="2"/>
        <v/>
      </c>
      <c r="X28" s="59" t="str">
        <f t="shared" si="3"/>
        <v/>
      </c>
      <c r="Y28" s="59" t="str">
        <f t="shared" si="4"/>
        <v/>
      </c>
      <c r="Z28" s="59" t="str">
        <f t="shared" si="5"/>
        <v/>
      </c>
      <c r="AA28" s="59" t="str">
        <f t="shared" si="6"/>
        <v>Professions</v>
      </c>
      <c r="AB28" s="59" t="str">
        <f t="shared" si="7"/>
        <v/>
      </c>
      <c r="AC28" s="59" t="str">
        <f t="shared" si="8"/>
        <v>GCSE - all</v>
      </c>
      <c r="AD28" s="59" t="str">
        <f t="shared" si="9"/>
        <v/>
      </c>
      <c r="AE28" s="59" t="str">
        <f t="shared" si="10"/>
        <v/>
      </c>
      <c r="AF28" s="59" t="str">
        <f t="shared" si="11"/>
        <v>Workless</v>
      </c>
      <c r="AG28" s="59" t="str">
        <f t="shared" si="12"/>
        <v>Professions</v>
      </c>
      <c r="AH28" s="59" t="str">
        <f t="shared" si="13"/>
        <v>Pay</v>
      </c>
      <c r="AI28" s="59">
        <v>57</v>
      </c>
      <c r="AJ28" s="59">
        <v>143</v>
      </c>
      <c r="AK28" s="59">
        <v>114</v>
      </c>
      <c r="AL28" s="59">
        <v>46</v>
      </c>
      <c r="AM28" s="59">
        <v>12</v>
      </c>
      <c r="AN28" s="59">
        <v>41</v>
      </c>
      <c r="AO28" s="66">
        <f>(AI28+AJ28+AK28+AL28+AM28+AN28)/6</f>
        <v>68.833333333333329</v>
      </c>
      <c r="AP28" s="59">
        <v>26</v>
      </c>
      <c r="AQ28" s="73">
        <v>1</v>
      </c>
      <c r="AR28" s="59">
        <v>1</v>
      </c>
    </row>
    <row r="29" spans="1:44" x14ac:dyDescent="0.25">
      <c r="A29" s="59" t="s">
        <v>15</v>
      </c>
      <c r="B29" s="59" t="s">
        <v>39</v>
      </c>
      <c r="C29" s="60">
        <v>0.52888888888888885</v>
      </c>
      <c r="D29" s="59"/>
      <c r="E29" s="59" t="s">
        <v>348</v>
      </c>
      <c r="F29" s="60">
        <v>0.21311475409836064</v>
      </c>
      <c r="G29" s="59" t="s">
        <v>348</v>
      </c>
      <c r="H29" s="59" t="s">
        <v>348</v>
      </c>
      <c r="I29" s="60">
        <v>0.153</v>
      </c>
      <c r="J29" s="59"/>
      <c r="K29" s="59"/>
      <c r="L29" s="61">
        <v>9.9</v>
      </c>
      <c r="M29" s="59"/>
      <c r="N29" s="59"/>
      <c r="O29" s="59">
        <v>27.700000000000003</v>
      </c>
      <c r="P29" s="59" t="s">
        <v>348</v>
      </c>
      <c r="Q29" s="59" t="s">
        <v>348</v>
      </c>
      <c r="R29" s="88">
        <v>10.79</v>
      </c>
      <c r="S29" s="59" t="s">
        <v>348</v>
      </c>
      <c r="T29" s="59" t="s">
        <v>348</v>
      </c>
      <c r="U29" s="59">
        <f t="shared" si="0"/>
        <v>3</v>
      </c>
      <c r="V29" s="59">
        <f t="shared" si="1"/>
        <v>4</v>
      </c>
      <c r="W29" s="59" t="str">
        <f t="shared" si="2"/>
        <v/>
      </c>
      <c r="X29" s="59" t="str">
        <f t="shared" si="3"/>
        <v>GCSE - FSM</v>
      </c>
      <c r="Y29" s="59" t="str">
        <f t="shared" si="4"/>
        <v/>
      </c>
      <c r="Z29" s="59" t="str">
        <f t="shared" si="5"/>
        <v/>
      </c>
      <c r="AA29" s="59" t="str">
        <f t="shared" si="6"/>
        <v>Professions</v>
      </c>
      <c r="AB29" s="59" t="str">
        <f t="shared" si="7"/>
        <v>Pay</v>
      </c>
      <c r="AC29" s="59" t="str">
        <f t="shared" si="8"/>
        <v>GCSE - all</v>
      </c>
      <c r="AD29" s="59" t="str">
        <f t="shared" si="9"/>
        <v>GCSE - FSM</v>
      </c>
      <c r="AE29" s="59" t="str">
        <f t="shared" si="10"/>
        <v/>
      </c>
      <c r="AF29" s="59" t="str">
        <f t="shared" si="11"/>
        <v/>
      </c>
      <c r="AG29" s="59" t="str">
        <f t="shared" si="12"/>
        <v>Professions</v>
      </c>
      <c r="AH29" s="59" t="str">
        <f t="shared" si="13"/>
        <v>Pay</v>
      </c>
      <c r="AI29" s="59">
        <v>37</v>
      </c>
      <c r="AJ29" s="59">
        <v>9</v>
      </c>
      <c r="AK29" s="59">
        <v>164</v>
      </c>
      <c r="AL29" s="59">
        <v>182</v>
      </c>
      <c r="AM29" s="59">
        <v>5</v>
      </c>
      <c r="AN29" s="59">
        <v>19</v>
      </c>
      <c r="AO29" s="66">
        <f>(AI29+AJ29+AK29+AL29+AM29+AN29)/6</f>
        <v>69.333333333333329</v>
      </c>
      <c r="AP29" s="59">
        <v>27</v>
      </c>
      <c r="AQ29" s="73">
        <v>1</v>
      </c>
      <c r="AR29" s="59">
        <v>1</v>
      </c>
    </row>
    <row r="30" spans="1:44" x14ac:dyDescent="0.25">
      <c r="A30" s="46" t="s">
        <v>118</v>
      </c>
      <c r="B30" s="46" t="s">
        <v>137</v>
      </c>
      <c r="C30" s="47">
        <v>0.52881698685540945</v>
      </c>
      <c r="D30" s="46"/>
      <c r="E30" s="46" t="s">
        <v>348</v>
      </c>
      <c r="F30" s="47">
        <v>0.30275229357798167</v>
      </c>
      <c r="G30" s="46"/>
      <c r="H30" s="46"/>
      <c r="I30" s="47">
        <v>0.17599999999999999</v>
      </c>
      <c r="J30" s="46"/>
      <c r="K30" s="46"/>
      <c r="L30" s="48">
        <v>18.2</v>
      </c>
      <c r="M30" s="46"/>
      <c r="N30" s="46" t="s">
        <v>348</v>
      </c>
      <c r="O30" s="46" t="s">
        <v>349</v>
      </c>
      <c r="P30" s="46"/>
      <c r="Q30" s="46"/>
      <c r="R30" s="89">
        <v>11.04</v>
      </c>
      <c r="S30" s="46"/>
      <c r="T30" s="46" t="s">
        <v>348</v>
      </c>
      <c r="U30" s="46">
        <f t="shared" si="0"/>
        <v>0</v>
      </c>
      <c r="V30" s="46">
        <f t="shared" si="1"/>
        <v>3</v>
      </c>
      <c r="W30" s="46" t="str">
        <f t="shared" si="2"/>
        <v/>
      </c>
      <c r="X30" s="46" t="str">
        <f t="shared" si="3"/>
        <v/>
      </c>
      <c r="Y30" s="46" t="str">
        <f t="shared" si="4"/>
        <v/>
      </c>
      <c r="Z30" s="46" t="str">
        <f t="shared" si="5"/>
        <v/>
      </c>
      <c r="AA30" s="46" t="str">
        <f t="shared" si="6"/>
        <v/>
      </c>
      <c r="AB30" s="46" t="str">
        <f t="shared" si="7"/>
        <v/>
      </c>
      <c r="AC30" s="46" t="str">
        <f t="shared" si="8"/>
        <v>GCSE - all</v>
      </c>
      <c r="AD30" s="46" t="str">
        <f t="shared" si="9"/>
        <v/>
      </c>
      <c r="AE30" s="46" t="str">
        <f t="shared" si="10"/>
        <v/>
      </c>
      <c r="AF30" s="46" t="str">
        <f t="shared" si="11"/>
        <v>Workless</v>
      </c>
      <c r="AG30" s="46" t="str">
        <f t="shared" si="12"/>
        <v/>
      </c>
      <c r="AH30" s="46" t="str">
        <f t="shared" si="13"/>
        <v>Pay</v>
      </c>
      <c r="AI30" s="46">
        <v>36</v>
      </c>
      <c r="AJ30" s="46">
        <v>97</v>
      </c>
      <c r="AK30" s="46">
        <v>128</v>
      </c>
      <c r="AL30" s="46">
        <v>65</v>
      </c>
      <c r="AM30" s="46" t="s">
        <v>349</v>
      </c>
      <c r="AN30" s="46">
        <v>33</v>
      </c>
      <c r="AO30" s="67">
        <f>(AI30+AJ30+AK30+AL30+AN30)/5</f>
        <v>71.8</v>
      </c>
      <c r="AP30" s="46">
        <v>28</v>
      </c>
      <c r="AQ30" s="74">
        <v>1</v>
      </c>
      <c r="AR30" s="46">
        <v>1</v>
      </c>
    </row>
    <row r="31" spans="1:44" x14ac:dyDescent="0.25">
      <c r="A31" s="43" t="s">
        <v>77</v>
      </c>
      <c r="B31" s="43" t="s">
        <v>79</v>
      </c>
      <c r="C31" s="44">
        <v>0.54004576659038905</v>
      </c>
      <c r="D31" s="43"/>
      <c r="E31" s="43" t="s">
        <v>348</v>
      </c>
      <c r="F31" s="44">
        <v>0.38992974238875877</v>
      </c>
      <c r="G31" s="43"/>
      <c r="H31" s="43"/>
      <c r="I31" s="44">
        <v>0.26400000000000001</v>
      </c>
      <c r="J31" s="43" t="s">
        <v>348</v>
      </c>
      <c r="K31" s="43" t="s">
        <v>348</v>
      </c>
      <c r="L31" s="45">
        <v>20.6</v>
      </c>
      <c r="M31" s="43"/>
      <c r="N31" s="43" t="s">
        <v>348</v>
      </c>
      <c r="O31" s="43">
        <v>36.700000000000003</v>
      </c>
      <c r="P31" s="43"/>
      <c r="Q31" s="43" t="s">
        <v>348</v>
      </c>
      <c r="R31" s="87">
        <v>10.210000000000001</v>
      </c>
      <c r="S31" s="43" t="s">
        <v>348</v>
      </c>
      <c r="T31" s="43" t="s">
        <v>348</v>
      </c>
      <c r="U31" s="43">
        <f t="shared" si="0"/>
        <v>2</v>
      </c>
      <c r="V31" s="43">
        <f t="shared" si="1"/>
        <v>5</v>
      </c>
      <c r="W31" s="43" t="str">
        <f t="shared" si="2"/>
        <v/>
      </c>
      <c r="X31" s="43" t="str">
        <f t="shared" si="3"/>
        <v/>
      </c>
      <c r="Y31" s="43" t="str">
        <f t="shared" si="4"/>
        <v>Poverty</v>
      </c>
      <c r="Z31" s="43" t="str">
        <f t="shared" si="5"/>
        <v/>
      </c>
      <c r="AA31" s="43" t="str">
        <f t="shared" si="6"/>
        <v/>
      </c>
      <c r="AB31" s="43" t="str">
        <f t="shared" si="7"/>
        <v>Pay</v>
      </c>
      <c r="AC31" s="43" t="str">
        <f t="shared" si="8"/>
        <v>GCSE - all</v>
      </c>
      <c r="AD31" s="43" t="str">
        <f t="shared" si="9"/>
        <v/>
      </c>
      <c r="AE31" s="43" t="str">
        <f t="shared" si="10"/>
        <v>Poverty</v>
      </c>
      <c r="AF31" s="43" t="str">
        <f t="shared" si="11"/>
        <v>Workless</v>
      </c>
      <c r="AG31" s="43" t="str">
        <f t="shared" si="12"/>
        <v>Professions</v>
      </c>
      <c r="AH31" s="43" t="str">
        <f t="shared" si="13"/>
        <v>Pay</v>
      </c>
      <c r="AI31" s="43">
        <v>44</v>
      </c>
      <c r="AJ31" s="43">
        <v>237</v>
      </c>
      <c r="AK31" s="43">
        <v>29</v>
      </c>
      <c r="AL31" s="43">
        <v>42</v>
      </c>
      <c r="AM31" s="43">
        <v>77</v>
      </c>
      <c r="AN31" s="43">
        <v>5</v>
      </c>
      <c r="AO31" s="65">
        <f t="shared" ref="AO31:AO38" si="15">(AI31+AJ31+AK31+AL31+AM31+AN31)/6</f>
        <v>72.333333333333329</v>
      </c>
      <c r="AP31" s="43">
        <v>29</v>
      </c>
      <c r="AQ31" s="71">
        <v>1</v>
      </c>
      <c r="AR31" s="43">
        <v>1</v>
      </c>
    </row>
    <row r="32" spans="1:44" x14ac:dyDescent="0.25">
      <c r="A32" s="59" t="s">
        <v>231</v>
      </c>
      <c r="B32" s="59" t="s">
        <v>243</v>
      </c>
      <c r="C32" s="60">
        <v>0.48644986449864497</v>
      </c>
      <c r="D32" s="59" t="s">
        <v>348</v>
      </c>
      <c r="E32" s="59" t="s">
        <v>348</v>
      </c>
      <c r="F32" s="60">
        <v>0.28934010152284262</v>
      </c>
      <c r="G32" s="59"/>
      <c r="H32" s="59" t="s">
        <v>348</v>
      </c>
      <c r="I32" s="60">
        <v>0.19</v>
      </c>
      <c r="J32" s="59"/>
      <c r="K32" s="59"/>
      <c r="L32" s="61">
        <v>13.6</v>
      </c>
      <c r="M32" s="59"/>
      <c r="N32" s="59"/>
      <c r="O32" s="59">
        <v>36.5</v>
      </c>
      <c r="P32" s="59"/>
      <c r="Q32" s="59" t="s">
        <v>348</v>
      </c>
      <c r="R32" s="88">
        <v>11.62</v>
      </c>
      <c r="S32" s="59"/>
      <c r="T32" s="59" t="s">
        <v>348</v>
      </c>
      <c r="U32" s="59">
        <f t="shared" si="0"/>
        <v>1</v>
      </c>
      <c r="V32" s="59">
        <f t="shared" si="1"/>
        <v>4</v>
      </c>
      <c r="W32" s="59" t="str">
        <f t="shared" si="2"/>
        <v>GCSE - all</v>
      </c>
      <c r="X32" s="59" t="str">
        <f t="shared" si="3"/>
        <v/>
      </c>
      <c r="Y32" s="59" t="str">
        <f t="shared" si="4"/>
        <v/>
      </c>
      <c r="Z32" s="59" t="str">
        <f t="shared" si="5"/>
        <v/>
      </c>
      <c r="AA32" s="59" t="str">
        <f t="shared" si="6"/>
        <v/>
      </c>
      <c r="AB32" s="59" t="str">
        <f t="shared" si="7"/>
        <v/>
      </c>
      <c r="AC32" s="59" t="str">
        <f t="shared" si="8"/>
        <v>GCSE - all</v>
      </c>
      <c r="AD32" s="59" t="str">
        <f t="shared" si="9"/>
        <v>GCSE - FSM</v>
      </c>
      <c r="AE32" s="59" t="str">
        <f t="shared" si="10"/>
        <v/>
      </c>
      <c r="AF32" s="59" t="str">
        <f t="shared" si="11"/>
        <v/>
      </c>
      <c r="AG32" s="59" t="str">
        <f t="shared" si="12"/>
        <v>Professions</v>
      </c>
      <c r="AH32" s="59" t="str">
        <f t="shared" si="13"/>
        <v>Pay</v>
      </c>
      <c r="AI32" s="59">
        <v>9</v>
      </c>
      <c r="AJ32" s="59">
        <v>75</v>
      </c>
      <c r="AK32" s="59">
        <v>106</v>
      </c>
      <c r="AL32" s="59">
        <v>122</v>
      </c>
      <c r="AM32" s="59">
        <v>70</v>
      </c>
      <c r="AN32" s="59">
        <v>68</v>
      </c>
      <c r="AO32" s="66">
        <f t="shared" si="15"/>
        <v>75</v>
      </c>
      <c r="AP32" s="59">
        <v>30</v>
      </c>
      <c r="AQ32" s="73">
        <v>1</v>
      </c>
      <c r="AR32" s="59">
        <v>1</v>
      </c>
    </row>
    <row r="33" spans="1:44" x14ac:dyDescent="0.25">
      <c r="A33" s="46" t="s">
        <v>231</v>
      </c>
      <c r="B33" s="46" t="s">
        <v>241</v>
      </c>
      <c r="C33" s="47">
        <v>0.48252826310380265</v>
      </c>
      <c r="D33" s="46" t="s">
        <v>348</v>
      </c>
      <c r="E33" s="46" t="s">
        <v>348</v>
      </c>
      <c r="F33" s="47">
        <v>0.23564954682779457</v>
      </c>
      <c r="G33" s="46" t="s">
        <v>348</v>
      </c>
      <c r="H33" s="46" t="s">
        <v>348</v>
      </c>
      <c r="I33" s="47">
        <v>0.223</v>
      </c>
      <c r="J33" s="46"/>
      <c r="K33" s="46" t="s">
        <v>348</v>
      </c>
      <c r="L33" s="48">
        <v>15.6</v>
      </c>
      <c r="M33" s="46"/>
      <c r="N33" s="46"/>
      <c r="O33" s="46">
        <v>41.5</v>
      </c>
      <c r="P33" s="46"/>
      <c r="Q33" s="46"/>
      <c r="R33" s="89">
        <v>12.73</v>
      </c>
      <c r="S33" s="46"/>
      <c r="T33" s="46"/>
      <c r="U33" s="46">
        <f t="shared" si="0"/>
        <v>2</v>
      </c>
      <c r="V33" s="46">
        <f t="shared" si="1"/>
        <v>3</v>
      </c>
      <c r="W33" s="46" t="str">
        <f t="shared" si="2"/>
        <v>GCSE - all</v>
      </c>
      <c r="X33" s="46" t="str">
        <f t="shared" si="3"/>
        <v>GCSE - FSM</v>
      </c>
      <c r="Y33" s="46" t="str">
        <f t="shared" si="4"/>
        <v/>
      </c>
      <c r="Z33" s="46" t="str">
        <f t="shared" si="5"/>
        <v/>
      </c>
      <c r="AA33" s="46" t="str">
        <f t="shared" si="6"/>
        <v/>
      </c>
      <c r="AB33" s="46" t="str">
        <f t="shared" si="7"/>
        <v/>
      </c>
      <c r="AC33" s="46" t="str">
        <f t="shared" si="8"/>
        <v>GCSE - all</v>
      </c>
      <c r="AD33" s="46" t="str">
        <f t="shared" si="9"/>
        <v>GCSE - FSM</v>
      </c>
      <c r="AE33" s="46" t="str">
        <f t="shared" si="10"/>
        <v>Poverty</v>
      </c>
      <c r="AF33" s="46" t="str">
        <f t="shared" si="11"/>
        <v/>
      </c>
      <c r="AG33" s="46" t="str">
        <f t="shared" si="12"/>
        <v/>
      </c>
      <c r="AH33" s="46" t="str">
        <f t="shared" si="13"/>
        <v/>
      </c>
      <c r="AI33" s="46">
        <v>6</v>
      </c>
      <c r="AJ33" s="46">
        <v>17</v>
      </c>
      <c r="AK33" s="46">
        <v>59</v>
      </c>
      <c r="AL33" s="46">
        <v>90</v>
      </c>
      <c r="AM33" s="46">
        <v>134</v>
      </c>
      <c r="AN33" s="46">
        <v>146</v>
      </c>
      <c r="AO33" s="67">
        <f t="shared" si="15"/>
        <v>75.333333333333329</v>
      </c>
      <c r="AP33" s="46">
        <v>31</v>
      </c>
      <c r="AQ33" s="74">
        <v>1</v>
      </c>
      <c r="AR33" s="46">
        <v>1</v>
      </c>
    </row>
    <row r="34" spans="1:44" x14ac:dyDescent="0.25">
      <c r="A34" s="59" t="s">
        <v>2</v>
      </c>
      <c r="B34" s="59" t="s">
        <v>7</v>
      </c>
      <c r="C34" s="60">
        <v>0.59873617693522907</v>
      </c>
      <c r="D34" s="59"/>
      <c r="E34" s="59"/>
      <c r="F34" s="60">
        <v>0.3281004709576138</v>
      </c>
      <c r="G34" s="59"/>
      <c r="H34" s="59"/>
      <c r="I34" s="60">
        <v>0.23400000000000001</v>
      </c>
      <c r="J34" s="59"/>
      <c r="K34" s="59" t="s">
        <v>348</v>
      </c>
      <c r="L34" s="61">
        <v>18.7</v>
      </c>
      <c r="M34" s="59"/>
      <c r="N34" s="59" t="s">
        <v>348</v>
      </c>
      <c r="O34" s="59">
        <v>30.1</v>
      </c>
      <c r="P34" s="59" t="s">
        <v>348</v>
      </c>
      <c r="Q34" s="59" t="s">
        <v>348</v>
      </c>
      <c r="R34" s="88">
        <v>11.56</v>
      </c>
      <c r="S34" s="59"/>
      <c r="T34" s="59" t="s">
        <v>348</v>
      </c>
      <c r="U34" s="59">
        <f t="shared" si="0"/>
        <v>1</v>
      </c>
      <c r="V34" s="59">
        <f t="shared" si="1"/>
        <v>4</v>
      </c>
      <c r="W34" s="59" t="str">
        <f t="shared" si="2"/>
        <v/>
      </c>
      <c r="X34" s="59" t="str">
        <f t="shared" si="3"/>
        <v/>
      </c>
      <c r="Y34" s="59" t="str">
        <f t="shared" si="4"/>
        <v/>
      </c>
      <c r="Z34" s="59" t="str">
        <f t="shared" si="5"/>
        <v/>
      </c>
      <c r="AA34" s="59" t="str">
        <f t="shared" si="6"/>
        <v>Professions</v>
      </c>
      <c r="AB34" s="59" t="str">
        <f t="shared" si="7"/>
        <v/>
      </c>
      <c r="AC34" s="59" t="str">
        <f t="shared" si="8"/>
        <v/>
      </c>
      <c r="AD34" s="59" t="str">
        <f t="shared" si="9"/>
        <v/>
      </c>
      <c r="AE34" s="59" t="str">
        <f t="shared" si="10"/>
        <v>Poverty</v>
      </c>
      <c r="AF34" s="59" t="str">
        <f t="shared" si="11"/>
        <v>Workless</v>
      </c>
      <c r="AG34" s="59" t="str">
        <f t="shared" si="12"/>
        <v>Professions</v>
      </c>
      <c r="AH34" s="59" t="str">
        <f t="shared" si="13"/>
        <v>Pay</v>
      </c>
      <c r="AI34" s="59">
        <v>133</v>
      </c>
      <c r="AJ34" s="59">
        <v>135</v>
      </c>
      <c r="AK34" s="59">
        <v>47</v>
      </c>
      <c r="AL34" s="59">
        <v>60</v>
      </c>
      <c r="AM34" s="59">
        <v>14</v>
      </c>
      <c r="AN34" s="59">
        <v>63</v>
      </c>
      <c r="AO34" s="66">
        <f t="shared" si="15"/>
        <v>75.333333333333329</v>
      </c>
      <c r="AP34" s="59">
        <v>32</v>
      </c>
      <c r="AQ34" s="73">
        <v>1</v>
      </c>
      <c r="AR34" s="59">
        <v>1</v>
      </c>
    </row>
    <row r="35" spans="1:44" x14ac:dyDescent="0.25">
      <c r="A35" s="59" t="s">
        <v>231</v>
      </c>
      <c r="B35" s="59" t="s">
        <v>273</v>
      </c>
      <c r="C35" s="60">
        <v>0.5697187312986236</v>
      </c>
      <c r="D35" s="59"/>
      <c r="E35" s="59" t="s">
        <v>348</v>
      </c>
      <c r="F35" s="60">
        <v>0.37293729372937295</v>
      </c>
      <c r="G35" s="59"/>
      <c r="H35" s="59"/>
      <c r="I35" s="60">
        <v>0.255</v>
      </c>
      <c r="J35" s="59"/>
      <c r="K35" s="59" t="s">
        <v>348</v>
      </c>
      <c r="L35" s="61">
        <v>15.4</v>
      </c>
      <c r="M35" s="59"/>
      <c r="N35" s="59"/>
      <c r="O35" s="59">
        <v>25.9</v>
      </c>
      <c r="P35" s="59" t="s">
        <v>348</v>
      </c>
      <c r="Q35" s="59" t="s">
        <v>348</v>
      </c>
      <c r="R35" s="88">
        <v>11.32</v>
      </c>
      <c r="S35" s="59"/>
      <c r="T35" s="59" t="s">
        <v>348</v>
      </c>
      <c r="U35" s="59">
        <f t="shared" si="0"/>
        <v>1</v>
      </c>
      <c r="V35" s="59">
        <f t="shared" si="1"/>
        <v>4</v>
      </c>
      <c r="W35" s="59" t="str">
        <f t="shared" si="2"/>
        <v/>
      </c>
      <c r="X35" s="59" t="str">
        <f t="shared" si="3"/>
        <v/>
      </c>
      <c r="Y35" s="59" t="str">
        <f t="shared" si="4"/>
        <v/>
      </c>
      <c r="Z35" s="59" t="str">
        <f t="shared" si="5"/>
        <v/>
      </c>
      <c r="AA35" s="59" t="str">
        <f t="shared" si="6"/>
        <v>Professions</v>
      </c>
      <c r="AB35" s="59" t="str">
        <f t="shared" si="7"/>
        <v/>
      </c>
      <c r="AC35" s="59" t="str">
        <f t="shared" si="8"/>
        <v>GCSE - all</v>
      </c>
      <c r="AD35" s="59" t="str">
        <f t="shared" si="9"/>
        <v/>
      </c>
      <c r="AE35" s="59" t="str">
        <f t="shared" si="10"/>
        <v>Poverty</v>
      </c>
      <c r="AF35" s="59" t="str">
        <f t="shared" si="11"/>
        <v/>
      </c>
      <c r="AG35" s="59" t="str">
        <f t="shared" si="12"/>
        <v>Professions</v>
      </c>
      <c r="AH35" s="59" t="str">
        <f t="shared" si="13"/>
        <v>Pay</v>
      </c>
      <c r="AI35" s="59">
        <v>74</v>
      </c>
      <c r="AJ35" s="59">
        <v>211</v>
      </c>
      <c r="AK35" s="59">
        <v>35</v>
      </c>
      <c r="AL35" s="59">
        <v>92</v>
      </c>
      <c r="AM35" s="59">
        <v>2</v>
      </c>
      <c r="AN35" s="59">
        <v>49</v>
      </c>
      <c r="AO35" s="66">
        <f t="shared" si="15"/>
        <v>77.166666666666671</v>
      </c>
      <c r="AP35" s="59">
        <v>33</v>
      </c>
      <c r="AQ35" s="73">
        <v>1</v>
      </c>
      <c r="AR35" s="59">
        <v>1</v>
      </c>
    </row>
    <row r="36" spans="1:44" x14ac:dyDescent="0.2">
      <c r="A36" s="46" t="s">
        <v>231</v>
      </c>
      <c r="B36" s="46" t="s">
        <v>257</v>
      </c>
      <c r="C36" s="47">
        <v>0.49886104783599089</v>
      </c>
      <c r="D36" s="46" t="s">
        <v>348</v>
      </c>
      <c r="E36" s="46" t="s">
        <v>348</v>
      </c>
      <c r="F36" s="47">
        <v>0.17829457364341086</v>
      </c>
      <c r="G36" s="46" t="s">
        <v>348</v>
      </c>
      <c r="H36" s="46" t="s">
        <v>348</v>
      </c>
      <c r="I36" s="47">
        <v>0.17399999999999999</v>
      </c>
      <c r="J36" s="46"/>
      <c r="K36" s="46"/>
      <c r="L36" s="48">
        <v>26.4</v>
      </c>
      <c r="M36" s="46" t="s">
        <v>348</v>
      </c>
      <c r="N36" s="46" t="s">
        <v>348</v>
      </c>
      <c r="O36" s="46">
        <v>48.3</v>
      </c>
      <c r="P36" s="46"/>
      <c r="Q36" s="46"/>
      <c r="R36" s="89">
        <v>11.92</v>
      </c>
      <c r="S36" s="46"/>
      <c r="T36" s="46"/>
      <c r="U36" s="46">
        <f t="shared" si="0"/>
        <v>3</v>
      </c>
      <c r="V36" s="46">
        <f t="shared" si="1"/>
        <v>3</v>
      </c>
      <c r="W36" s="46" t="str">
        <f t="shared" si="2"/>
        <v>GCSE - all</v>
      </c>
      <c r="X36" s="46" t="str">
        <f t="shared" si="3"/>
        <v>GCSE - FSM</v>
      </c>
      <c r="Y36" s="46" t="str">
        <f t="shared" si="4"/>
        <v/>
      </c>
      <c r="Z36" s="46" t="str">
        <f t="shared" si="5"/>
        <v>Workless</v>
      </c>
      <c r="AA36" s="46" t="str">
        <f t="shared" si="6"/>
        <v/>
      </c>
      <c r="AB36" s="46" t="str">
        <f t="shared" si="7"/>
        <v/>
      </c>
      <c r="AC36" s="46" t="str">
        <f t="shared" si="8"/>
        <v>GCSE - all</v>
      </c>
      <c r="AD36" s="46" t="str">
        <f t="shared" si="9"/>
        <v>GCSE - FSM</v>
      </c>
      <c r="AE36" s="46" t="str">
        <f t="shared" si="10"/>
        <v/>
      </c>
      <c r="AF36" s="46" t="str">
        <f t="shared" si="11"/>
        <v>Workless</v>
      </c>
      <c r="AG36" s="46" t="str">
        <f t="shared" si="12"/>
        <v/>
      </c>
      <c r="AH36" s="46" t="str">
        <f t="shared" si="13"/>
        <v/>
      </c>
      <c r="AI36" s="46">
        <v>16</v>
      </c>
      <c r="AJ36" s="46">
        <v>3</v>
      </c>
      <c r="AK36" s="46">
        <v>132</v>
      </c>
      <c r="AL36" s="46">
        <v>10</v>
      </c>
      <c r="AM36" s="46">
        <v>211</v>
      </c>
      <c r="AN36" s="46">
        <v>94</v>
      </c>
      <c r="AO36" s="67">
        <f t="shared" si="15"/>
        <v>77.666666666666671</v>
      </c>
      <c r="AP36" s="46">
        <v>34</v>
      </c>
      <c r="AQ36" s="74">
        <v>2</v>
      </c>
      <c r="AR36" s="46">
        <v>1</v>
      </c>
    </row>
    <row r="37" spans="1:44" x14ac:dyDescent="0.2">
      <c r="A37" s="46" t="s">
        <v>77</v>
      </c>
      <c r="B37" s="46" t="s">
        <v>83</v>
      </c>
      <c r="C37" s="47">
        <v>0.52934537246049662</v>
      </c>
      <c r="D37" s="46"/>
      <c r="E37" s="46" t="s">
        <v>348</v>
      </c>
      <c r="F37" s="47">
        <v>0.31372549019607843</v>
      </c>
      <c r="G37" s="46"/>
      <c r="H37" s="46"/>
      <c r="I37" s="47">
        <v>0.20499999999999999</v>
      </c>
      <c r="J37" s="46"/>
      <c r="K37" s="46"/>
      <c r="L37" s="48">
        <v>9.6</v>
      </c>
      <c r="M37" s="46"/>
      <c r="N37" s="46"/>
      <c r="O37" s="46">
        <v>31.5</v>
      </c>
      <c r="P37" s="46" t="s">
        <v>348</v>
      </c>
      <c r="Q37" s="46" t="s">
        <v>348</v>
      </c>
      <c r="R37" s="89">
        <v>10.64</v>
      </c>
      <c r="S37" s="46" t="s">
        <v>348</v>
      </c>
      <c r="T37" s="46" t="s">
        <v>348</v>
      </c>
      <c r="U37" s="46">
        <f t="shared" si="0"/>
        <v>2</v>
      </c>
      <c r="V37" s="46">
        <f t="shared" si="1"/>
        <v>3</v>
      </c>
      <c r="W37" s="46" t="str">
        <f t="shared" si="2"/>
        <v/>
      </c>
      <c r="X37" s="46" t="str">
        <f t="shared" si="3"/>
        <v/>
      </c>
      <c r="Y37" s="46" t="str">
        <f t="shared" si="4"/>
        <v/>
      </c>
      <c r="Z37" s="46" t="str">
        <f t="shared" si="5"/>
        <v/>
      </c>
      <c r="AA37" s="46" t="str">
        <f t="shared" si="6"/>
        <v>Professions</v>
      </c>
      <c r="AB37" s="46" t="str">
        <f t="shared" si="7"/>
        <v>Pay</v>
      </c>
      <c r="AC37" s="46" t="str">
        <f t="shared" si="8"/>
        <v>GCSE - all</v>
      </c>
      <c r="AD37" s="46" t="str">
        <f t="shared" si="9"/>
        <v/>
      </c>
      <c r="AE37" s="46" t="str">
        <f t="shared" si="10"/>
        <v/>
      </c>
      <c r="AF37" s="46" t="str">
        <f t="shared" si="11"/>
        <v/>
      </c>
      <c r="AG37" s="46" t="str">
        <f t="shared" si="12"/>
        <v>Professions</v>
      </c>
      <c r="AH37" s="46" t="str">
        <f t="shared" si="13"/>
        <v>Pay</v>
      </c>
      <c r="AI37" s="46">
        <v>38</v>
      </c>
      <c r="AJ37" s="46">
        <v>121</v>
      </c>
      <c r="AK37" s="46">
        <v>82</v>
      </c>
      <c r="AL37" s="46">
        <v>186</v>
      </c>
      <c r="AM37" s="46">
        <v>28</v>
      </c>
      <c r="AN37" s="46">
        <v>12</v>
      </c>
      <c r="AO37" s="67">
        <f t="shared" si="15"/>
        <v>77.833333333333329</v>
      </c>
      <c r="AP37" s="46">
        <v>35</v>
      </c>
      <c r="AQ37" s="74">
        <v>2</v>
      </c>
      <c r="AR37" s="46">
        <v>1</v>
      </c>
    </row>
    <row r="38" spans="1:44" x14ac:dyDescent="0.2">
      <c r="A38" s="46" t="s">
        <v>2</v>
      </c>
      <c r="B38" s="46" t="s">
        <v>8</v>
      </c>
      <c r="C38" s="47">
        <v>0.59262435677530012</v>
      </c>
      <c r="D38" s="46"/>
      <c r="E38" s="46"/>
      <c r="F38" s="47">
        <v>0.3534136546184739</v>
      </c>
      <c r="G38" s="46"/>
      <c r="H38" s="46"/>
      <c r="I38" s="47">
        <v>0.28100000000000003</v>
      </c>
      <c r="J38" s="46" t="s">
        <v>348</v>
      </c>
      <c r="K38" s="46" t="s">
        <v>348</v>
      </c>
      <c r="L38" s="48">
        <v>23.9</v>
      </c>
      <c r="M38" s="46" t="s">
        <v>348</v>
      </c>
      <c r="N38" s="46" t="s">
        <v>348</v>
      </c>
      <c r="O38" s="46">
        <v>31.8</v>
      </c>
      <c r="P38" s="46" t="s">
        <v>348</v>
      </c>
      <c r="Q38" s="46" t="s">
        <v>348</v>
      </c>
      <c r="R38" s="89">
        <v>11.99</v>
      </c>
      <c r="S38" s="46"/>
      <c r="T38" s="46"/>
      <c r="U38" s="46">
        <f t="shared" si="0"/>
        <v>3</v>
      </c>
      <c r="V38" s="46">
        <f t="shared" si="1"/>
        <v>3</v>
      </c>
      <c r="W38" s="46" t="str">
        <f t="shared" si="2"/>
        <v/>
      </c>
      <c r="X38" s="46" t="str">
        <f t="shared" si="3"/>
        <v/>
      </c>
      <c r="Y38" s="46" t="str">
        <f t="shared" si="4"/>
        <v>Poverty</v>
      </c>
      <c r="Z38" s="46" t="str">
        <f t="shared" si="5"/>
        <v>Workless</v>
      </c>
      <c r="AA38" s="46" t="str">
        <f t="shared" si="6"/>
        <v>Professions</v>
      </c>
      <c r="AB38" s="46" t="str">
        <f t="shared" si="7"/>
        <v/>
      </c>
      <c r="AC38" s="46" t="str">
        <f t="shared" si="8"/>
        <v/>
      </c>
      <c r="AD38" s="46" t="str">
        <f t="shared" si="9"/>
        <v/>
      </c>
      <c r="AE38" s="46" t="str">
        <f t="shared" si="10"/>
        <v>Poverty</v>
      </c>
      <c r="AF38" s="46" t="str">
        <f t="shared" si="11"/>
        <v>Workless</v>
      </c>
      <c r="AG38" s="46" t="str">
        <f t="shared" si="12"/>
        <v>Professions</v>
      </c>
      <c r="AH38" s="46" t="str">
        <f t="shared" si="13"/>
        <v/>
      </c>
      <c r="AI38" s="46">
        <v>120</v>
      </c>
      <c r="AJ38" s="46">
        <v>175</v>
      </c>
      <c r="AK38" s="46">
        <v>19</v>
      </c>
      <c r="AL38" s="46">
        <v>22</v>
      </c>
      <c r="AM38" s="46">
        <v>30</v>
      </c>
      <c r="AN38" s="46">
        <v>103</v>
      </c>
      <c r="AO38" s="67">
        <f t="shared" si="15"/>
        <v>78.166666666666671</v>
      </c>
      <c r="AP38" s="46">
        <v>36</v>
      </c>
      <c r="AQ38" s="74">
        <v>2</v>
      </c>
      <c r="AR38" s="46">
        <v>1</v>
      </c>
    </row>
    <row r="39" spans="1:44" x14ac:dyDescent="0.2">
      <c r="A39" s="46" t="s">
        <v>149</v>
      </c>
      <c r="B39" s="46" t="s">
        <v>187</v>
      </c>
      <c r="C39" s="47">
        <v>0.56631578947368422</v>
      </c>
      <c r="D39" s="46"/>
      <c r="E39" s="46" t="s">
        <v>348</v>
      </c>
      <c r="F39" s="47">
        <v>0.29411764705882354</v>
      </c>
      <c r="G39" s="46"/>
      <c r="H39" s="46"/>
      <c r="I39" s="47">
        <v>0.14199999999999999</v>
      </c>
      <c r="J39" s="46"/>
      <c r="K39" s="46"/>
      <c r="L39" s="62" t="s">
        <v>1068</v>
      </c>
      <c r="M39" s="46"/>
      <c r="N39" s="46"/>
      <c r="O39" s="46">
        <v>33.1</v>
      </c>
      <c r="P39" s="46"/>
      <c r="Q39" s="46" t="s">
        <v>348</v>
      </c>
      <c r="R39" s="89">
        <v>10.6</v>
      </c>
      <c r="S39" s="46" t="s">
        <v>348</v>
      </c>
      <c r="T39" s="46" t="s">
        <v>348</v>
      </c>
      <c r="U39" s="46">
        <f t="shared" si="0"/>
        <v>1</v>
      </c>
      <c r="V39" s="46">
        <f t="shared" si="1"/>
        <v>3</v>
      </c>
      <c r="W39" s="46" t="str">
        <f t="shared" si="2"/>
        <v/>
      </c>
      <c r="X39" s="46" t="str">
        <f t="shared" si="3"/>
        <v/>
      </c>
      <c r="Y39" s="46" t="str">
        <f t="shared" si="4"/>
        <v/>
      </c>
      <c r="Z39" s="46" t="str">
        <f t="shared" si="5"/>
        <v/>
      </c>
      <c r="AA39" s="46" t="str">
        <f t="shared" si="6"/>
        <v/>
      </c>
      <c r="AB39" s="46" t="str">
        <f t="shared" si="7"/>
        <v>Pay</v>
      </c>
      <c r="AC39" s="46" t="str">
        <f t="shared" si="8"/>
        <v>GCSE - all</v>
      </c>
      <c r="AD39" s="46" t="str">
        <f t="shared" si="9"/>
        <v/>
      </c>
      <c r="AE39" s="46" t="str">
        <f t="shared" si="10"/>
        <v/>
      </c>
      <c r="AF39" s="46" t="str">
        <f t="shared" si="11"/>
        <v/>
      </c>
      <c r="AG39" s="46" t="str">
        <f t="shared" si="12"/>
        <v>Professions</v>
      </c>
      <c r="AH39" s="46" t="str">
        <f t="shared" si="13"/>
        <v>Pay</v>
      </c>
      <c r="AI39" s="46">
        <v>69</v>
      </c>
      <c r="AJ39" s="46">
        <v>85</v>
      </c>
      <c r="AK39" s="46">
        <v>186</v>
      </c>
      <c r="AL39" s="46" t="s">
        <v>349</v>
      </c>
      <c r="AM39" s="46">
        <v>40</v>
      </c>
      <c r="AN39" s="46">
        <v>11</v>
      </c>
      <c r="AO39" s="67">
        <f>(AI39+AJ39+AK39+AM39+AN39)/5</f>
        <v>78.2</v>
      </c>
      <c r="AP39" s="46">
        <v>37</v>
      </c>
      <c r="AQ39" s="74">
        <v>2</v>
      </c>
      <c r="AR39" s="46">
        <v>1</v>
      </c>
    </row>
    <row r="40" spans="1:44" x14ac:dyDescent="0.2">
      <c r="A40" s="59" t="s">
        <v>55</v>
      </c>
      <c r="B40" s="59" t="s">
        <v>60</v>
      </c>
      <c r="C40" s="60">
        <v>0.54694340846440737</v>
      </c>
      <c r="D40" s="59"/>
      <c r="E40" s="59" t="s">
        <v>348</v>
      </c>
      <c r="F40" s="60">
        <v>0.3561430793157076</v>
      </c>
      <c r="G40" s="59"/>
      <c r="H40" s="59"/>
      <c r="I40" s="60">
        <v>0.23599999999999999</v>
      </c>
      <c r="J40" s="59"/>
      <c r="K40" s="59" t="s">
        <v>348</v>
      </c>
      <c r="L40" s="61">
        <v>18.899999999999999</v>
      </c>
      <c r="M40" s="59"/>
      <c r="N40" s="59" t="s">
        <v>348</v>
      </c>
      <c r="O40" s="59">
        <v>38.300000000000004</v>
      </c>
      <c r="P40" s="59"/>
      <c r="Q40" s="59"/>
      <c r="R40" s="88">
        <v>11.32</v>
      </c>
      <c r="S40" s="59"/>
      <c r="T40" s="59" t="s">
        <v>348</v>
      </c>
      <c r="U40" s="59">
        <f t="shared" si="0"/>
        <v>0</v>
      </c>
      <c r="V40" s="59">
        <f t="shared" si="1"/>
        <v>4</v>
      </c>
      <c r="W40" s="59" t="str">
        <f t="shared" si="2"/>
        <v/>
      </c>
      <c r="X40" s="59" t="str">
        <f t="shared" si="3"/>
        <v/>
      </c>
      <c r="Y40" s="59" t="str">
        <f t="shared" si="4"/>
        <v/>
      </c>
      <c r="Z40" s="59" t="str">
        <f t="shared" si="5"/>
        <v/>
      </c>
      <c r="AA40" s="59" t="str">
        <f t="shared" si="6"/>
        <v/>
      </c>
      <c r="AB40" s="59" t="str">
        <f t="shared" si="7"/>
        <v/>
      </c>
      <c r="AC40" s="59" t="str">
        <f t="shared" si="8"/>
        <v>GCSE - all</v>
      </c>
      <c r="AD40" s="59" t="str">
        <f t="shared" si="9"/>
        <v/>
      </c>
      <c r="AE40" s="59" t="str">
        <f t="shared" si="10"/>
        <v>Poverty</v>
      </c>
      <c r="AF40" s="59" t="str">
        <f t="shared" si="11"/>
        <v>Workless</v>
      </c>
      <c r="AG40" s="59" t="str">
        <f t="shared" si="12"/>
        <v/>
      </c>
      <c r="AH40" s="59" t="str">
        <f t="shared" si="13"/>
        <v>Pay</v>
      </c>
      <c r="AI40" s="59">
        <v>48</v>
      </c>
      <c r="AJ40" s="59">
        <v>179</v>
      </c>
      <c r="AK40" s="59">
        <v>44</v>
      </c>
      <c r="AL40" s="59">
        <v>58</v>
      </c>
      <c r="AM40" s="59">
        <v>94</v>
      </c>
      <c r="AN40" s="59">
        <v>47</v>
      </c>
      <c r="AO40" s="66">
        <f>(AI40+AJ40+AK40+AL40+AM40+AN40)/6</f>
        <v>78.333333333333329</v>
      </c>
      <c r="AP40" s="59">
        <v>38</v>
      </c>
      <c r="AQ40" s="73">
        <v>2</v>
      </c>
      <c r="AR40" s="59">
        <v>1</v>
      </c>
    </row>
    <row r="41" spans="1:44" x14ac:dyDescent="0.2">
      <c r="A41" s="59" t="s">
        <v>15</v>
      </c>
      <c r="B41" s="59" t="s">
        <v>21</v>
      </c>
      <c r="C41" s="60">
        <v>0.55905842791088689</v>
      </c>
      <c r="D41" s="59"/>
      <c r="E41" s="59" t="s">
        <v>348</v>
      </c>
      <c r="F41" s="60">
        <v>0.36654135338345867</v>
      </c>
      <c r="G41" s="59"/>
      <c r="H41" s="59"/>
      <c r="I41" s="60">
        <v>0.26</v>
      </c>
      <c r="J41" s="59" t="s">
        <v>348</v>
      </c>
      <c r="K41" s="59" t="s">
        <v>348</v>
      </c>
      <c r="L41" s="61">
        <v>27.4</v>
      </c>
      <c r="M41" s="59" t="s">
        <v>348</v>
      </c>
      <c r="N41" s="59" t="s">
        <v>348</v>
      </c>
      <c r="O41" s="59">
        <v>38.700000000000003</v>
      </c>
      <c r="P41" s="59"/>
      <c r="Q41" s="59"/>
      <c r="R41" s="88">
        <v>11.71</v>
      </c>
      <c r="S41" s="59"/>
      <c r="T41" s="59" t="s">
        <v>348</v>
      </c>
      <c r="U41" s="59">
        <f t="shared" si="0"/>
        <v>2</v>
      </c>
      <c r="V41" s="59">
        <f t="shared" si="1"/>
        <v>4</v>
      </c>
      <c r="W41" s="59" t="str">
        <f t="shared" si="2"/>
        <v/>
      </c>
      <c r="X41" s="59" t="str">
        <f t="shared" si="3"/>
        <v/>
      </c>
      <c r="Y41" s="59" t="str">
        <f t="shared" si="4"/>
        <v>Poverty</v>
      </c>
      <c r="Z41" s="59" t="str">
        <f t="shared" si="5"/>
        <v>Workless</v>
      </c>
      <c r="AA41" s="59" t="str">
        <f t="shared" si="6"/>
        <v/>
      </c>
      <c r="AB41" s="59" t="str">
        <f t="shared" si="7"/>
        <v/>
      </c>
      <c r="AC41" s="59" t="str">
        <f t="shared" si="8"/>
        <v>GCSE - all</v>
      </c>
      <c r="AD41" s="59" t="str">
        <f t="shared" si="9"/>
        <v/>
      </c>
      <c r="AE41" s="59" t="str">
        <f t="shared" si="10"/>
        <v>Poverty</v>
      </c>
      <c r="AF41" s="59" t="str">
        <f t="shared" si="11"/>
        <v>Workless</v>
      </c>
      <c r="AG41" s="59" t="str">
        <f t="shared" si="12"/>
        <v/>
      </c>
      <c r="AH41" s="59" t="str">
        <f t="shared" si="13"/>
        <v>Pay</v>
      </c>
      <c r="AI41" s="59">
        <v>64</v>
      </c>
      <c r="AJ41" s="59">
        <v>199</v>
      </c>
      <c r="AK41" s="59">
        <v>32</v>
      </c>
      <c r="AL41" s="59">
        <v>6</v>
      </c>
      <c r="AM41" s="59">
        <v>97</v>
      </c>
      <c r="AN41" s="59">
        <v>78</v>
      </c>
      <c r="AO41" s="66">
        <f>(AI41+AJ41+AK41+AL41+AM41+AN41)/6</f>
        <v>79.333333333333329</v>
      </c>
      <c r="AP41" s="59">
        <v>39</v>
      </c>
      <c r="AQ41" s="73">
        <v>2</v>
      </c>
      <c r="AR41" s="59">
        <v>1</v>
      </c>
    </row>
    <row r="42" spans="1:44" x14ac:dyDescent="0.2">
      <c r="A42" s="59" t="s">
        <v>149</v>
      </c>
      <c r="B42" s="59" t="s">
        <v>192</v>
      </c>
      <c r="C42" s="60">
        <v>0.48797250859106528</v>
      </c>
      <c r="D42" s="59" t="s">
        <v>348</v>
      </c>
      <c r="E42" s="59" t="s">
        <v>348</v>
      </c>
      <c r="F42" s="60">
        <v>0.25943396226415094</v>
      </c>
      <c r="G42" s="59"/>
      <c r="H42" s="59" t="s">
        <v>348</v>
      </c>
      <c r="I42" s="60">
        <v>0.19900000000000001</v>
      </c>
      <c r="J42" s="59"/>
      <c r="K42" s="59"/>
      <c r="L42" s="61">
        <v>7.4</v>
      </c>
      <c r="M42" s="59"/>
      <c r="N42" s="59"/>
      <c r="O42" s="59">
        <v>35.9</v>
      </c>
      <c r="P42" s="59"/>
      <c r="Q42" s="59" t="s">
        <v>348</v>
      </c>
      <c r="R42" s="88">
        <v>11.53</v>
      </c>
      <c r="S42" s="59"/>
      <c r="T42" s="59" t="s">
        <v>348</v>
      </c>
      <c r="U42" s="59">
        <f t="shared" si="0"/>
        <v>1</v>
      </c>
      <c r="V42" s="59">
        <f t="shared" si="1"/>
        <v>4</v>
      </c>
      <c r="W42" s="59" t="str">
        <f t="shared" si="2"/>
        <v>GCSE - all</v>
      </c>
      <c r="X42" s="59" t="str">
        <f t="shared" si="3"/>
        <v/>
      </c>
      <c r="Y42" s="59" t="str">
        <f t="shared" si="4"/>
        <v/>
      </c>
      <c r="Z42" s="59" t="str">
        <f t="shared" si="5"/>
        <v/>
      </c>
      <c r="AA42" s="59" t="str">
        <f t="shared" si="6"/>
        <v/>
      </c>
      <c r="AB42" s="59" t="str">
        <f t="shared" si="7"/>
        <v/>
      </c>
      <c r="AC42" s="59" t="str">
        <f t="shared" si="8"/>
        <v>GCSE - all</v>
      </c>
      <c r="AD42" s="59" t="str">
        <f t="shared" si="9"/>
        <v>GCSE - FSM</v>
      </c>
      <c r="AE42" s="59" t="str">
        <f t="shared" si="10"/>
        <v/>
      </c>
      <c r="AF42" s="59" t="str">
        <f t="shared" si="11"/>
        <v/>
      </c>
      <c r="AG42" s="59" t="str">
        <f t="shared" si="12"/>
        <v>Professions</v>
      </c>
      <c r="AH42" s="59" t="str">
        <f t="shared" si="13"/>
        <v>Pay</v>
      </c>
      <c r="AI42" s="59">
        <v>10</v>
      </c>
      <c r="AJ42" s="59">
        <v>42</v>
      </c>
      <c r="AK42" s="59">
        <v>90</v>
      </c>
      <c r="AL42" s="59">
        <v>216</v>
      </c>
      <c r="AM42" s="59">
        <v>61</v>
      </c>
      <c r="AN42" s="59">
        <v>61</v>
      </c>
      <c r="AO42" s="66">
        <f>(AI42+AJ42+AK42+AL42+AM42+AN42)/6</f>
        <v>80</v>
      </c>
      <c r="AP42" s="59">
        <v>40</v>
      </c>
      <c r="AQ42" s="73">
        <v>2</v>
      </c>
      <c r="AR42" s="59">
        <v>1</v>
      </c>
    </row>
    <row r="43" spans="1:44" x14ac:dyDescent="0.2">
      <c r="A43" s="46" t="s">
        <v>15</v>
      </c>
      <c r="B43" s="46" t="s">
        <v>27</v>
      </c>
      <c r="C43" s="47">
        <v>0.54413567633837356</v>
      </c>
      <c r="D43" s="46"/>
      <c r="E43" s="46" t="s">
        <v>348</v>
      </c>
      <c r="F43" s="47">
        <v>0.3392857142857143</v>
      </c>
      <c r="G43" s="46"/>
      <c r="H43" s="46"/>
      <c r="I43" s="47">
        <v>0.311</v>
      </c>
      <c r="J43" s="46" t="s">
        <v>348</v>
      </c>
      <c r="K43" s="46" t="s">
        <v>348</v>
      </c>
      <c r="L43" s="48">
        <v>28.3</v>
      </c>
      <c r="M43" s="46" t="s">
        <v>348</v>
      </c>
      <c r="N43" s="46" t="s">
        <v>348</v>
      </c>
      <c r="O43" s="46">
        <v>41.3</v>
      </c>
      <c r="P43" s="46"/>
      <c r="Q43" s="46"/>
      <c r="R43" s="89">
        <v>12.61</v>
      </c>
      <c r="S43" s="46"/>
      <c r="T43" s="46"/>
      <c r="U43" s="46">
        <f t="shared" si="0"/>
        <v>2</v>
      </c>
      <c r="V43" s="46">
        <f t="shared" si="1"/>
        <v>3</v>
      </c>
      <c r="W43" s="46" t="str">
        <f t="shared" si="2"/>
        <v/>
      </c>
      <c r="X43" s="46" t="str">
        <f t="shared" si="3"/>
        <v/>
      </c>
      <c r="Y43" s="46" t="str">
        <f t="shared" si="4"/>
        <v>Poverty</v>
      </c>
      <c r="Z43" s="46" t="str">
        <f t="shared" si="5"/>
        <v>Workless</v>
      </c>
      <c r="AA43" s="46" t="str">
        <f t="shared" si="6"/>
        <v/>
      </c>
      <c r="AB43" s="46" t="str">
        <f t="shared" si="7"/>
        <v/>
      </c>
      <c r="AC43" s="46" t="str">
        <f t="shared" si="8"/>
        <v>GCSE - all</v>
      </c>
      <c r="AD43" s="46" t="str">
        <f t="shared" si="9"/>
        <v/>
      </c>
      <c r="AE43" s="46" t="str">
        <f t="shared" si="10"/>
        <v>Poverty</v>
      </c>
      <c r="AF43" s="46" t="str">
        <f t="shared" si="11"/>
        <v>Workless</v>
      </c>
      <c r="AG43" s="46" t="str">
        <f t="shared" si="12"/>
        <v/>
      </c>
      <c r="AH43" s="46" t="str">
        <f t="shared" si="13"/>
        <v/>
      </c>
      <c r="AI43" s="46">
        <v>47</v>
      </c>
      <c r="AJ43" s="46">
        <v>158</v>
      </c>
      <c r="AK43" s="46">
        <v>7</v>
      </c>
      <c r="AL43" s="46">
        <v>4</v>
      </c>
      <c r="AM43" s="46">
        <v>131</v>
      </c>
      <c r="AN43" s="46">
        <v>140</v>
      </c>
      <c r="AO43" s="67">
        <f>(AI43+AJ43+AK43+AL43+AM43+AN43)/6</f>
        <v>81.166666666666671</v>
      </c>
      <c r="AP43" s="46">
        <v>41</v>
      </c>
      <c r="AQ43" s="74">
        <v>2</v>
      </c>
      <c r="AR43" s="46">
        <v>1</v>
      </c>
    </row>
    <row r="44" spans="1:44" x14ac:dyDescent="0.2">
      <c r="A44" s="59" t="s">
        <v>118</v>
      </c>
      <c r="B44" s="59" t="s">
        <v>125</v>
      </c>
      <c r="C44" s="60">
        <v>0.59750757830919499</v>
      </c>
      <c r="D44" s="59"/>
      <c r="E44" s="59"/>
      <c r="F44" s="60">
        <v>0.42964071856287422</v>
      </c>
      <c r="G44" s="59"/>
      <c r="H44" s="59"/>
      <c r="I44" s="60">
        <v>0.29199999999999998</v>
      </c>
      <c r="J44" s="59" t="s">
        <v>348</v>
      </c>
      <c r="K44" s="59" t="s">
        <v>348</v>
      </c>
      <c r="L44" s="61">
        <v>23.7</v>
      </c>
      <c r="M44" s="59" t="s">
        <v>348</v>
      </c>
      <c r="N44" s="59" t="s">
        <v>348</v>
      </c>
      <c r="O44" s="59">
        <v>31.2</v>
      </c>
      <c r="P44" s="59" t="s">
        <v>348</v>
      </c>
      <c r="Q44" s="59" t="s">
        <v>348</v>
      </c>
      <c r="R44" s="88">
        <v>10.87</v>
      </c>
      <c r="S44" s="59" t="s">
        <v>348</v>
      </c>
      <c r="T44" s="59" t="s">
        <v>348</v>
      </c>
      <c r="U44" s="59">
        <f t="shared" si="0"/>
        <v>4</v>
      </c>
      <c r="V44" s="59">
        <f t="shared" si="1"/>
        <v>4</v>
      </c>
      <c r="W44" s="59" t="str">
        <f t="shared" si="2"/>
        <v/>
      </c>
      <c r="X44" s="59" t="str">
        <f t="shared" si="3"/>
        <v/>
      </c>
      <c r="Y44" s="59" t="str">
        <f t="shared" si="4"/>
        <v>Poverty</v>
      </c>
      <c r="Z44" s="59" t="str">
        <f t="shared" si="5"/>
        <v>Workless</v>
      </c>
      <c r="AA44" s="59" t="str">
        <f t="shared" si="6"/>
        <v>Professions</v>
      </c>
      <c r="AB44" s="59" t="str">
        <f t="shared" si="7"/>
        <v>Pay</v>
      </c>
      <c r="AC44" s="59" t="str">
        <f t="shared" si="8"/>
        <v/>
      </c>
      <c r="AD44" s="59" t="str">
        <f t="shared" si="9"/>
        <v/>
      </c>
      <c r="AE44" s="59" t="str">
        <f t="shared" si="10"/>
        <v>Poverty</v>
      </c>
      <c r="AF44" s="59" t="str">
        <f t="shared" si="11"/>
        <v>Workless</v>
      </c>
      <c r="AG44" s="59" t="str">
        <f t="shared" si="12"/>
        <v>Professions</v>
      </c>
      <c r="AH44" s="59" t="str">
        <f t="shared" si="13"/>
        <v>Pay</v>
      </c>
      <c r="AI44" s="59">
        <v>128</v>
      </c>
      <c r="AJ44" s="59">
        <v>272</v>
      </c>
      <c r="AK44" s="59">
        <v>15</v>
      </c>
      <c r="AL44" s="59">
        <v>24</v>
      </c>
      <c r="AM44" s="59">
        <v>25</v>
      </c>
      <c r="AN44" s="59">
        <v>25</v>
      </c>
      <c r="AO44" s="66">
        <f>(AI44+AJ44+AK44+AL44+AM44+AN44)/6</f>
        <v>81.5</v>
      </c>
      <c r="AP44" s="59">
        <v>42</v>
      </c>
      <c r="AQ44" s="73">
        <v>2</v>
      </c>
      <c r="AR44" s="59">
        <v>1</v>
      </c>
    </row>
    <row r="45" spans="1:44" x14ac:dyDescent="0.2">
      <c r="A45" s="46" t="s">
        <v>231</v>
      </c>
      <c r="B45" s="46" t="s">
        <v>293</v>
      </c>
      <c r="C45" s="47">
        <v>0.51632245169886737</v>
      </c>
      <c r="D45" s="46" t="s">
        <v>348</v>
      </c>
      <c r="E45" s="46" t="s">
        <v>348</v>
      </c>
      <c r="F45" s="47">
        <v>0.25342465753424659</v>
      </c>
      <c r="G45" s="46"/>
      <c r="H45" s="46" t="s">
        <v>348</v>
      </c>
      <c r="I45" s="47">
        <v>0.14299999999999999</v>
      </c>
      <c r="J45" s="46"/>
      <c r="K45" s="46"/>
      <c r="L45" s="62" t="s">
        <v>1068</v>
      </c>
      <c r="M45" s="46"/>
      <c r="N45" s="46"/>
      <c r="O45" s="46">
        <v>41.6</v>
      </c>
      <c r="P45" s="46"/>
      <c r="Q45" s="46"/>
      <c r="R45" s="89">
        <v>10.99</v>
      </c>
      <c r="S45" s="46" t="s">
        <v>348</v>
      </c>
      <c r="T45" s="46" t="s">
        <v>348</v>
      </c>
      <c r="U45" s="46">
        <f t="shared" si="0"/>
        <v>2</v>
      </c>
      <c r="V45" s="46">
        <f t="shared" si="1"/>
        <v>3</v>
      </c>
      <c r="W45" s="46" t="str">
        <f t="shared" si="2"/>
        <v>GCSE - all</v>
      </c>
      <c r="X45" s="46" t="str">
        <f t="shared" si="3"/>
        <v/>
      </c>
      <c r="Y45" s="46" t="str">
        <f t="shared" si="4"/>
        <v/>
      </c>
      <c r="Z45" s="46" t="str">
        <f t="shared" si="5"/>
        <v/>
      </c>
      <c r="AA45" s="46" t="str">
        <f t="shared" si="6"/>
        <v/>
      </c>
      <c r="AB45" s="46" t="str">
        <f t="shared" si="7"/>
        <v>Pay</v>
      </c>
      <c r="AC45" s="46" t="str">
        <f t="shared" si="8"/>
        <v>GCSE - all</v>
      </c>
      <c r="AD45" s="46" t="str">
        <f t="shared" si="9"/>
        <v>GCSE - FSM</v>
      </c>
      <c r="AE45" s="46" t="str">
        <f t="shared" si="10"/>
        <v/>
      </c>
      <c r="AF45" s="46" t="str">
        <f t="shared" si="11"/>
        <v/>
      </c>
      <c r="AG45" s="46" t="str">
        <f t="shared" si="12"/>
        <v/>
      </c>
      <c r="AH45" s="46" t="str">
        <f t="shared" si="13"/>
        <v>Pay</v>
      </c>
      <c r="AI45" s="46">
        <v>28</v>
      </c>
      <c r="AJ45" s="46">
        <v>34</v>
      </c>
      <c r="AK45" s="46">
        <v>185</v>
      </c>
      <c r="AL45" s="46" t="s">
        <v>349</v>
      </c>
      <c r="AM45" s="46">
        <v>138</v>
      </c>
      <c r="AN45" s="46">
        <v>30</v>
      </c>
      <c r="AO45" s="67">
        <f>(AI45+AJ45+AK45+AM45+AN45)/5</f>
        <v>83</v>
      </c>
      <c r="AP45" s="46">
        <v>43</v>
      </c>
      <c r="AQ45" s="74">
        <v>2</v>
      </c>
      <c r="AR45" s="46">
        <v>1</v>
      </c>
    </row>
    <row r="46" spans="1:44" x14ac:dyDescent="0.2">
      <c r="A46" s="46" t="s">
        <v>118</v>
      </c>
      <c r="B46" s="46" t="s">
        <v>139</v>
      </c>
      <c r="C46" s="47">
        <v>0.56694970607446116</v>
      </c>
      <c r="D46" s="46"/>
      <c r="E46" s="46" t="s">
        <v>348</v>
      </c>
      <c r="F46" s="47">
        <v>0.2774566473988439</v>
      </c>
      <c r="G46" s="46"/>
      <c r="H46" s="46" t="s">
        <v>348</v>
      </c>
      <c r="I46" s="47">
        <v>0.186</v>
      </c>
      <c r="J46" s="46"/>
      <c r="K46" s="46"/>
      <c r="L46" s="48">
        <v>15.7</v>
      </c>
      <c r="M46" s="46"/>
      <c r="N46" s="46"/>
      <c r="O46" s="46">
        <v>32.299999999999997</v>
      </c>
      <c r="P46" s="46"/>
      <c r="Q46" s="46" t="s">
        <v>348</v>
      </c>
      <c r="R46" s="89">
        <v>12.61</v>
      </c>
      <c r="S46" s="46"/>
      <c r="T46" s="46"/>
      <c r="U46" s="46">
        <f t="shared" si="0"/>
        <v>0</v>
      </c>
      <c r="V46" s="46">
        <f t="shared" si="1"/>
        <v>3</v>
      </c>
      <c r="W46" s="46" t="str">
        <f t="shared" si="2"/>
        <v/>
      </c>
      <c r="X46" s="46" t="str">
        <f t="shared" si="3"/>
        <v/>
      </c>
      <c r="Y46" s="46" t="str">
        <f t="shared" si="4"/>
        <v/>
      </c>
      <c r="Z46" s="46" t="str">
        <f t="shared" si="5"/>
        <v/>
      </c>
      <c r="AA46" s="46" t="str">
        <f t="shared" si="6"/>
        <v/>
      </c>
      <c r="AB46" s="46" t="str">
        <f t="shared" si="7"/>
        <v/>
      </c>
      <c r="AC46" s="46" t="str">
        <f t="shared" si="8"/>
        <v>GCSE - all</v>
      </c>
      <c r="AD46" s="46" t="str">
        <f t="shared" si="9"/>
        <v>GCSE - FSM</v>
      </c>
      <c r="AE46" s="46" t="str">
        <f t="shared" si="10"/>
        <v/>
      </c>
      <c r="AF46" s="46" t="str">
        <f t="shared" si="11"/>
        <v/>
      </c>
      <c r="AG46" s="46" t="str">
        <f t="shared" si="12"/>
        <v>Professions</v>
      </c>
      <c r="AH46" s="46" t="str">
        <f t="shared" si="13"/>
        <v/>
      </c>
      <c r="AI46" s="46">
        <v>70</v>
      </c>
      <c r="AJ46" s="46">
        <v>58</v>
      </c>
      <c r="AK46" s="46">
        <v>115</v>
      </c>
      <c r="AL46" s="46">
        <v>88</v>
      </c>
      <c r="AM46" s="46">
        <v>37</v>
      </c>
      <c r="AN46" s="46">
        <v>141</v>
      </c>
      <c r="AO46" s="67">
        <f>(AI46+AJ46+AK46+AL46+AM46+AN46)/6</f>
        <v>84.833333333333329</v>
      </c>
      <c r="AP46" s="46">
        <v>44</v>
      </c>
      <c r="AQ46" s="74">
        <v>2</v>
      </c>
      <c r="AR46" s="46">
        <v>1</v>
      </c>
    </row>
    <row r="47" spans="1:44" x14ac:dyDescent="0.2">
      <c r="A47" s="46" t="s">
        <v>299</v>
      </c>
      <c r="B47" s="46" t="s">
        <v>315</v>
      </c>
      <c r="C47" s="47">
        <v>0.55182341650671785</v>
      </c>
      <c r="D47" s="46"/>
      <c r="E47" s="46" t="s">
        <v>348</v>
      </c>
      <c r="F47" s="47">
        <v>0.2839506172839506</v>
      </c>
      <c r="G47" s="46"/>
      <c r="H47" s="46" t="s">
        <v>348</v>
      </c>
      <c r="I47" s="47">
        <v>0.129</v>
      </c>
      <c r="J47" s="46"/>
      <c r="K47" s="46"/>
      <c r="L47" s="62" t="s">
        <v>1068</v>
      </c>
      <c r="M47" s="46"/>
      <c r="N47" s="46"/>
      <c r="O47" s="46">
        <v>38</v>
      </c>
      <c r="P47" s="46"/>
      <c r="Q47" s="46"/>
      <c r="R47" s="89">
        <v>10.57</v>
      </c>
      <c r="S47" s="46" t="s">
        <v>348</v>
      </c>
      <c r="T47" s="46" t="s">
        <v>348</v>
      </c>
      <c r="U47" s="46">
        <f t="shared" si="0"/>
        <v>1</v>
      </c>
      <c r="V47" s="46">
        <f t="shared" si="1"/>
        <v>3</v>
      </c>
      <c r="W47" s="46" t="str">
        <f t="shared" si="2"/>
        <v/>
      </c>
      <c r="X47" s="46" t="str">
        <f t="shared" si="3"/>
        <v/>
      </c>
      <c r="Y47" s="46" t="str">
        <f t="shared" si="4"/>
        <v/>
      </c>
      <c r="Z47" s="46" t="str">
        <f t="shared" si="5"/>
        <v/>
      </c>
      <c r="AA47" s="46" t="str">
        <f t="shared" si="6"/>
        <v/>
      </c>
      <c r="AB47" s="46" t="str">
        <f t="shared" si="7"/>
        <v>Pay</v>
      </c>
      <c r="AC47" s="46" t="str">
        <f t="shared" si="8"/>
        <v>GCSE - all</v>
      </c>
      <c r="AD47" s="46" t="str">
        <f t="shared" si="9"/>
        <v>GCSE - FSM</v>
      </c>
      <c r="AE47" s="46" t="str">
        <f t="shared" si="10"/>
        <v/>
      </c>
      <c r="AF47" s="46" t="str">
        <f t="shared" si="11"/>
        <v/>
      </c>
      <c r="AG47" s="46" t="str">
        <f t="shared" si="12"/>
        <v/>
      </c>
      <c r="AH47" s="46" t="str">
        <f t="shared" si="13"/>
        <v>Pay</v>
      </c>
      <c r="AI47" s="46">
        <v>53</v>
      </c>
      <c r="AJ47" s="46">
        <v>70</v>
      </c>
      <c r="AK47" s="46">
        <v>201</v>
      </c>
      <c r="AL47" s="46" t="s">
        <v>349</v>
      </c>
      <c r="AM47" s="46">
        <v>91</v>
      </c>
      <c r="AN47" s="46">
        <v>10</v>
      </c>
      <c r="AO47" s="67">
        <f>(AI47+AJ47+AK47+AM47+AN47)/5</f>
        <v>85</v>
      </c>
      <c r="AP47" s="46">
        <v>45</v>
      </c>
      <c r="AQ47" s="74">
        <v>2</v>
      </c>
      <c r="AR47" s="46">
        <v>1</v>
      </c>
    </row>
    <row r="48" spans="1:44" x14ac:dyDescent="0.2">
      <c r="A48" s="59" t="s">
        <v>149</v>
      </c>
      <c r="B48" s="59" t="s">
        <v>150</v>
      </c>
      <c r="C48" s="60">
        <v>0.55596669750231265</v>
      </c>
      <c r="D48" s="59"/>
      <c r="E48" s="59" t="s">
        <v>348</v>
      </c>
      <c r="F48" s="60">
        <v>0.27777777777777779</v>
      </c>
      <c r="G48" s="59"/>
      <c r="H48" s="59" t="s">
        <v>348</v>
      </c>
      <c r="I48" s="60">
        <v>0.21299999999999999</v>
      </c>
      <c r="J48" s="59"/>
      <c r="K48" s="59" t="s">
        <v>348</v>
      </c>
      <c r="L48" s="61">
        <v>10.7</v>
      </c>
      <c r="M48" s="59"/>
      <c r="N48" s="59"/>
      <c r="O48" s="59">
        <v>36.1</v>
      </c>
      <c r="P48" s="59"/>
      <c r="Q48" s="59" t="s">
        <v>348</v>
      </c>
      <c r="R48" s="88">
        <v>11.92</v>
      </c>
      <c r="S48" s="59"/>
      <c r="T48" s="59"/>
      <c r="U48" s="59">
        <f t="shared" si="0"/>
        <v>0</v>
      </c>
      <c r="V48" s="59">
        <f t="shared" si="1"/>
        <v>4</v>
      </c>
      <c r="W48" s="59" t="str">
        <f t="shared" si="2"/>
        <v/>
      </c>
      <c r="X48" s="59" t="str">
        <f t="shared" si="3"/>
        <v/>
      </c>
      <c r="Y48" s="59" t="str">
        <f t="shared" si="4"/>
        <v/>
      </c>
      <c r="Z48" s="59" t="str">
        <f t="shared" si="5"/>
        <v/>
      </c>
      <c r="AA48" s="59" t="str">
        <f t="shared" si="6"/>
        <v/>
      </c>
      <c r="AB48" s="59" t="str">
        <f t="shared" si="7"/>
        <v/>
      </c>
      <c r="AC48" s="59" t="str">
        <f t="shared" si="8"/>
        <v>GCSE - all</v>
      </c>
      <c r="AD48" s="59" t="str">
        <f t="shared" si="9"/>
        <v>GCSE - FSM</v>
      </c>
      <c r="AE48" s="59" t="str">
        <f t="shared" si="10"/>
        <v>Poverty</v>
      </c>
      <c r="AF48" s="59" t="str">
        <f t="shared" si="11"/>
        <v/>
      </c>
      <c r="AG48" s="59" t="str">
        <f t="shared" si="12"/>
        <v>Professions</v>
      </c>
      <c r="AH48" s="59" t="str">
        <f t="shared" si="13"/>
        <v/>
      </c>
      <c r="AI48" s="59">
        <v>58</v>
      </c>
      <c r="AJ48" s="59">
        <v>59</v>
      </c>
      <c r="AK48" s="59">
        <v>73</v>
      </c>
      <c r="AL48" s="59">
        <v>169</v>
      </c>
      <c r="AM48" s="59">
        <v>63</v>
      </c>
      <c r="AN48" s="59">
        <v>92</v>
      </c>
      <c r="AO48" s="66">
        <f t="shared" ref="AO48:AO57" si="16">(AI48+AJ48+AK48+AL48+AM48+AN48)/6</f>
        <v>85.666666666666671</v>
      </c>
      <c r="AP48" s="59">
        <v>46</v>
      </c>
      <c r="AQ48" s="73">
        <v>2</v>
      </c>
      <c r="AR48" s="59">
        <v>1</v>
      </c>
    </row>
    <row r="49" spans="1:44" x14ac:dyDescent="0.2">
      <c r="A49" s="46" t="s">
        <v>118</v>
      </c>
      <c r="B49" s="46" t="s">
        <v>130</v>
      </c>
      <c r="C49" s="47">
        <v>0.56734006734006737</v>
      </c>
      <c r="D49" s="46"/>
      <c r="E49" s="46" t="s">
        <v>348</v>
      </c>
      <c r="F49" s="47">
        <v>0.33858267716535434</v>
      </c>
      <c r="G49" s="46"/>
      <c r="H49" s="46"/>
      <c r="I49" s="47">
        <v>0.17299999999999999</v>
      </c>
      <c r="J49" s="46"/>
      <c r="K49" s="46"/>
      <c r="L49" s="48">
        <v>24.5</v>
      </c>
      <c r="M49" s="46" t="s">
        <v>348</v>
      </c>
      <c r="N49" s="46" t="s">
        <v>348</v>
      </c>
      <c r="O49" s="46">
        <v>37.6</v>
      </c>
      <c r="P49" s="46"/>
      <c r="Q49" s="46"/>
      <c r="R49" s="89">
        <v>11.37</v>
      </c>
      <c r="S49" s="46"/>
      <c r="T49" s="46" t="s">
        <v>348</v>
      </c>
      <c r="U49" s="46">
        <f t="shared" si="0"/>
        <v>1</v>
      </c>
      <c r="V49" s="46">
        <f t="shared" si="1"/>
        <v>3</v>
      </c>
      <c r="W49" s="46" t="str">
        <f t="shared" si="2"/>
        <v/>
      </c>
      <c r="X49" s="46" t="str">
        <f t="shared" si="3"/>
        <v/>
      </c>
      <c r="Y49" s="46" t="str">
        <f t="shared" si="4"/>
        <v/>
      </c>
      <c r="Z49" s="46" t="str">
        <f t="shared" si="5"/>
        <v>Workless</v>
      </c>
      <c r="AA49" s="46" t="str">
        <f t="shared" si="6"/>
        <v/>
      </c>
      <c r="AB49" s="46" t="str">
        <f t="shared" si="7"/>
        <v/>
      </c>
      <c r="AC49" s="46" t="str">
        <f t="shared" si="8"/>
        <v>GCSE - all</v>
      </c>
      <c r="AD49" s="46" t="str">
        <f t="shared" si="9"/>
        <v/>
      </c>
      <c r="AE49" s="46" t="str">
        <f t="shared" si="10"/>
        <v/>
      </c>
      <c r="AF49" s="46" t="str">
        <f t="shared" si="11"/>
        <v>Workless</v>
      </c>
      <c r="AG49" s="46" t="str">
        <f t="shared" si="12"/>
        <v/>
      </c>
      <c r="AH49" s="46" t="str">
        <f t="shared" si="13"/>
        <v>Pay</v>
      </c>
      <c r="AI49" s="46">
        <v>71</v>
      </c>
      <c r="AJ49" s="46">
        <v>155</v>
      </c>
      <c r="AK49" s="46">
        <v>134</v>
      </c>
      <c r="AL49" s="46">
        <v>18</v>
      </c>
      <c r="AM49" s="46">
        <v>83</v>
      </c>
      <c r="AN49" s="46">
        <v>54</v>
      </c>
      <c r="AO49" s="67">
        <f t="shared" si="16"/>
        <v>85.833333333333329</v>
      </c>
      <c r="AP49" s="46">
        <v>47</v>
      </c>
      <c r="AQ49" s="74">
        <v>2</v>
      </c>
      <c r="AR49" s="46">
        <v>1</v>
      </c>
    </row>
    <row r="50" spans="1:44" x14ac:dyDescent="0.2">
      <c r="A50" s="46" t="s">
        <v>15</v>
      </c>
      <c r="B50" s="46" t="s">
        <v>48</v>
      </c>
      <c r="C50" s="47">
        <v>0.54759568204121689</v>
      </c>
      <c r="D50" s="46"/>
      <c r="E50" s="46" t="s">
        <v>348</v>
      </c>
      <c r="F50" s="47">
        <v>0.32867132867132864</v>
      </c>
      <c r="G50" s="46"/>
      <c r="H50" s="46"/>
      <c r="I50" s="47">
        <v>0.187</v>
      </c>
      <c r="J50" s="46"/>
      <c r="K50" s="46"/>
      <c r="L50" s="48">
        <v>12.6</v>
      </c>
      <c r="M50" s="46"/>
      <c r="N50" s="46"/>
      <c r="O50" s="46">
        <v>30.8</v>
      </c>
      <c r="P50" s="46" t="s">
        <v>348</v>
      </c>
      <c r="Q50" s="46" t="s">
        <v>348</v>
      </c>
      <c r="R50" s="89">
        <v>11.54</v>
      </c>
      <c r="S50" s="46"/>
      <c r="T50" s="46" t="s">
        <v>348</v>
      </c>
      <c r="U50" s="46">
        <f t="shared" si="0"/>
        <v>1</v>
      </c>
      <c r="V50" s="46">
        <f t="shared" si="1"/>
        <v>3</v>
      </c>
      <c r="W50" s="46" t="str">
        <f t="shared" si="2"/>
        <v/>
      </c>
      <c r="X50" s="46" t="str">
        <f t="shared" si="3"/>
        <v/>
      </c>
      <c r="Y50" s="46" t="str">
        <f t="shared" si="4"/>
        <v/>
      </c>
      <c r="Z50" s="46" t="str">
        <f t="shared" si="5"/>
        <v/>
      </c>
      <c r="AA50" s="46" t="str">
        <f t="shared" si="6"/>
        <v>Professions</v>
      </c>
      <c r="AB50" s="46" t="str">
        <f t="shared" si="7"/>
        <v/>
      </c>
      <c r="AC50" s="46" t="str">
        <f t="shared" si="8"/>
        <v>GCSE - all</v>
      </c>
      <c r="AD50" s="46" t="str">
        <f t="shared" si="9"/>
        <v/>
      </c>
      <c r="AE50" s="46" t="str">
        <f t="shared" si="10"/>
        <v/>
      </c>
      <c r="AF50" s="46" t="str">
        <f t="shared" si="11"/>
        <v/>
      </c>
      <c r="AG50" s="46" t="str">
        <f t="shared" si="12"/>
        <v>Professions</v>
      </c>
      <c r="AH50" s="46" t="str">
        <f t="shared" si="13"/>
        <v>Pay</v>
      </c>
      <c r="AI50" s="46">
        <v>49</v>
      </c>
      <c r="AJ50" s="46">
        <v>137</v>
      </c>
      <c r="AK50" s="46">
        <v>112</v>
      </c>
      <c r="AL50" s="46">
        <v>135</v>
      </c>
      <c r="AM50" s="46">
        <v>20</v>
      </c>
      <c r="AN50" s="46">
        <v>62</v>
      </c>
      <c r="AO50" s="67">
        <f t="shared" si="16"/>
        <v>85.833333333333329</v>
      </c>
      <c r="AP50" s="46">
        <v>48</v>
      </c>
      <c r="AQ50" s="74">
        <v>2</v>
      </c>
      <c r="AR50" s="46">
        <v>1</v>
      </c>
    </row>
    <row r="51" spans="1:44" x14ac:dyDescent="0.2">
      <c r="A51" s="46" t="s">
        <v>77</v>
      </c>
      <c r="B51" s="46" t="s">
        <v>103</v>
      </c>
      <c r="C51" s="47">
        <v>0.61079545454545459</v>
      </c>
      <c r="D51" s="46"/>
      <c r="E51" s="46"/>
      <c r="F51" s="47">
        <v>0.20560747663551401</v>
      </c>
      <c r="G51" s="46" t="s">
        <v>348</v>
      </c>
      <c r="H51" s="46" t="s">
        <v>348</v>
      </c>
      <c r="I51" s="47">
        <v>0.161</v>
      </c>
      <c r="J51" s="46"/>
      <c r="K51" s="46"/>
      <c r="L51" s="48">
        <v>21.1</v>
      </c>
      <c r="M51" s="46"/>
      <c r="N51" s="46" t="s">
        <v>348</v>
      </c>
      <c r="O51" s="46">
        <v>40.6</v>
      </c>
      <c r="P51" s="46"/>
      <c r="Q51" s="46"/>
      <c r="R51" s="89">
        <v>11.42</v>
      </c>
      <c r="S51" s="46"/>
      <c r="T51" s="46" t="s">
        <v>348</v>
      </c>
      <c r="U51" s="46">
        <f t="shared" si="0"/>
        <v>1</v>
      </c>
      <c r="V51" s="46">
        <f t="shared" si="1"/>
        <v>3</v>
      </c>
      <c r="W51" s="46" t="str">
        <f t="shared" si="2"/>
        <v/>
      </c>
      <c r="X51" s="46" t="str">
        <f t="shared" si="3"/>
        <v>GCSE - FSM</v>
      </c>
      <c r="Y51" s="46" t="str">
        <f t="shared" si="4"/>
        <v/>
      </c>
      <c r="Z51" s="46" t="str">
        <f t="shared" si="5"/>
        <v/>
      </c>
      <c r="AA51" s="46" t="str">
        <f t="shared" si="6"/>
        <v/>
      </c>
      <c r="AB51" s="46" t="str">
        <f t="shared" si="7"/>
        <v/>
      </c>
      <c r="AC51" s="46" t="str">
        <f t="shared" si="8"/>
        <v/>
      </c>
      <c r="AD51" s="46" t="str">
        <f t="shared" si="9"/>
        <v>GCSE - FSM</v>
      </c>
      <c r="AE51" s="46" t="str">
        <f t="shared" si="10"/>
        <v/>
      </c>
      <c r="AF51" s="46" t="str">
        <f t="shared" si="11"/>
        <v>Workless</v>
      </c>
      <c r="AG51" s="46" t="str">
        <f t="shared" si="12"/>
        <v/>
      </c>
      <c r="AH51" s="46" t="str">
        <f t="shared" si="13"/>
        <v>Pay</v>
      </c>
      <c r="AI51" s="46">
        <v>163</v>
      </c>
      <c r="AJ51" s="46">
        <v>6</v>
      </c>
      <c r="AK51" s="46">
        <v>150</v>
      </c>
      <c r="AL51" s="46">
        <v>38</v>
      </c>
      <c r="AM51" s="46">
        <v>122</v>
      </c>
      <c r="AN51" s="46">
        <v>56</v>
      </c>
      <c r="AO51" s="67">
        <f t="shared" si="16"/>
        <v>89.166666666666671</v>
      </c>
      <c r="AP51" s="46">
        <v>49</v>
      </c>
      <c r="AQ51" s="74">
        <v>2</v>
      </c>
      <c r="AR51" s="46">
        <v>1</v>
      </c>
    </row>
    <row r="52" spans="1:44" x14ac:dyDescent="0.2">
      <c r="A52" s="49" t="s">
        <v>231</v>
      </c>
      <c r="B52" s="49" t="s">
        <v>259</v>
      </c>
      <c r="C52" s="50">
        <v>0.48441064638783271</v>
      </c>
      <c r="D52" s="49" t="s">
        <v>348</v>
      </c>
      <c r="E52" s="49" t="s">
        <v>348</v>
      </c>
      <c r="F52" s="50">
        <v>0.21052631578947367</v>
      </c>
      <c r="G52" s="49" t="s">
        <v>348</v>
      </c>
      <c r="H52" s="49" t="s">
        <v>348</v>
      </c>
      <c r="I52" s="50">
        <v>0.20200000000000001</v>
      </c>
      <c r="J52" s="49"/>
      <c r="K52" s="49"/>
      <c r="L52" s="51">
        <v>14.9</v>
      </c>
      <c r="M52" s="49"/>
      <c r="N52" s="49"/>
      <c r="O52" s="49">
        <v>42.900000000000006</v>
      </c>
      <c r="P52" s="49"/>
      <c r="Q52" s="49"/>
      <c r="R52" s="90">
        <v>13.28</v>
      </c>
      <c r="S52" s="49"/>
      <c r="T52" s="49"/>
      <c r="U52" s="49">
        <f t="shared" si="0"/>
        <v>2</v>
      </c>
      <c r="V52" s="49">
        <f t="shared" si="1"/>
        <v>2</v>
      </c>
      <c r="W52" s="49" t="str">
        <f t="shared" si="2"/>
        <v>GCSE - all</v>
      </c>
      <c r="X52" s="49" t="str">
        <f t="shared" si="3"/>
        <v>GCSE - FSM</v>
      </c>
      <c r="Y52" s="49" t="str">
        <f t="shared" si="4"/>
        <v/>
      </c>
      <c r="Z52" s="49" t="str">
        <f t="shared" si="5"/>
        <v/>
      </c>
      <c r="AA52" s="49" t="str">
        <f t="shared" si="6"/>
        <v/>
      </c>
      <c r="AB52" s="49" t="str">
        <f t="shared" si="7"/>
        <v/>
      </c>
      <c r="AC52" s="49" t="str">
        <f t="shared" si="8"/>
        <v>GCSE - all</v>
      </c>
      <c r="AD52" s="49" t="str">
        <f t="shared" si="9"/>
        <v>GCSE - FSM</v>
      </c>
      <c r="AE52" s="49" t="str">
        <f t="shared" si="10"/>
        <v/>
      </c>
      <c r="AF52" s="49" t="str">
        <f t="shared" si="11"/>
        <v/>
      </c>
      <c r="AG52" s="49" t="str">
        <f t="shared" si="12"/>
        <v/>
      </c>
      <c r="AH52" s="49" t="str">
        <f t="shared" si="13"/>
        <v/>
      </c>
      <c r="AI52" s="49">
        <v>8</v>
      </c>
      <c r="AJ52" s="49">
        <v>8</v>
      </c>
      <c r="AK52" s="49">
        <v>86</v>
      </c>
      <c r="AL52" s="49">
        <v>98</v>
      </c>
      <c r="AM52" s="49">
        <v>151</v>
      </c>
      <c r="AN52" s="49">
        <v>185</v>
      </c>
      <c r="AO52" s="68">
        <f t="shared" si="16"/>
        <v>89.333333333333329</v>
      </c>
      <c r="AP52" s="49">
        <v>50</v>
      </c>
      <c r="AQ52" s="75">
        <v>2</v>
      </c>
      <c r="AR52" s="49">
        <v>1</v>
      </c>
    </row>
    <row r="53" spans="1:44" x14ac:dyDescent="0.2">
      <c r="A53" s="46" t="s">
        <v>149</v>
      </c>
      <c r="B53" s="46" t="s">
        <v>186</v>
      </c>
      <c r="C53" s="47">
        <v>0.53333333333333333</v>
      </c>
      <c r="D53" s="46"/>
      <c r="E53" s="46" t="s">
        <v>348</v>
      </c>
      <c r="F53" s="47">
        <v>0.28143712574850299</v>
      </c>
      <c r="G53" s="46"/>
      <c r="H53" s="46" t="s">
        <v>348</v>
      </c>
      <c r="I53" s="47">
        <v>0.16700000000000001</v>
      </c>
      <c r="J53" s="46"/>
      <c r="K53" s="46"/>
      <c r="L53" s="48">
        <v>12</v>
      </c>
      <c r="M53" s="46"/>
      <c r="N53" s="46"/>
      <c r="O53" s="46">
        <v>35</v>
      </c>
      <c r="P53" s="46"/>
      <c r="Q53" s="46" t="s">
        <v>348</v>
      </c>
      <c r="R53" s="89">
        <v>11.92</v>
      </c>
      <c r="S53" s="46"/>
      <c r="T53" s="46"/>
      <c r="U53" s="46">
        <f t="shared" si="0"/>
        <v>0</v>
      </c>
      <c r="V53" s="46">
        <f t="shared" si="1"/>
        <v>3</v>
      </c>
      <c r="W53" s="46" t="str">
        <f t="shared" si="2"/>
        <v/>
      </c>
      <c r="X53" s="46" t="str">
        <f t="shared" si="3"/>
        <v/>
      </c>
      <c r="Y53" s="46" t="str">
        <f t="shared" si="4"/>
        <v/>
      </c>
      <c r="Z53" s="46" t="str">
        <f t="shared" si="5"/>
        <v/>
      </c>
      <c r="AA53" s="46" t="str">
        <f t="shared" si="6"/>
        <v/>
      </c>
      <c r="AB53" s="46" t="str">
        <f t="shared" si="7"/>
        <v/>
      </c>
      <c r="AC53" s="46" t="str">
        <f t="shared" si="8"/>
        <v>GCSE - all</v>
      </c>
      <c r="AD53" s="46" t="str">
        <f t="shared" si="9"/>
        <v>GCSE - FSM</v>
      </c>
      <c r="AE53" s="46" t="str">
        <f t="shared" si="10"/>
        <v/>
      </c>
      <c r="AF53" s="46" t="str">
        <f t="shared" si="11"/>
        <v/>
      </c>
      <c r="AG53" s="46" t="str">
        <f t="shared" si="12"/>
        <v>Professions</v>
      </c>
      <c r="AH53" s="46" t="str">
        <f t="shared" si="13"/>
        <v/>
      </c>
      <c r="AI53" s="46">
        <v>43</v>
      </c>
      <c r="AJ53" s="46">
        <v>66</v>
      </c>
      <c r="AK53" s="46">
        <v>142</v>
      </c>
      <c r="AL53" s="46">
        <v>142</v>
      </c>
      <c r="AM53" s="46">
        <v>54</v>
      </c>
      <c r="AN53" s="46">
        <v>93</v>
      </c>
      <c r="AO53" s="67">
        <f t="shared" si="16"/>
        <v>90</v>
      </c>
      <c r="AP53" s="46">
        <v>51</v>
      </c>
      <c r="AQ53" s="74">
        <v>2</v>
      </c>
      <c r="AR53" s="46">
        <v>1</v>
      </c>
    </row>
    <row r="54" spans="1:44" x14ac:dyDescent="0.2">
      <c r="A54" s="46" t="s">
        <v>231</v>
      </c>
      <c r="B54" s="46" t="s">
        <v>267</v>
      </c>
      <c r="C54" s="47">
        <v>0.53271028037383172</v>
      </c>
      <c r="D54" s="46"/>
      <c r="E54" s="46" t="s">
        <v>348</v>
      </c>
      <c r="F54" s="47">
        <v>0.23936170212765959</v>
      </c>
      <c r="G54" s="46" t="s">
        <v>348</v>
      </c>
      <c r="H54" s="46" t="s">
        <v>348</v>
      </c>
      <c r="I54" s="47">
        <v>0.19700000000000001</v>
      </c>
      <c r="J54" s="46"/>
      <c r="K54" s="46"/>
      <c r="L54" s="48">
        <v>12.6</v>
      </c>
      <c r="M54" s="46"/>
      <c r="N54" s="46"/>
      <c r="O54" s="46">
        <v>36.200000000000003</v>
      </c>
      <c r="P54" s="46"/>
      <c r="Q54" s="46" t="s">
        <v>348</v>
      </c>
      <c r="R54" s="89">
        <v>13.43</v>
      </c>
      <c r="S54" s="46"/>
      <c r="T54" s="46"/>
      <c r="U54" s="46">
        <f t="shared" si="0"/>
        <v>1</v>
      </c>
      <c r="V54" s="46">
        <f t="shared" si="1"/>
        <v>3</v>
      </c>
      <c r="W54" s="46" t="str">
        <f t="shared" si="2"/>
        <v/>
      </c>
      <c r="X54" s="46" t="str">
        <f t="shared" si="3"/>
        <v>GCSE - FSM</v>
      </c>
      <c r="Y54" s="46" t="str">
        <f t="shared" si="4"/>
        <v/>
      </c>
      <c r="Z54" s="46" t="str">
        <f t="shared" si="5"/>
        <v/>
      </c>
      <c r="AA54" s="46" t="str">
        <f t="shared" si="6"/>
        <v/>
      </c>
      <c r="AB54" s="46" t="str">
        <f t="shared" si="7"/>
        <v/>
      </c>
      <c r="AC54" s="46" t="str">
        <f t="shared" si="8"/>
        <v>GCSE - all</v>
      </c>
      <c r="AD54" s="46" t="str">
        <f t="shared" si="9"/>
        <v>GCSE - FSM</v>
      </c>
      <c r="AE54" s="46" t="str">
        <f t="shared" si="10"/>
        <v/>
      </c>
      <c r="AF54" s="46" t="str">
        <f t="shared" si="11"/>
        <v/>
      </c>
      <c r="AG54" s="46" t="str">
        <f t="shared" si="12"/>
        <v>Professions</v>
      </c>
      <c r="AH54" s="46" t="str">
        <f t="shared" si="13"/>
        <v/>
      </c>
      <c r="AI54" s="46">
        <v>42</v>
      </c>
      <c r="AJ54" s="46">
        <v>19</v>
      </c>
      <c r="AK54" s="46">
        <v>95</v>
      </c>
      <c r="AL54" s="46">
        <v>136</v>
      </c>
      <c r="AM54" s="46">
        <v>65</v>
      </c>
      <c r="AN54" s="46">
        <v>192</v>
      </c>
      <c r="AO54" s="67">
        <f t="shared" si="16"/>
        <v>91.5</v>
      </c>
      <c r="AP54" s="46">
        <v>52</v>
      </c>
      <c r="AQ54" s="74">
        <v>2</v>
      </c>
      <c r="AR54" s="46">
        <v>1</v>
      </c>
    </row>
    <row r="55" spans="1:44" x14ac:dyDescent="0.2">
      <c r="A55" s="46" t="s">
        <v>118</v>
      </c>
      <c r="B55" s="46" t="s">
        <v>120</v>
      </c>
      <c r="C55" s="47">
        <v>0.567590027700831</v>
      </c>
      <c r="D55" s="46"/>
      <c r="E55" s="46" t="s">
        <v>348</v>
      </c>
      <c r="F55" s="47">
        <v>0.36286201022146508</v>
      </c>
      <c r="G55" s="46"/>
      <c r="H55" s="46"/>
      <c r="I55" s="47">
        <v>0.23100000000000001</v>
      </c>
      <c r="J55" s="46"/>
      <c r="K55" s="46" t="s">
        <v>348</v>
      </c>
      <c r="L55" s="48">
        <v>25.9</v>
      </c>
      <c r="M55" s="46" t="s">
        <v>348</v>
      </c>
      <c r="N55" s="46" t="s">
        <v>348</v>
      </c>
      <c r="O55" s="46">
        <v>39.700000000000003</v>
      </c>
      <c r="P55" s="46"/>
      <c r="Q55" s="46"/>
      <c r="R55" s="89">
        <v>12.3</v>
      </c>
      <c r="S55" s="46"/>
      <c r="T55" s="46"/>
      <c r="U55" s="46">
        <f t="shared" si="0"/>
        <v>1</v>
      </c>
      <c r="V55" s="46">
        <f t="shared" si="1"/>
        <v>3</v>
      </c>
      <c r="W55" s="46" t="str">
        <f t="shared" si="2"/>
        <v/>
      </c>
      <c r="X55" s="46" t="str">
        <f t="shared" si="3"/>
        <v/>
      </c>
      <c r="Y55" s="46" t="str">
        <f t="shared" si="4"/>
        <v/>
      </c>
      <c r="Z55" s="46" t="str">
        <f t="shared" si="5"/>
        <v>Workless</v>
      </c>
      <c r="AA55" s="46" t="str">
        <f t="shared" si="6"/>
        <v/>
      </c>
      <c r="AB55" s="46" t="str">
        <f t="shared" si="7"/>
        <v/>
      </c>
      <c r="AC55" s="46" t="str">
        <f t="shared" si="8"/>
        <v>GCSE - all</v>
      </c>
      <c r="AD55" s="46" t="str">
        <f t="shared" si="9"/>
        <v/>
      </c>
      <c r="AE55" s="46" t="str">
        <f t="shared" si="10"/>
        <v>Poverty</v>
      </c>
      <c r="AF55" s="46" t="str">
        <f t="shared" si="11"/>
        <v>Workless</v>
      </c>
      <c r="AG55" s="46" t="str">
        <f t="shared" si="12"/>
        <v/>
      </c>
      <c r="AH55" s="46" t="str">
        <f t="shared" si="13"/>
        <v/>
      </c>
      <c r="AI55" s="46">
        <v>72</v>
      </c>
      <c r="AJ55" s="46">
        <v>191</v>
      </c>
      <c r="AK55" s="46">
        <v>48</v>
      </c>
      <c r="AL55" s="46">
        <v>12</v>
      </c>
      <c r="AM55" s="46">
        <v>109</v>
      </c>
      <c r="AN55" s="46">
        <v>123</v>
      </c>
      <c r="AO55" s="67">
        <f t="shared" si="16"/>
        <v>92.5</v>
      </c>
      <c r="AP55" s="46">
        <v>53</v>
      </c>
      <c r="AQ55" s="74">
        <v>2</v>
      </c>
      <c r="AR55" s="46">
        <v>1</v>
      </c>
    </row>
    <row r="56" spans="1:44" x14ac:dyDescent="0.2">
      <c r="A56" s="46" t="s">
        <v>77</v>
      </c>
      <c r="B56" s="46" t="s">
        <v>78</v>
      </c>
      <c r="C56" s="47">
        <v>0.55414012738853502</v>
      </c>
      <c r="D56" s="46"/>
      <c r="E56" s="46" t="s">
        <v>348</v>
      </c>
      <c r="F56" s="47">
        <v>0.27973568281938327</v>
      </c>
      <c r="G56" s="46"/>
      <c r="H56" s="46" t="s">
        <v>348</v>
      </c>
      <c r="I56" s="47">
        <v>0.22800000000000001</v>
      </c>
      <c r="J56" s="46"/>
      <c r="K56" s="46" t="s">
        <v>348</v>
      </c>
      <c r="L56" s="48">
        <v>14.9</v>
      </c>
      <c r="M56" s="46"/>
      <c r="N56" s="46"/>
      <c r="O56" s="46">
        <v>37.700000000000003</v>
      </c>
      <c r="P56" s="46"/>
      <c r="Q56" s="46"/>
      <c r="R56" s="89">
        <v>13.77</v>
      </c>
      <c r="S56" s="46"/>
      <c r="T56" s="46"/>
      <c r="U56" s="46">
        <f t="shared" si="0"/>
        <v>0</v>
      </c>
      <c r="V56" s="46">
        <f t="shared" si="1"/>
        <v>3</v>
      </c>
      <c r="W56" s="46" t="str">
        <f t="shared" si="2"/>
        <v/>
      </c>
      <c r="X56" s="46" t="str">
        <f t="shared" si="3"/>
        <v/>
      </c>
      <c r="Y56" s="46" t="str">
        <f t="shared" si="4"/>
        <v/>
      </c>
      <c r="Z56" s="46" t="str">
        <f t="shared" si="5"/>
        <v/>
      </c>
      <c r="AA56" s="46" t="str">
        <f t="shared" si="6"/>
        <v/>
      </c>
      <c r="AB56" s="46" t="str">
        <f t="shared" si="7"/>
        <v/>
      </c>
      <c r="AC56" s="46" t="str">
        <f t="shared" si="8"/>
        <v>GCSE - all</v>
      </c>
      <c r="AD56" s="46" t="str">
        <f t="shared" si="9"/>
        <v>GCSE - FSM</v>
      </c>
      <c r="AE56" s="46" t="str">
        <f t="shared" si="10"/>
        <v>Poverty</v>
      </c>
      <c r="AF56" s="46" t="str">
        <f t="shared" si="11"/>
        <v/>
      </c>
      <c r="AG56" s="46" t="str">
        <f t="shared" si="12"/>
        <v/>
      </c>
      <c r="AH56" s="46" t="str">
        <f t="shared" si="13"/>
        <v/>
      </c>
      <c r="AI56" s="46">
        <v>54</v>
      </c>
      <c r="AJ56" s="46">
        <v>61</v>
      </c>
      <c r="AK56" s="46">
        <v>52</v>
      </c>
      <c r="AL56" s="46">
        <v>96</v>
      </c>
      <c r="AM56" s="46">
        <v>84</v>
      </c>
      <c r="AN56" s="46">
        <v>210</v>
      </c>
      <c r="AO56" s="67">
        <f t="shared" si="16"/>
        <v>92.833333333333329</v>
      </c>
      <c r="AP56" s="46">
        <v>54</v>
      </c>
      <c r="AQ56" s="74">
        <v>2</v>
      </c>
      <c r="AR56" s="46">
        <v>1</v>
      </c>
    </row>
    <row r="57" spans="1:44" x14ac:dyDescent="0.2">
      <c r="A57" s="46" t="s">
        <v>77</v>
      </c>
      <c r="B57" s="46" t="s">
        <v>111</v>
      </c>
      <c r="C57" s="47">
        <v>0.58309859154929577</v>
      </c>
      <c r="D57" s="46"/>
      <c r="E57" s="46"/>
      <c r="F57" s="47">
        <v>0.3611111111111111</v>
      </c>
      <c r="G57" s="46"/>
      <c r="H57" s="46"/>
      <c r="I57" s="47">
        <v>0.219</v>
      </c>
      <c r="J57" s="46"/>
      <c r="K57" s="46" t="s">
        <v>348</v>
      </c>
      <c r="L57" s="48">
        <v>10.1</v>
      </c>
      <c r="M57" s="46"/>
      <c r="N57" s="46"/>
      <c r="O57" s="46">
        <v>29.5</v>
      </c>
      <c r="P57" s="46" t="s">
        <v>348</v>
      </c>
      <c r="Q57" s="46" t="s">
        <v>348</v>
      </c>
      <c r="R57" s="89">
        <v>10.83</v>
      </c>
      <c r="S57" s="46" t="s">
        <v>348</v>
      </c>
      <c r="T57" s="46" t="s">
        <v>348</v>
      </c>
      <c r="U57" s="46">
        <f t="shared" si="0"/>
        <v>2</v>
      </c>
      <c r="V57" s="46">
        <f t="shared" si="1"/>
        <v>3</v>
      </c>
      <c r="W57" s="46" t="str">
        <f t="shared" si="2"/>
        <v/>
      </c>
      <c r="X57" s="46" t="str">
        <f t="shared" si="3"/>
        <v/>
      </c>
      <c r="Y57" s="46" t="str">
        <f t="shared" si="4"/>
        <v/>
      </c>
      <c r="Z57" s="46" t="str">
        <f t="shared" si="5"/>
        <v/>
      </c>
      <c r="AA57" s="46" t="str">
        <f t="shared" si="6"/>
        <v>Professions</v>
      </c>
      <c r="AB57" s="46" t="str">
        <f t="shared" si="7"/>
        <v>Pay</v>
      </c>
      <c r="AC57" s="46" t="str">
        <f t="shared" si="8"/>
        <v/>
      </c>
      <c r="AD57" s="46" t="str">
        <f t="shared" si="9"/>
        <v/>
      </c>
      <c r="AE57" s="46" t="str">
        <f t="shared" si="10"/>
        <v>Poverty</v>
      </c>
      <c r="AF57" s="46" t="str">
        <f t="shared" si="11"/>
        <v/>
      </c>
      <c r="AG57" s="46" t="str">
        <f t="shared" si="12"/>
        <v>Professions</v>
      </c>
      <c r="AH57" s="46" t="str">
        <f t="shared" si="13"/>
        <v>Pay</v>
      </c>
      <c r="AI57" s="46">
        <v>99</v>
      </c>
      <c r="AJ57" s="46">
        <v>186</v>
      </c>
      <c r="AK57" s="46">
        <v>64</v>
      </c>
      <c r="AL57" s="46">
        <v>176</v>
      </c>
      <c r="AM57" s="46">
        <v>10</v>
      </c>
      <c r="AN57" s="46">
        <v>23</v>
      </c>
      <c r="AO57" s="67">
        <f t="shared" si="16"/>
        <v>93</v>
      </c>
      <c r="AP57" s="46">
        <v>55</v>
      </c>
      <c r="AQ57" s="74">
        <v>2</v>
      </c>
      <c r="AR57" s="46">
        <v>1</v>
      </c>
    </row>
    <row r="58" spans="1:44" x14ac:dyDescent="0.2">
      <c r="A58" s="49" t="s">
        <v>77</v>
      </c>
      <c r="B58" s="49" t="s">
        <v>97</v>
      </c>
      <c r="C58" s="50">
        <v>0.49786019971469331</v>
      </c>
      <c r="D58" s="49" t="s">
        <v>348</v>
      </c>
      <c r="E58" s="49" t="s">
        <v>348</v>
      </c>
      <c r="F58" s="50">
        <v>0.29333333333333333</v>
      </c>
      <c r="G58" s="49"/>
      <c r="H58" s="49"/>
      <c r="I58" s="50">
        <v>0.155</v>
      </c>
      <c r="J58" s="49"/>
      <c r="K58" s="49"/>
      <c r="L58" s="51">
        <v>7.9</v>
      </c>
      <c r="M58" s="49"/>
      <c r="N58" s="49"/>
      <c r="O58" s="49" t="s">
        <v>349</v>
      </c>
      <c r="P58" s="49"/>
      <c r="Q58" s="49"/>
      <c r="R58" s="90">
        <v>9.44</v>
      </c>
      <c r="S58" s="49" t="s">
        <v>348</v>
      </c>
      <c r="T58" s="49" t="s">
        <v>348</v>
      </c>
      <c r="U58" s="49">
        <f t="shared" si="0"/>
        <v>2</v>
      </c>
      <c r="V58" s="49">
        <f t="shared" si="1"/>
        <v>2</v>
      </c>
      <c r="W58" s="49" t="str">
        <f t="shared" si="2"/>
        <v>GCSE - all</v>
      </c>
      <c r="X58" s="49" t="str">
        <f t="shared" si="3"/>
        <v/>
      </c>
      <c r="Y58" s="49" t="str">
        <f t="shared" si="4"/>
        <v/>
      </c>
      <c r="Z58" s="49" t="str">
        <f t="shared" si="5"/>
        <v/>
      </c>
      <c r="AA58" s="49" t="str">
        <f t="shared" si="6"/>
        <v/>
      </c>
      <c r="AB58" s="49" t="str">
        <f t="shared" si="7"/>
        <v>Pay</v>
      </c>
      <c r="AC58" s="49" t="str">
        <f t="shared" si="8"/>
        <v>GCSE - all</v>
      </c>
      <c r="AD58" s="49" t="str">
        <f t="shared" si="9"/>
        <v/>
      </c>
      <c r="AE58" s="49" t="str">
        <f t="shared" si="10"/>
        <v/>
      </c>
      <c r="AF58" s="49" t="str">
        <f t="shared" si="11"/>
        <v/>
      </c>
      <c r="AG58" s="49" t="str">
        <f t="shared" si="12"/>
        <v/>
      </c>
      <c r="AH58" s="49" t="str">
        <f t="shared" si="13"/>
        <v>Pay</v>
      </c>
      <c r="AI58" s="49">
        <v>15</v>
      </c>
      <c r="AJ58" s="49">
        <v>83</v>
      </c>
      <c r="AK58" s="49">
        <v>161</v>
      </c>
      <c r="AL58" s="49">
        <v>207</v>
      </c>
      <c r="AM58" s="49" t="s">
        <v>349</v>
      </c>
      <c r="AN58" s="49">
        <v>1</v>
      </c>
      <c r="AO58" s="68">
        <f>(AI58+AJ58+AK58+AL58+AN58)/5</f>
        <v>93.4</v>
      </c>
      <c r="AP58" s="49">
        <v>56</v>
      </c>
      <c r="AQ58" s="75">
        <v>2</v>
      </c>
      <c r="AR58" s="49">
        <v>1</v>
      </c>
    </row>
    <row r="59" spans="1:44" x14ac:dyDescent="0.2">
      <c r="A59" s="46" t="s">
        <v>15</v>
      </c>
      <c r="B59" s="46" t="s">
        <v>38</v>
      </c>
      <c r="C59" s="47">
        <v>0.51020408163265307</v>
      </c>
      <c r="D59" s="46" t="s">
        <v>348</v>
      </c>
      <c r="E59" s="46" t="s">
        <v>348</v>
      </c>
      <c r="F59" s="47">
        <v>0.28767123287671231</v>
      </c>
      <c r="G59" s="46"/>
      <c r="H59" s="46" t="s">
        <v>348</v>
      </c>
      <c r="I59" s="47">
        <v>0.20399999999999999</v>
      </c>
      <c r="J59" s="46"/>
      <c r="K59" s="46"/>
      <c r="L59" s="48">
        <v>9.4</v>
      </c>
      <c r="M59" s="46"/>
      <c r="N59" s="46"/>
      <c r="O59" s="46">
        <v>30.299999999999997</v>
      </c>
      <c r="P59" s="46" t="s">
        <v>348</v>
      </c>
      <c r="Q59" s="46" t="s">
        <v>348</v>
      </c>
      <c r="R59" s="89">
        <v>13.27</v>
      </c>
      <c r="S59" s="46"/>
      <c r="T59" s="46"/>
      <c r="U59" s="46">
        <f t="shared" si="0"/>
        <v>2</v>
      </c>
      <c r="V59" s="46">
        <f t="shared" si="1"/>
        <v>3</v>
      </c>
      <c r="W59" s="46" t="str">
        <f t="shared" si="2"/>
        <v>GCSE - all</v>
      </c>
      <c r="X59" s="46" t="str">
        <f t="shared" si="3"/>
        <v/>
      </c>
      <c r="Y59" s="46" t="str">
        <f t="shared" si="4"/>
        <v/>
      </c>
      <c r="Z59" s="46" t="str">
        <f t="shared" si="5"/>
        <v/>
      </c>
      <c r="AA59" s="46" t="str">
        <f t="shared" si="6"/>
        <v>Professions</v>
      </c>
      <c r="AB59" s="46" t="str">
        <f t="shared" si="7"/>
        <v/>
      </c>
      <c r="AC59" s="46" t="str">
        <f t="shared" si="8"/>
        <v>GCSE - all</v>
      </c>
      <c r="AD59" s="46" t="str">
        <f t="shared" si="9"/>
        <v>GCSE - FSM</v>
      </c>
      <c r="AE59" s="46" t="str">
        <f t="shared" si="10"/>
        <v/>
      </c>
      <c r="AF59" s="46" t="str">
        <f t="shared" si="11"/>
        <v/>
      </c>
      <c r="AG59" s="46" t="str">
        <f t="shared" si="12"/>
        <v>Professions</v>
      </c>
      <c r="AH59" s="46" t="str">
        <f t="shared" si="13"/>
        <v/>
      </c>
      <c r="AI59" s="46">
        <v>23</v>
      </c>
      <c r="AJ59" s="46">
        <v>72</v>
      </c>
      <c r="AK59" s="46">
        <v>83</v>
      </c>
      <c r="AL59" s="46">
        <v>190</v>
      </c>
      <c r="AM59" s="46">
        <v>15</v>
      </c>
      <c r="AN59" s="46">
        <v>183</v>
      </c>
      <c r="AO59" s="67">
        <f t="shared" ref="AO59:AO66" si="17">(AI59+AJ59+AK59+AL59+AM59+AN59)/6</f>
        <v>94.333333333333329</v>
      </c>
      <c r="AP59" s="46">
        <v>57</v>
      </c>
      <c r="AQ59" s="74">
        <v>2</v>
      </c>
      <c r="AR59" s="46">
        <v>1</v>
      </c>
    </row>
    <row r="60" spans="1:44" x14ac:dyDescent="0.2">
      <c r="A60" s="59" t="s">
        <v>15</v>
      </c>
      <c r="B60" s="59" t="s">
        <v>19</v>
      </c>
      <c r="C60" s="60">
        <v>0.56477943730461966</v>
      </c>
      <c r="D60" s="59"/>
      <c r="E60" s="59" t="s">
        <v>348</v>
      </c>
      <c r="F60" s="60">
        <v>0.4024767801857585</v>
      </c>
      <c r="G60" s="59"/>
      <c r="H60" s="59"/>
      <c r="I60" s="60">
        <v>0.248</v>
      </c>
      <c r="J60" s="59"/>
      <c r="K60" s="59" t="s">
        <v>348</v>
      </c>
      <c r="L60" s="61">
        <v>13.2</v>
      </c>
      <c r="M60" s="59"/>
      <c r="N60" s="59"/>
      <c r="O60" s="59">
        <v>32.5</v>
      </c>
      <c r="P60" s="59"/>
      <c r="Q60" s="59" t="s">
        <v>348</v>
      </c>
      <c r="R60" s="88">
        <v>11.27</v>
      </c>
      <c r="S60" s="59"/>
      <c r="T60" s="59" t="s">
        <v>348</v>
      </c>
      <c r="U60" s="59">
        <f t="shared" si="0"/>
        <v>0</v>
      </c>
      <c r="V60" s="59">
        <f t="shared" si="1"/>
        <v>4</v>
      </c>
      <c r="W60" s="59" t="str">
        <f t="shared" si="2"/>
        <v/>
      </c>
      <c r="X60" s="59" t="str">
        <f t="shared" si="3"/>
        <v/>
      </c>
      <c r="Y60" s="59" t="str">
        <f t="shared" si="4"/>
        <v/>
      </c>
      <c r="Z60" s="59" t="str">
        <f t="shared" si="5"/>
        <v/>
      </c>
      <c r="AA60" s="59" t="str">
        <f t="shared" si="6"/>
        <v/>
      </c>
      <c r="AB60" s="59" t="str">
        <f t="shared" si="7"/>
        <v/>
      </c>
      <c r="AC60" s="59" t="str">
        <f t="shared" si="8"/>
        <v>GCSE - all</v>
      </c>
      <c r="AD60" s="59" t="str">
        <f t="shared" si="9"/>
        <v/>
      </c>
      <c r="AE60" s="59" t="str">
        <f t="shared" si="10"/>
        <v>Poverty</v>
      </c>
      <c r="AF60" s="59" t="str">
        <f t="shared" si="11"/>
        <v/>
      </c>
      <c r="AG60" s="59" t="str">
        <f t="shared" si="12"/>
        <v>Professions</v>
      </c>
      <c r="AH60" s="59" t="str">
        <f t="shared" si="13"/>
        <v>Pay</v>
      </c>
      <c r="AI60" s="59">
        <v>68</v>
      </c>
      <c r="AJ60" s="59">
        <v>255</v>
      </c>
      <c r="AK60" s="59">
        <v>38</v>
      </c>
      <c r="AL60" s="59">
        <v>127</v>
      </c>
      <c r="AM60" s="59">
        <v>38</v>
      </c>
      <c r="AN60" s="59">
        <v>46</v>
      </c>
      <c r="AO60" s="66">
        <f t="shared" si="17"/>
        <v>95.333333333333329</v>
      </c>
      <c r="AP60" s="59">
        <v>58</v>
      </c>
      <c r="AQ60" s="73">
        <v>2</v>
      </c>
      <c r="AR60" s="59">
        <v>1</v>
      </c>
    </row>
    <row r="61" spans="1:44" x14ac:dyDescent="0.2">
      <c r="A61" s="46" t="s">
        <v>15</v>
      </c>
      <c r="B61" s="46" t="s">
        <v>18</v>
      </c>
      <c r="C61" s="47">
        <v>0.52611642743221687</v>
      </c>
      <c r="D61" s="46"/>
      <c r="E61" s="46" t="s">
        <v>348</v>
      </c>
      <c r="F61" s="47">
        <v>0.40241691842900301</v>
      </c>
      <c r="G61" s="46"/>
      <c r="H61" s="46"/>
      <c r="I61" s="47">
        <v>0.33600000000000002</v>
      </c>
      <c r="J61" s="46" t="s">
        <v>348</v>
      </c>
      <c r="K61" s="46" t="s">
        <v>348</v>
      </c>
      <c r="L61" s="48">
        <v>25.4</v>
      </c>
      <c r="M61" s="46" t="s">
        <v>348</v>
      </c>
      <c r="N61" s="46" t="s">
        <v>348</v>
      </c>
      <c r="O61" s="46">
        <v>43</v>
      </c>
      <c r="P61" s="46"/>
      <c r="Q61" s="46"/>
      <c r="R61" s="89">
        <v>12.23</v>
      </c>
      <c r="S61" s="46"/>
      <c r="T61" s="46"/>
      <c r="U61" s="46">
        <f t="shared" si="0"/>
        <v>2</v>
      </c>
      <c r="V61" s="46">
        <f t="shared" si="1"/>
        <v>3</v>
      </c>
      <c r="W61" s="46" t="str">
        <f t="shared" si="2"/>
        <v/>
      </c>
      <c r="X61" s="46" t="str">
        <f t="shared" si="3"/>
        <v/>
      </c>
      <c r="Y61" s="46" t="str">
        <f t="shared" si="4"/>
        <v>Poverty</v>
      </c>
      <c r="Z61" s="46" t="str">
        <f t="shared" si="5"/>
        <v>Workless</v>
      </c>
      <c r="AA61" s="46" t="str">
        <f t="shared" si="6"/>
        <v/>
      </c>
      <c r="AB61" s="46" t="str">
        <f t="shared" si="7"/>
        <v/>
      </c>
      <c r="AC61" s="46" t="str">
        <f t="shared" si="8"/>
        <v>GCSE - all</v>
      </c>
      <c r="AD61" s="46" t="str">
        <f t="shared" si="9"/>
        <v/>
      </c>
      <c r="AE61" s="46" t="str">
        <f t="shared" si="10"/>
        <v>Poverty</v>
      </c>
      <c r="AF61" s="46" t="str">
        <f t="shared" si="11"/>
        <v>Workless</v>
      </c>
      <c r="AG61" s="46" t="str">
        <f t="shared" si="12"/>
        <v/>
      </c>
      <c r="AH61" s="46" t="str">
        <f t="shared" si="13"/>
        <v/>
      </c>
      <c r="AI61" s="46">
        <v>33</v>
      </c>
      <c r="AJ61" s="46">
        <v>254</v>
      </c>
      <c r="AK61" s="46">
        <v>3</v>
      </c>
      <c r="AL61" s="46">
        <v>13</v>
      </c>
      <c r="AM61" s="46">
        <v>153</v>
      </c>
      <c r="AN61" s="46">
        <v>118</v>
      </c>
      <c r="AO61" s="67">
        <f t="shared" si="17"/>
        <v>95.666666666666671</v>
      </c>
      <c r="AP61" s="46">
        <v>59</v>
      </c>
      <c r="AQ61" s="74">
        <v>2</v>
      </c>
      <c r="AR61" s="46">
        <v>1</v>
      </c>
    </row>
    <row r="62" spans="1:44" x14ac:dyDescent="0.2">
      <c r="A62" s="46" t="s">
        <v>149</v>
      </c>
      <c r="B62" s="46" t="s">
        <v>158</v>
      </c>
      <c r="C62" s="47">
        <v>0.53231939163498099</v>
      </c>
      <c r="D62" s="46"/>
      <c r="E62" s="46" t="s">
        <v>348</v>
      </c>
      <c r="F62" s="47">
        <v>0.2805755395683453</v>
      </c>
      <c r="G62" s="46"/>
      <c r="H62" s="46" t="s">
        <v>348</v>
      </c>
      <c r="I62" s="47">
        <v>0.19600000000000001</v>
      </c>
      <c r="J62" s="46"/>
      <c r="K62" s="46"/>
      <c r="L62" s="48">
        <v>6.6</v>
      </c>
      <c r="M62" s="46"/>
      <c r="N62" s="46"/>
      <c r="O62" s="46">
        <v>38.799999999999997</v>
      </c>
      <c r="P62" s="46"/>
      <c r="Q62" s="46"/>
      <c r="R62" s="89">
        <v>11.26</v>
      </c>
      <c r="S62" s="46"/>
      <c r="T62" s="46" t="s">
        <v>348</v>
      </c>
      <c r="U62" s="46">
        <f t="shared" si="0"/>
        <v>0</v>
      </c>
      <c r="V62" s="46">
        <f t="shared" si="1"/>
        <v>3</v>
      </c>
      <c r="W62" s="46" t="str">
        <f t="shared" si="2"/>
        <v/>
      </c>
      <c r="X62" s="46" t="str">
        <f t="shared" si="3"/>
        <v/>
      </c>
      <c r="Y62" s="46" t="str">
        <f t="shared" si="4"/>
        <v/>
      </c>
      <c r="Z62" s="46" t="str">
        <f t="shared" si="5"/>
        <v/>
      </c>
      <c r="AA62" s="46" t="str">
        <f t="shared" si="6"/>
        <v/>
      </c>
      <c r="AB62" s="46" t="str">
        <f t="shared" si="7"/>
        <v/>
      </c>
      <c r="AC62" s="46" t="str">
        <f t="shared" si="8"/>
        <v>GCSE - all</v>
      </c>
      <c r="AD62" s="46" t="str">
        <f t="shared" si="9"/>
        <v>GCSE - FSM</v>
      </c>
      <c r="AE62" s="46" t="str">
        <f t="shared" si="10"/>
        <v/>
      </c>
      <c r="AF62" s="46" t="str">
        <f t="shared" si="11"/>
        <v/>
      </c>
      <c r="AG62" s="46" t="str">
        <f t="shared" si="12"/>
        <v/>
      </c>
      <c r="AH62" s="46" t="str">
        <f t="shared" si="13"/>
        <v>Pay</v>
      </c>
      <c r="AI62" s="46">
        <v>41</v>
      </c>
      <c r="AJ62" s="46">
        <v>62</v>
      </c>
      <c r="AK62" s="46">
        <v>99</v>
      </c>
      <c r="AL62" s="46">
        <v>232</v>
      </c>
      <c r="AM62" s="46">
        <v>99</v>
      </c>
      <c r="AN62" s="46">
        <v>43</v>
      </c>
      <c r="AO62" s="67">
        <f t="shared" si="17"/>
        <v>96</v>
      </c>
      <c r="AP62" s="46">
        <v>60</v>
      </c>
      <c r="AQ62" s="74">
        <v>2</v>
      </c>
      <c r="AR62" s="46">
        <v>1</v>
      </c>
    </row>
    <row r="63" spans="1:44" x14ac:dyDescent="0.2">
      <c r="A63" s="59" t="s">
        <v>231</v>
      </c>
      <c r="B63" s="59" t="s">
        <v>292</v>
      </c>
      <c r="C63" s="60">
        <v>0.52334943639291465</v>
      </c>
      <c r="D63" s="59" t="s">
        <v>348</v>
      </c>
      <c r="E63" s="59" t="s">
        <v>348</v>
      </c>
      <c r="F63" s="60">
        <v>0.36666666666666664</v>
      </c>
      <c r="G63" s="59"/>
      <c r="H63" s="59"/>
      <c r="I63" s="60">
        <v>0.155</v>
      </c>
      <c r="J63" s="59"/>
      <c r="K63" s="59"/>
      <c r="L63" s="61">
        <v>19.7</v>
      </c>
      <c r="M63" s="59"/>
      <c r="N63" s="59" t="s">
        <v>348</v>
      </c>
      <c r="O63" s="59">
        <v>36.5</v>
      </c>
      <c r="P63" s="59"/>
      <c r="Q63" s="59" t="s">
        <v>348</v>
      </c>
      <c r="R63" s="88">
        <v>11.58</v>
      </c>
      <c r="S63" s="59"/>
      <c r="T63" s="59" t="s">
        <v>348</v>
      </c>
      <c r="U63" s="59">
        <f t="shared" si="0"/>
        <v>1</v>
      </c>
      <c r="V63" s="59">
        <f t="shared" si="1"/>
        <v>4</v>
      </c>
      <c r="W63" s="59" t="str">
        <f t="shared" si="2"/>
        <v>GCSE - all</v>
      </c>
      <c r="X63" s="59" t="str">
        <f t="shared" si="3"/>
        <v/>
      </c>
      <c r="Y63" s="59" t="str">
        <f t="shared" si="4"/>
        <v/>
      </c>
      <c r="Z63" s="59" t="str">
        <f t="shared" si="5"/>
        <v/>
      </c>
      <c r="AA63" s="59" t="str">
        <f t="shared" si="6"/>
        <v/>
      </c>
      <c r="AB63" s="59" t="str">
        <f t="shared" si="7"/>
        <v/>
      </c>
      <c r="AC63" s="59" t="str">
        <f t="shared" si="8"/>
        <v>GCSE - all</v>
      </c>
      <c r="AD63" s="59" t="str">
        <f t="shared" si="9"/>
        <v/>
      </c>
      <c r="AE63" s="59" t="str">
        <f t="shared" si="10"/>
        <v/>
      </c>
      <c r="AF63" s="59" t="str">
        <f t="shared" si="11"/>
        <v>Workless</v>
      </c>
      <c r="AG63" s="59" t="str">
        <f t="shared" si="12"/>
        <v>Professions</v>
      </c>
      <c r="AH63" s="59" t="str">
        <f t="shared" si="13"/>
        <v>Pay</v>
      </c>
      <c r="AI63" s="59">
        <v>31</v>
      </c>
      <c r="AJ63" s="59">
        <v>200</v>
      </c>
      <c r="AK63" s="59">
        <v>162</v>
      </c>
      <c r="AL63" s="59">
        <v>48</v>
      </c>
      <c r="AM63" s="59">
        <v>71</v>
      </c>
      <c r="AN63" s="59">
        <v>66</v>
      </c>
      <c r="AO63" s="66">
        <f t="shared" si="17"/>
        <v>96.333333333333329</v>
      </c>
      <c r="AP63" s="59">
        <v>61</v>
      </c>
      <c r="AQ63" s="73">
        <v>2</v>
      </c>
      <c r="AR63" s="59">
        <v>1</v>
      </c>
    </row>
    <row r="64" spans="1:44" x14ac:dyDescent="0.2">
      <c r="A64" s="49" t="s">
        <v>299</v>
      </c>
      <c r="B64" s="49" t="s">
        <v>329</v>
      </c>
      <c r="C64" s="50">
        <v>0.54387186629526463</v>
      </c>
      <c r="D64" s="49"/>
      <c r="E64" s="49" t="s">
        <v>348</v>
      </c>
      <c r="F64" s="50">
        <v>0.28930817610062892</v>
      </c>
      <c r="G64" s="49"/>
      <c r="H64" s="49" t="s">
        <v>348</v>
      </c>
      <c r="I64" s="50">
        <v>0.183</v>
      </c>
      <c r="J64" s="49"/>
      <c r="K64" s="49"/>
      <c r="L64" s="51">
        <v>16.100000000000001</v>
      </c>
      <c r="M64" s="49"/>
      <c r="N64" s="49"/>
      <c r="O64" s="49">
        <v>41.900000000000006</v>
      </c>
      <c r="P64" s="49"/>
      <c r="Q64" s="49"/>
      <c r="R64" s="90">
        <v>12.19</v>
      </c>
      <c r="S64" s="49"/>
      <c r="T64" s="49"/>
      <c r="U64" s="49">
        <f t="shared" si="0"/>
        <v>0</v>
      </c>
      <c r="V64" s="49">
        <f t="shared" si="1"/>
        <v>2</v>
      </c>
      <c r="W64" s="49" t="str">
        <f t="shared" si="2"/>
        <v/>
      </c>
      <c r="X64" s="49" t="str">
        <f t="shared" si="3"/>
        <v/>
      </c>
      <c r="Y64" s="49" t="str">
        <f t="shared" si="4"/>
        <v/>
      </c>
      <c r="Z64" s="49" t="str">
        <f t="shared" si="5"/>
        <v/>
      </c>
      <c r="AA64" s="49" t="str">
        <f t="shared" si="6"/>
        <v/>
      </c>
      <c r="AB64" s="49" t="str">
        <f t="shared" si="7"/>
        <v/>
      </c>
      <c r="AC64" s="49" t="str">
        <f t="shared" si="8"/>
        <v>GCSE - all</v>
      </c>
      <c r="AD64" s="49" t="str">
        <f t="shared" si="9"/>
        <v>GCSE - FSM</v>
      </c>
      <c r="AE64" s="49" t="str">
        <f t="shared" si="10"/>
        <v/>
      </c>
      <c r="AF64" s="49" t="str">
        <f t="shared" si="11"/>
        <v/>
      </c>
      <c r="AG64" s="49" t="str">
        <f t="shared" si="12"/>
        <v/>
      </c>
      <c r="AH64" s="49" t="str">
        <f t="shared" si="13"/>
        <v/>
      </c>
      <c r="AI64" s="49">
        <v>46</v>
      </c>
      <c r="AJ64" s="49">
        <v>74</v>
      </c>
      <c r="AK64" s="49">
        <v>121</v>
      </c>
      <c r="AL64" s="49">
        <v>82</v>
      </c>
      <c r="AM64" s="49">
        <v>142</v>
      </c>
      <c r="AN64" s="49">
        <v>114</v>
      </c>
      <c r="AO64" s="68">
        <f t="shared" si="17"/>
        <v>96.5</v>
      </c>
      <c r="AP64" s="49">
        <v>62</v>
      </c>
      <c r="AQ64" s="75">
        <v>2</v>
      </c>
      <c r="AR64" s="49">
        <v>1</v>
      </c>
    </row>
    <row r="65" spans="1:44" x14ac:dyDescent="0.2">
      <c r="A65" s="59" t="s">
        <v>15</v>
      </c>
      <c r="B65" s="59" t="s">
        <v>20</v>
      </c>
      <c r="C65" s="60">
        <v>0.57416634725948634</v>
      </c>
      <c r="D65" s="59"/>
      <c r="E65" s="59" t="s">
        <v>348</v>
      </c>
      <c r="F65" s="60">
        <v>0.38573743922204212</v>
      </c>
      <c r="G65" s="59"/>
      <c r="H65" s="59"/>
      <c r="I65" s="60">
        <v>0.246</v>
      </c>
      <c r="J65" s="59"/>
      <c r="K65" s="59" t="s">
        <v>348</v>
      </c>
      <c r="L65" s="61">
        <v>17.7</v>
      </c>
      <c r="M65" s="59"/>
      <c r="N65" s="59" t="s">
        <v>348</v>
      </c>
      <c r="O65" s="59">
        <v>36.6</v>
      </c>
      <c r="P65" s="59"/>
      <c r="Q65" s="59" t="s">
        <v>348</v>
      </c>
      <c r="R65" s="88">
        <v>11.87</v>
      </c>
      <c r="S65" s="59"/>
      <c r="T65" s="59"/>
      <c r="U65" s="59">
        <f t="shared" si="0"/>
        <v>0</v>
      </c>
      <c r="V65" s="59">
        <f t="shared" si="1"/>
        <v>4</v>
      </c>
      <c r="W65" s="59" t="str">
        <f t="shared" si="2"/>
        <v/>
      </c>
      <c r="X65" s="59" t="str">
        <f t="shared" si="3"/>
        <v/>
      </c>
      <c r="Y65" s="59" t="str">
        <f t="shared" si="4"/>
        <v/>
      </c>
      <c r="Z65" s="59" t="str">
        <f t="shared" si="5"/>
        <v/>
      </c>
      <c r="AA65" s="59" t="str">
        <f t="shared" si="6"/>
        <v/>
      </c>
      <c r="AB65" s="59" t="str">
        <f t="shared" si="7"/>
        <v/>
      </c>
      <c r="AC65" s="59" t="str">
        <f t="shared" si="8"/>
        <v>GCSE - all</v>
      </c>
      <c r="AD65" s="59" t="str">
        <f t="shared" si="9"/>
        <v/>
      </c>
      <c r="AE65" s="59" t="str">
        <f t="shared" si="10"/>
        <v>Poverty</v>
      </c>
      <c r="AF65" s="59" t="str">
        <f t="shared" si="11"/>
        <v>Workless</v>
      </c>
      <c r="AG65" s="59" t="str">
        <f t="shared" si="12"/>
        <v>Professions</v>
      </c>
      <c r="AH65" s="59" t="str">
        <f t="shared" si="13"/>
        <v/>
      </c>
      <c r="AI65" s="59">
        <v>81</v>
      </c>
      <c r="AJ65" s="59">
        <v>230</v>
      </c>
      <c r="AK65" s="59">
        <v>40</v>
      </c>
      <c r="AL65" s="59">
        <v>66</v>
      </c>
      <c r="AM65" s="59">
        <v>75</v>
      </c>
      <c r="AN65" s="59">
        <v>88</v>
      </c>
      <c r="AO65" s="66">
        <f t="shared" si="17"/>
        <v>96.666666666666671</v>
      </c>
      <c r="AP65" s="59">
        <v>63</v>
      </c>
      <c r="AQ65" s="73">
        <v>2</v>
      </c>
      <c r="AR65" s="59">
        <v>1</v>
      </c>
    </row>
    <row r="66" spans="1:44" x14ac:dyDescent="0.2">
      <c r="A66" s="49" t="s">
        <v>2</v>
      </c>
      <c r="B66" s="49" t="s">
        <v>14</v>
      </c>
      <c r="C66" s="50">
        <v>0.55044553032480603</v>
      </c>
      <c r="D66" s="49"/>
      <c r="E66" s="49" t="s">
        <v>348</v>
      </c>
      <c r="F66" s="50">
        <v>0.2565217391304348</v>
      </c>
      <c r="G66" s="49"/>
      <c r="H66" s="49" t="s">
        <v>348</v>
      </c>
      <c r="I66" s="50">
        <v>0.16700000000000001</v>
      </c>
      <c r="J66" s="49"/>
      <c r="K66" s="49"/>
      <c r="L66" s="51">
        <v>12.4</v>
      </c>
      <c r="M66" s="49"/>
      <c r="N66" s="49"/>
      <c r="O66" s="49">
        <v>38</v>
      </c>
      <c r="P66" s="49"/>
      <c r="Q66" s="49"/>
      <c r="R66" s="90">
        <v>12.32</v>
      </c>
      <c r="S66" s="49"/>
      <c r="T66" s="49"/>
      <c r="U66" s="49">
        <f t="shared" si="0"/>
        <v>0</v>
      </c>
      <c r="V66" s="49">
        <f t="shared" si="1"/>
        <v>2</v>
      </c>
      <c r="W66" s="49" t="str">
        <f t="shared" si="2"/>
        <v/>
      </c>
      <c r="X66" s="49" t="str">
        <f t="shared" si="3"/>
        <v/>
      </c>
      <c r="Y66" s="49" t="str">
        <f t="shared" si="4"/>
        <v/>
      </c>
      <c r="Z66" s="49" t="str">
        <f t="shared" si="5"/>
        <v/>
      </c>
      <c r="AA66" s="49" t="str">
        <f t="shared" si="6"/>
        <v/>
      </c>
      <c r="AB66" s="49" t="str">
        <f t="shared" si="7"/>
        <v/>
      </c>
      <c r="AC66" s="49" t="str">
        <f t="shared" si="8"/>
        <v>GCSE - all</v>
      </c>
      <c r="AD66" s="49" t="str">
        <f t="shared" si="9"/>
        <v>GCSE - FSM</v>
      </c>
      <c r="AE66" s="49" t="str">
        <f t="shared" si="10"/>
        <v/>
      </c>
      <c r="AF66" s="49" t="str">
        <f t="shared" si="11"/>
        <v/>
      </c>
      <c r="AG66" s="49" t="str">
        <f t="shared" si="12"/>
        <v/>
      </c>
      <c r="AH66" s="49" t="str">
        <f t="shared" si="13"/>
        <v/>
      </c>
      <c r="AI66" s="49">
        <v>52</v>
      </c>
      <c r="AJ66" s="49">
        <v>37</v>
      </c>
      <c r="AK66" s="49">
        <v>140</v>
      </c>
      <c r="AL66" s="49">
        <v>138</v>
      </c>
      <c r="AM66" s="49">
        <v>89</v>
      </c>
      <c r="AN66" s="49">
        <v>125</v>
      </c>
      <c r="AO66" s="68">
        <f t="shared" si="17"/>
        <v>96.833333333333329</v>
      </c>
      <c r="AP66" s="49">
        <v>64</v>
      </c>
      <c r="AQ66" s="75">
        <v>2</v>
      </c>
      <c r="AR66" s="49">
        <v>1</v>
      </c>
    </row>
    <row r="67" spans="1:44" x14ac:dyDescent="0.2">
      <c r="A67" s="46" t="s">
        <v>149</v>
      </c>
      <c r="B67" s="46" t="s">
        <v>191</v>
      </c>
      <c r="C67" s="47">
        <v>0.49464668094218417</v>
      </c>
      <c r="D67" s="46" t="s">
        <v>348</v>
      </c>
      <c r="E67" s="46" t="s">
        <v>348</v>
      </c>
      <c r="F67" s="47">
        <v>0.37142857142857144</v>
      </c>
      <c r="G67" s="46"/>
      <c r="H67" s="46"/>
      <c r="I67" s="47">
        <v>0.14299999999999999</v>
      </c>
      <c r="J67" s="46"/>
      <c r="K67" s="46"/>
      <c r="L67" s="62" t="s">
        <v>1068</v>
      </c>
      <c r="M67" s="46"/>
      <c r="N67" s="46"/>
      <c r="O67" s="46">
        <v>36.599999999999994</v>
      </c>
      <c r="P67" s="46"/>
      <c r="Q67" s="46" t="s">
        <v>348</v>
      </c>
      <c r="R67" s="89">
        <v>10.52</v>
      </c>
      <c r="S67" s="46" t="s">
        <v>348</v>
      </c>
      <c r="T67" s="46" t="s">
        <v>348</v>
      </c>
      <c r="U67" s="46">
        <f t="shared" ref="U67:U130" si="18">COUNTIF(D67,"Yes")+COUNTIF(G67,"Yes")+COUNTIF(J67,"Yes")+COUNTIF(M67,"Yes")+COUNTIF(P67,"Yes")+COUNTIF(S67,"Yes")</f>
        <v>2</v>
      </c>
      <c r="V67" s="46">
        <f t="shared" ref="V67:V130" si="19">COUNTIF(E67,"Yes")+COUNTIF(H67,"Yes")+COUNTIF(K67,"Yes")+COUNTIF(N67,"Yes")+COUNTIF(Q67,"Yes")+COUNTIF(T67,"Yes")</f>
        <v>3</v>
      </c>
      <c r="W67" s="46" t="str">
        <f t="shared" ref="W67:W130" si="20">IF(D67="Yes","GCSE - all","")</f>
        <v>GCSE - all</v>
      </c>
      <c r="X67" s="46" t="str">
        <f t="shared" ref="X67:X130" si="21">IF(G67="Yes","GCSE - FSM","")</f>
        <v/>
      </c>
      <c r="Y67" s="46" t="str">
        <f t="shared" ref="Y67:Y130" si="22">IF(J67="Yes","Poverty","")</f>
        <v/>
      </c>
      <c r="Z67" s="46" t="str">
        <f t="shared" ref="Z67:Z130" si="23">IF(M67="Yes","Workless","")</f>
        <v/>
      </c>
      <c r="AA67" s="46" t="str">
        <f t="shared" ref="AA67:AA130" si="24">IF(P67="Yes","Professions","")</f>
        <v/>
      </c>
      <c r="AB67" s="46" t="str">
        <f t="shared" ref="AB67:AB130" si="25">IF(S67="Yes","Pay","")</f>
        <v>Pay</v>
      </c>
      <c r="AC67" s="46" t="str">
        <f t="shared" ref="AC67:AC130" si="26">IF($E67="Yes","GCSE - all","")</f>
        <v>GCSE - all</v>
      </c>
      <c r="AD67" s="46" t="str">
        <f t="shared" ref="AD67:AD130" si="27">IF($H67="Yes","GCSE - FSM","")</f>
        <v/>
      </c>
      <c r="AE67" s="46" t="str">
        <f t="shared" ref="AE67:AE130" si="28">IF($K67="Yes","Poverty","")</f>
        <v/>
      </c>
      <c r="AF67" s="46" t="str">
        <f t="shared" ref="AF67:AF130" si="29">IF($N67="Yes","Workless","")</f>
        <v/>
      </c>
      <c r="AG67" s="46" t="str">
        <f t="shared" ref="AG67:AG130" si="30">IF($Q67="Yes","Professions","")</f>
        <v>Professions</v>
      </c>
      <c r="AH67" s="46" t="str">
        <f t="shared" ref="AH67:AH130" si="31">IF($T67="Yes","Pay","")</f>
        <v>Pay</v>
      </c>
      <c r="AI67" s="46">
        <v>14</v>
      </c>
      <c r="AJ67" s="46">
        <v>207</v>
      </c>
      <c r="AK67" s="46">
        <v>184</v>
      </c>
      <c r="AL67" s="46" t="s">
        <v>349</v>
      </c>
      <c r="AM67" s="46">
        <v>73</v>
      </c>
      <c r="AN67" s="46">
        <v>8</v>
      </c>
      <c r="AO67" s="67">
        <f>(AI67+AJ67+AK67+AM67+AN67)/5</f>
        <v>97.2</v>
      </c>
      <c r="AP67" s="46">
        <v>65</v>
      </c>
      <c r="AQ67" s="74">
        <v>2</v>
      </c>
      <c r="AR67" s="46">
        <v>1</v>
      </c>
    </row>
    <row r="68" spans="1:44" x14ac:dyDescent="0.2">
      <c r="A68" s="59" t="s">
        <v>299</v>
      </c>
      <c r="B68" s="59" t="s">
        <v>307</v>
      </c>
      <c r="C68" s="60">
        <v>0.57122507122507127</v>
      </c>
      <c r="D68" s="59"/>
      <c r="E68" s="59" t="s">
        <v>348</v>
      </c>
      <c r="F68" s="60">
        <v>0.38766519823788548</v>
      </c>
      <c r="G68" s="59"/>
      <c r="H68" s="59"/>
      <c r="I68" s="60">
        <v>0.21199999999999999</v>
      </c>
      <c r="J68" s="59"/>
      <c r="K68" s="59" t="s">
        <v>348</v>
      </c>
      <c r="L68" s="61">
        <v>11.1</v>
      </c>
      <c r="M68" s="59"/>
      <c r="N68" s="59"/>
      <c r="O68" s="59">
        <v>31.1</v>
      </c>
      <c r="P68" s="59" t="s">
        <v>348</v>
      </c>
      <c r="Q68" s="59" t="s">
        <v>348</v>
      </c>
      <c r="R68" s="88">
        <v>10.72</v>
      </c>
      <c r="S68" s="59" t="s">
        <v>348</v>
      </c>
      <c r="T68" s="59" t="s">
        <v>348</v>
      </c>
      <c r="U68" s="59">
        <f t="shared" si="18"/>
        <v>2</v>
      </c>
      <c r="V68" s="59">
        <f t="shared" si="19"/>
        <v>4</v>
      </c>
      <c r="W68" s="59" t="str">
        <f t="shared" si="20"/>
        <v/>
      </c>
      <c r="X68" s="59" t="str">
        <f t="shared" si="21"/>
        <v/>
      </c>
      <c r="Y68" s="59" t="str">
        <f t="shared" si="22"/>
        <v/>
      </c>
      <c r="Z68" s="59" t="str">
        <f t="shared" si="23"/>
        <v/>
      </c>
      <c r="AA68" s="59" t="str">
        <f t="shared" si="24"/>
        <v>Professions</v>
      </c>
      <c r="AB68" s="59" t="str">
        <f t="shared" si="25"/>
        <v>Pay</v>
      </c>
      <c r="AC68" s="59" t="str">
        <f t="shared" si="26"/>
        <v>GCSE - all</v>
      </c>
      <c r="AD68" s="59" t="str">
        <f t="shared" si="27"/>
        <v/>
      </c>
      <c r="AE68" s="59" t="str">
        <f t="shared" si="28"/>
        <v>Poverty</v>
      </c>
      <c r="AF68" s="59" t="str">
        <f t="shared" si="29"/>
        <v/>
      </c>
      <c r="AG68" s="59" t="str">
        <f t="shared" si="30"/>
        <v>Professions</v>
      </c>
      <c r="AH68" s="59" t="str">
        <f t="shared" si="31"/>
        <v>Pay</v>
      </c>
      <c r="AI68" s="59">
        <v>76</v>
      </c>
      <c r="AJ68" s="59">
        <v>233</v>
      </c>
      <c r="AK68" s="59">
        <v>75</v>
      </c>
      <c r="AL68" s="59">
        <v>160</v>
      </c>
      <c r="AM68" s="59">
        <v>24</v>
      </c>
      <c r="AN68" s="59">
        <v>16</v>
      </c>
      <c r="AO68" s="66">
        <f t="shared" ref="AO68:AO83" si="32">(AI68+AJ68+AK68+AL68+AM68+AN68)/6</f>
        <v>97.333333333333329</v>
      </c>
      <c r="AP68" s="59">
        <v>66</v>
      </c>
      <c r="AQ68" s="73">
        <v>2</v>
      </c>
      <c r="AR68" s="59">
        <v>1</v>
      </c>
    </row>
    <row r="69" spans="1:44" x14ac:dyDescent="0.2">
      <c r="A69" s="46" t="s">
        <v>77</v>
      </c>
      <c r="B69" s="46" t="s">
        <v>104</v>
      </c>
      <c r="C69" s="47">
        <v>0.51334180432020327</v>
      </c>
      <c r="D69" s="46" t="s">
        <v>348</v>
      </c>
      <c r="E69" s="46" t="s">
        <v>348</v>
      </c>
      <c r="F69" s="47">
        <v>0.36220472440944884</v>
      </c>
      <c r="G69" s="46"/>
      <c r="H69" s="46"/>
      <c r="I69" s="47">
        <v>0.19600000000000001</v>
      </c>
      <c r="J69" s="46"/>
      <c r="K69" s="46"/>
      <c r="L69" s="48">
        <v>7.8</v>
      </c>
      <c r="M69" s="46"/>
      <c r="N69" s="46"/>
      <c r="O69" s="46">
        <v>34.599999999999994</v>
      </c>
      <c r="P69" s="46"/>
      <c r="Q69" s="46" t="s">
        <v>348</v>
      </c>
      <c r="R69" s="89">
        <v>10.72</v>
      </c>
      <c r="S69" s="46" t="s">
        <v>348</v>
      </c>
      <c r="T69" s="46" t="s">
        <v>348</v>
      </c>
      <c r="U69" s="46">
        <f t="shared" si="18"/>
        <v>2</v>
      </c>
      <c r="V69" s="46">
        <f t="shared" si="19"/>
        <v>3</v>
      </c>
      <c r="W69" s="46" t="str">
        <f t="shared" si="20"/>
        <v>GCSE - all</v>
      </c>
      <c r="X69" s="46" t="str">
        <f t="shared" si="21"/>
        <v/>
      </c>
      <c r="Y69" s="46" t="str">
        <f t="shared" si="22"/>
        <v/>
      </c>
      <c r="Z69" s="46" t="str">
        <f t="shared" si="23"/>
        <v/>
      </c>
      <c r="AA69" s="46" t="str">
        <f t="shared" si="24"/>
        <v/>
      </c>
      <c r="AB69" s="46" t="str">
        <f t="shared" si="25"/>
        <v>Pay</v>
      </c>
      <c r="AC69" s="46" t="str">
        <f t="shared" si="26"/>
        <v>GCSE - all</v>
      </c>
      <c r="AD69" s="46" t="str">
        <f t="shared" si="27"/>
        <v/>
      </c>
      <c r="AE69" s="46" t="str">
        <f t="shared" si="28"/>
        <v/>
      </c>
      <c r="AF69" s="46" t="str">
        <f t="shared" si="29"/>
        <v/>
      </c>
      <c r="AG69" s="46" t="str">
        <f t="shared" si="30"/>
        <v>Professions</v>
      </c>
      <c r="AH69" s="46" t="str">
        <f t="shared" si="31"/>
        <v>Pay</v>
      </c>
      <c r="AI69" s="46">
        <v>26</v>
      </c>
      <c r="AJ69" s="46">
        <v>188</v>
      </c>
      <c r="AK69" s="46">
        <v>100</v>
      </c>
      <c r="AL69" s="46">
        <v>208</v>
      </c>
      <c r="AM69" s="46">
        <v>48</v>
      </c>
      <c r="AN69" s="46">
        <v>15</v>
      </c>
      <c r="AO69" s="67">
        <f t="shared" si="32"/>
        <v>97.5</v>
      </c>
      <c r="AP69" s="46">
        <v>67</v>
      </c>
      <c r="AQ69" s="74">
        <v>3</v>
      </c>
      <c r="AR69" s="46">
        <v>1</v>
      </c>
    </row>
    <row r="70" spans="1:44" x14ac:dyDescent="0.2">
      <c r="A70" s="49" t="s">
        <v>55</v>
      </c>
      <c r="B70" s="49" t="s">
        <v>68</v>
      </c>
      <c r="C70" s="50">
        <v>0.58724301528729572</v>
      </c>
      <c r="D70" s="49"/>
      <c r="E70" s="49"/>
      <c r="F70" s="50">
        <v>0.26008968609865468</v>
      </c>
      <c r="G70" s="49"/>
      <c r="H70" s="49" t="s">
        <v>348</v>
      </c>
      <c r="I70" s="50">
        <v>0.187</v>
      </c>
      <c r="J70" s="49"/>
      <c r="K70" s="49"/>
      <c r="L70" s="51">
        <v>12.2</v>
      </c>
      <c r="M70" s="49"/>
      <c r="N70" s="49"/>
      <c r="O70" s="49">
        <v>32.099999999999994</v>
      </c>
      <c r="P70" s="49" t="s">
        <v>348</v>
      </c>
      <c r="Q70" s="49" t="s">
        <v>348</v>
      </c>
      <c r="R70" s="90">
        <v>12.82</v>
      </c>
      <c r="S70" s="49"/>
      <c r="T70" s="49"/>
      <c r="U70" s="49">
        <f t="shared" si="18"/>
        <v>1</v>
      </c>
      <c r="V70" s="49">
        <f t="shared" si="19"/>
        <v>2</v>
      </c>
      <c r="W70" s="49" t="str">
        <f t="shared" si="20"/>
        <v/>
      </c>
      <c r="X70" s="49" t="str">
        <f t="shared" si="21"/>
        <v/>
      </c>
      <c r="Y70" s="49" t="str">
        <f t="shared" si="22"/>
        <v/>
      </c>
      <c r="Z70" s="49" t="str">
        <f t="shared" si="23"/>
        <v/>
      </c>
      <c r="AA70" s="49" t="str">
        <f t="shared" si="24"/>
        <v>Professions</v>
      </c>
      <c r="AB70" s="49" t="str">
        <f t="shared" si="25"/>
        <v/>
      </c>
      <c r="AC70" s="49" t="str">
        <f t="shared" si="26"/>
        <v/>
      </c>
      <c r="AD70" s="49" t="str">
        <f t="shared" si="27"/>
        <v>GCSE - FSM</v>
      </c>
      <c r="AE70" s="49" t="str">
        <f t="shared" si="28"/>
        <v/>
      </c>
      <c r="AF70" s="49" t="str">
        <f t="shared" si="29"/>
        <v/>
      </c>
      <c r="AG70" s="49" t="str">
        <f t="shared" si="30"/>
        <v>Professions</v>
      </c>
      <c r="AH70" s="49" t="str">
        <f t="shared" si="31"/>
        <v/>
      </c>
      <c r="AI70" s="49">
        <v>104</v>
      </c>
      <c r="AJ70" s="49">
        <v>44</v>
      </c>
      <c r="AK70" s="49">
        <v>111</v>
      </c>
      <c r="AL70" s="49">
        <v>140</v>
      </c>
      <c r="AM70" s="49">
        <v>32</v>
      </c>
      <c r="AN70" s="49">
        <v>157</v>
      </c>
      <c r="AO70" s="68">
        <f t="shared" si="32"/>
        <v>98</v>
      </c>
      <c r="AP70" s="49">
        <v>68</v>
      </c>
      <c r="AQ70" s="75">
        <v>3</v>
      </c>
      <c r="AR70" s="49">
        <v>1</v>
      </c>
    </row>
    <row r="71" spans="1:44" x14ac:dyDescent="0.2">
      <c r="A71" s="49" t="s">
        <v>15</v>
      </c>
      <c r="B71" s="49" t="s">
        <v>51</v>
      </c>
      <c r="C71" s="50">
        <v>0.57940446650124067</v>
      </c>
      <c r="D71" s="49"/>
      <c r="E71" s="49"/>
      <c r="F71" s="50">
        <v>0.28947368421052633</v>
      </c>
      <c r="G71" s="49"/>
      <c r="H71" s="49" t="s">
        <v>348</v>
      </c>
      <c r="I71" s="50">
        <v>0.17699999999999999</v>
      </c>
      <c r="J71" s="49"/>
      <c r="K71" s="49"/>
      <c r="L71" s="51">
        <v>12</v>
      </c>
      <c r="M71" s="49"/>
      <c r="N71" s="49"/>
      <c r="O71" s="49">
        <v>41.9</v>
      </c>
      <c r="P71" s="49"/>
      <c r="Q71" s="49"/>
      <c r="R71" s="90">
        <v>10.41</v>
      </c>
      <c r="S71" s="49" t="s">
        <v>348</v>
      </c>
      <c r="T71" s="49" t="s">
        <v>348</v>
      </c>
      <c r="U71" s="49">
        <f t="shared" si="18"/>
        <v>1</v>
      </c>
      <c r="V71" s="49">
        <f t="shared" si="19"/>
        <v>2</v>
      </c>
      <c r="W71" s="49" t="str">
        <f t="shared" si="20"/>
        <v/>
      </c>
      <c r="X71" s="49" t="str">
        <f t="shared" si="21"/>
        <v/>
      </c>
      <c r="Y71" s="49" t="str">
        <f t="shared" si="22"/>
        <v/>
      </c>
      <c r="Z71" s="49" t="str">
        <f t="shared" si="23"/>
        <v/>
      </c>
      <c r="AA71" s="49" t="str">
        <f t="shared" si="24"/>
        <v/>
      </c>
      <c r="AB71" s="49" t="str">
        <f t="shared" si="25"/>
        <v>Pay</v>
      </c>
      <c r="AC71" s="49" t="str">
        <f t="shared" si="26"/>
        <v/>
      </c>
      <c r="AD71" s="49" t="str">
        <f t="shared" si="27"/>
        <v>GCSE - FSM</v>
      </c>
      <c r="AE71" s="49" t="str">
        <f t="shared" si="28"/>
        <v/>
      </c>
      <c r="AF71" s="49" t="str">
        <f t="shared" si="29"/>
        <v/>
      </c>
      <c r="AG71" s="49" t="str">
        <f t="shared" si="30"/>
        <v/>
      </c>
      <c r="AH71" s="49" t="str">
        <f t="shared" si="31"/>
        <v>Pay</v>
      </c>
      <c r="AI71" s="49">
        <v>97</v>
      </c>
      <c r="AJ71" s="49">
        <v>76</v>
      </c>
      <c r="AK71" s="49">
        <v>127</v>
      </c>
      <c r="AL71" s="49">
        <v>141</v>
      </c>
      <c r="AM71" s="49">
        <v>140</v>
      </c>
      <c r="AN71" s="49">
        <v>7</v>
      </c>
      <c r="AO71" s="68">
        <f t="shared" si="32"/>
        <v>98</v>
      </c>
      <c r="AP71" s="49">
        <v>69</v>
      </c>
      <c r="AQ71" s="75">
        <v>3</v>
      </c>
      <c r="AR71" s="49">
        <v>1</v>
      </c>
    </row>
    <row r="72" spans="1:44" x14ac:dyDescent="0.2">
      <c r="A72" s="59" t="s">
        <v>55</v>
      </c>
      <c r="B72" s="59" t="s">
        <v>58</v>
      </c>
      <c r="C72" s="60">
        <v>0.63177570093457946</v>
      </c>
      <c r="D72" s="59"/>
      <c r="E72" s="59"/>
      <c r="F72" s="60">
        <v>0.34659090909090912</v>
      </c>
      <c r="G72" s="59"/>
      <c r="H72" s="59"/>
      <c r="I72" s="60">
        <v>0.218</v>
      </c>
      <c r="J72" s="59"/>
      <c r="K72" s="59" t="s">
        <v>348</v>
      </c>
      <c r="L72" s="61">
        <v>19.600000000000001</v>
      </c>
      <c r="M72" s="59"/>
      <c r="N72" s="59" t="s">
        <v>348</v>
      </c>
      <c r="O72" s="59">
        <v>35.6</v>
      </c>
      <c r="P72" s="59"/>
      <c r="Q72" s="59" t="s">
        <v>348</v>
      </c>
      <c r="R72" s="88">
        <v>11.34</v>
      </c>
      <c r="S72" s="59"/>
      <c r="T72" s="59" t="s">
        <v>348</v>
      </c>
      <c r="U72" s="59">
        <f t="shared" si="18"/>
        <v>0</v>
      </c>
      <c r="V72" s="59">
        <f t="shared" si="19"/>
        <v>4</v>
      </c>
      <c r="W72" s="59" t="str">
        <f t="shared" si="20"/>
        <v/>
      </c>
      <c r="X72" s="59" t="str">
        <f t="shared" si="21"/>
        <v/>
      </c>
      <c r="Y72" s="59" t="str">
        <f t="shared" si="22"/>
        <v/>
      </c>
      <c r="Z72" s="59" t="str">
        <f t="shared" si="23"/>
        <v/>
      </c>
      <c r="AA72" s="59" t="str">
        <f t="shared" si="24"/>
        <v/>
      </c>
      <c r="AB72" s="59" t="str">
        <f t="shared" si="25"/>
        <v/>
      </c>
      <c r="AC72" s="59" t="str">
        <f t="shared" si="26"/>
        <v/>
      </c>
      <c r="AD72" s="59" t="str">
        <f t="shared" si="27"/>
        <v/>
      </c>
      <c r="AE72" s="59" t="str">
        <f t="shared" si="28"/>
        <v>Poverty</v>
      </c>
      <c r="AF72" s="59" t="str">
        <f t="shared" si="29"/>
        <v>Workless</v>
      </c>
      <c r="AG72" s="59" t="str">
        <f t="shared" si="30"/>
        <v>Professions</v>
      </c>
      <c r="AH72" s="59" t="str">
        <f t="shared" si="31"/>
        <v>Pay</v>
      </c>
      <c r="AI72" s="59">
        <v>206</v>
      </c>
      <c r="AJ72" s="59">
        <v>167</v>
      </c>
      <c r="AK72" s="59">
        <v>66</v>
      </c>
      <c r="AL72" s="59">
        <v>49</v>
      </c>
      <c r="AM72" s="59">
        <v>56</v>
      </c>
      <c r="AN72" s="59">
        <v>51</v>
      </c>
      <c r="AO72" s="66">
        <f t="shared" si="32"/>
        <v>99.166666666666671</v>
      </c>
      <c r="AP72" s="59">
        <v>70</v>
      </c>
      <c r="AQ72" s="73">
        <v>3</v>
      </c>
      <c r="AR72" s="59">
        <v>1</v>
      </c>
    </row>
    <row r="73" spans="1:44" x14ac:dyDescent="0.2">
      <c r="A73" s="46" t="s">
        <v>15</v>
      </c>
      <c r="B73" s="46" t="s">
        <v>23</v>
      </c>
      <c r="C73" s="47">
        <v>0.5996896819239721</v>
      </c>
      <c r="D73" s="46"/>
      <c r="E73" s="46"/>
      <c r="F73" s="47">
        <v>0.38193018480492813</v>
      </c>
      <c r="G73" s="46"/>
      <c r="H73" s="46"/>
      <c r="I73" s="47">
        <v>0.219</v>
      </c>
      <c r="J73" s="46"/>
      <c r="K73" s="46" t="s">
        <v>348</v>
      </c>
      <c r="L73" s="48">
        <v>15.1</v>
      </c>
      <c r="M73" s="46"/>
      <c r="N73" s="46"/>
      <c r="O73" s="46">
        <v>34.299999999999997</v>
      </c>
      <c r="P73" s="46"/>
      <c r="Q73" s="46" t="s">
        <v>348</v>
      </c>
      <c r="R73" s="89">
        <v>11.1</v>
      </c>
      <c r="S73" s="46"/>
      <c r="T73" s="46" t="s">
        <v>348</v>
      </c>
      <c r="U73" s="46">
        <f t="shared" si="18"/>
        <v>0</v>
      </c>
      <c r="V73" s="46">
        <f t="shared" si="19"/>
        <v>3</v>
      </c>
      <c r="W73" s="46" t="str">
        <f t="shared" si="20"/>
        <v/>
      </c>
      <c r="X73" s="46" t="str">
        <f t="shared" si="21"/>
        <v/>
      </c>
      <c r="Y73" s="46" t="str">
        <f t="shared" si="22"/>
        <v/>
      </c>
      <c r="Z73" s="46" t="str">
        <f t="shared" si="23"/>
        <v/>
      </c>
      <c r="AA73" s="46" t="str">
        <f t="shared" si="24"/>
        <v/>
      </c>
      <c r="AB73" s="46" t="str">
        <f t="shared" si="25"/>
        <v/>
      </c>
      <c r="AC73" s="46" t="str">
        <f t="shared" si="26"/>
        <v/>
      </c>
      <c r="AD73" s="46" t="str">
        <f t="shared" si="27"/>
        <v/>
      </c>
      <c r="AE73" s="46" t="str">
        <f t="shared" si="28"/>
        <v>Poverty</v>
      </c>
      <c r="AF73" s="46" t="str">
        <f t="shared" si="29"/>
        <v/>
      </c>
      <c r="AG73" s="46" t="str">
        <f t="shared" si="30"/>
        <v>Professions</v>
      </c>
      <c r="AH73" s="46" t="str">
        <f t="shared" si="31"/>
        <v>Pay</v>
      </c>
      <c r="AI73" s="46">
        <v>136</v>
      </c>
      <c r="AJ73" s="46">
        <v>226</v>
      </c>
      <c r="AK73" s="46">
        <v>63</v>
      </c>
      <c r="AL73" s="46">
        <v>94</v>
      </c>
      <c r="AM73" s="46">
        <v>45</v>
      </c>
      <c r="AN73" s="46">
        <v>36</v>
      </c>
      <c r="AO73" s="67">
        <f t="shared" si="32"/>
        <v>100</v>
      </c>
      <c r="AP73" s="46">
        <v>71</v>
      </c>
      <c r="AQ73" s="74">
        <v>3</v>
      </c>
      <c r="AR73" s="46">
        <v>1</v>
      </c>
    </row>
    <row r="74" spans="1:44" x14ac:dyDescent="0.2">
      <c r="A74" s="46" t="s">
        <v>118</v>
      </c>
      <c r="B74" s="46" t="s">
        <v>121</v>
      </c>
      <c r="C74" s="47">
        <v>0.61105092091007585</v>
      </c>
      <c r="D74" s="46"/>
      <c r="E74" s="46"/>
      <c r="F74" s="47">
        <v>0.31578947368421051</v>
      </c>
      <c r="G74" s="46"/>
      <c r="H74" s="46"/>
      <c r="I74" s="47">
        <v>0.20699999999999999</v>
      </c>
      <c r="J74" s="46"/>
      <c r="K74" s="46" t="s">
        <v>348</v>
      </c>
      <c r="L74" s="48">
        <v>15</v>
      </c>
      <c r="M74" s="46"/>
      <c r="N74" s="46"/>
      <c r="O74" s="46">
        <v>36.9</v>
      </c>
      <c r="P74" s="46"/>
      <c r="Q74" s="46" t="s">
        <v>348</v>
      </c>
      <c r="R74" s="89">
        <v>11.5</v>
      </c>
      <c r="S74" s="46"/>
      <c r="T74" s="46" t="s">
        <v>348</v>
      </c>
      <c r="U74" s="46">
        <f t="shared" si="18"/>
        <v>0</v>
      </c>
      <c r="V74" s="46">
        <f t="shared" si="19"/>
        <v>3</v>
      </c>
      <c r="W74" s="46" t="str">
        <f t="shared" si="20"/>
        <v/>
      </c>
      <c r="X74" s="46" t="str">
        <f t="shared" si="21"/>
        <v/>
      </c>
      <c r="Y74" s="46" t="str">
        <f t="shared" si="22"/>
        <v/>
      </c>
      <c r="Z74" s="46" t="str">
        <f t="shared" si="23"/>
        <v/>
      </c>
      <c r="AA74" s="46" t="str">
        <f t="shared" si="24"/>
        <v/>
      </c>
      <c r="AB74" s="46" t="str">
        <f t="shared" si="25"/>
        <v/>
      </c>
      <c r="AC74" s="46" t="str">
        <f t="shared" si="26"/>
        <v/>
      </c>
      <c r="AD74" s="46" t="str">
        <f t="shared" si="27"/>
        <v/>
      </c>
      <c r="AE74" s="46" t="str">
        <f t="shared" si="28"/>
        <v>Poverty</v>
      </c>
      <c r="AF74" s="46" t="str">
        <f t="shared" si="29"/>
        <v/>
      </c>
      <c r="AG74" s="46" t="str">
        <f t="shared" si="30"/>
        <v>Professions</v>
      </c>
      <c r="AH74" s="46" t="str">
        <f t="shared" si="31"/>
        <v>Pay</v>
      </c>
      <c r="AI74" s="46">
        <v>166</v>
      </c>
      <c r="AJ74" s="46">
        <v>123</v>
      </c>
      <c r="AK74" s="46">
        <v>78</v>
      </c>
      <c r="AL74" s="46">
        <v>95</v>
      </c>
      <c r="AM74" s="46">
        <v>80</v>
      </c>
      <c r="AN74" s="46">
        <v>59</v>
      </c>
      <c r="AO74" s="67">
        <f t="shared" si="32"/>
        <v>100.16666666666667</v>
      </c>
      <c r="AP74" s="46">
        <v>72</v>
      </c>
      <c r="AQ74" s="74">
        <v>3</v>
      </c>
      <c r="AR74" s="46">
        <v>1</v>
      </c>
    </row>
    <row r="75" spans="1:44" x14ac:dyDescent="0.2">
      <c r="A75" s="46" t="s">
        <v>15</v>
      </c>
      <c r="B75" s="46" t="s">
        <v>35</v>
      </c>
      <c r="C75" s="47">
        <v>0.59848893685914728</v>
      </c>
      <c r="D75" s="46"/>
      <c r="E75" s="46"/>
      <c r="F75" s="47">
        <v>0.38968481375358166</v>
      </c>
      <c r="G75" s="46"/>
      <c r="H75" s="46"/>
      <c r="I75" s="47">
        <v>0.22500000000000001</v>
      </c>
      <c r="J75" s="46"/>
      <c r="K75" s="46" t="s">
        <v>348</v>
      </c>
      <c r="L75" s="48">
        <v>16.8</v>
      </c>
      <c r="M75" s="46"/>
      <c r="N75" s="46"/>
      <c r="O75" s="46">
        <v>35.799999999999997</v>
      </c>
      <c r="P75" s="46"/>
      <c r="Q75" s="46" t="s">
        <v>348</v>
      </c>
      <c r="R75" s="89">
        <v>11.27</v>
      </c>
      <c r="S75" s="46"/>
      <c r="T75" s="46" t="s">
        <v>348</v>
      </c>
      <c r="U75" s="46">
        <f t="shared" si="18"/>
        <v>0</v>
      </c>
      <c r="V75" s="46">
        <f t="shared" si="19"/>
        <v>3</v>
      </c>
      <c r="W75" s="46" t="str">
        <f t="shared" si="20"/>
        <v/>
      </c>
      <c r="X75" s="46" t="str">
        <f t="shared" si="21"/>
        <v/>
      </c>
      <c r="Y75" s="46" t="str">
        <f t="shared" si="22"/>
        <v/>
      </c>
      <c r="Z75" s="46" t="str">
        <f t="shared" si="23"/>
        <v/>
      </c>
      <c r="AA75" s="46" t="str">
        <f t="shared" si="24"/>
        <v/>
      </c>
      <c r="AB75" s="46" t="str">
        <f t="shared" si="25"/>
        <v/>
      </c>
      <c r="AC75" s="46" t="str">
        <f t="shared" si="26"/>
        <v/>
      </c>
      <c r="AD75" s="46" t="str">
        <f t="shared" si="27"/>
        <v/>
      </c>
      <c r="AE75" s="46" t="str">
        <f t="shared" si="28"/>
        <v>Poverty</v>
      </c>
      <c r="AF75" s="46" t="str">
        <f t="shared" si="29"/>
        <v/>
      </c>
      <c r="AG75" s="46" t="str">
        <f t="shared" si="30"/>
        <v>Professions</v>
      </c>
      <c r="AH75" s="46" t="str">
        <f t="shared" si="31"/>
        <v>Pay</v>
      </c>
      <c r="AI75" s="46">
        <v>132</v>
      </c>
      <c r="AJ75" s="46">
        <v>235</v>
      </c>
      <c r="AK75" s="46">
        <v>56</v>
      </c>
      <c r="AL75" s="46">
        <v>76</v>
      </c>
      <c r="AM75" s="46">
        <v>59</v>
      </c>
      <c r="AN75" s="46">
        <v>45</v>
      </c>
      <c r="AO75" s="67">
        <f t="shared" si="32"/>
        <v>100.5</v>
      </c>
      <c r="AP75" s="46">
        <v>73</v>
      </c>
      <c r="AQ75" s="74">
        <v>3</v>
      </c>
      <c r="AR75" s="46">
        <v>1</v>
      </c>
    </row>
    <row r="76" spans="1:44" x14ac:dyDescent="0.2">
      <c r="A76" s="53" t="s">
        <v>77</v>
      </c>
      <c r="B76" s="53" t="s">
        <v>108</v>
      </c>
      <c r="C76" s="54">
        <v>0.56317378180250111</v>
      </c>
      <c r="D76" s="53"/>
      <c r="E76" s="53" t="s">
        <v>348</v>
      </c>
      <c r="F76" s="54">
        <v>0.31481481481481483</v>
      </c>
      <c r="G76" s="53"/>
      <c r="H76" s="53"/>
      <c r="I76" s="54">
        <v>0.184</v>
      </c>
      <c r="J76" s="53"/>
      <c r="K76" s="53"/>
      <c r="L76" s="55">
        <v>14.9</v>
      </c>
      <c r="M76" s="53"/>
      <c r="N76" s="53"/>
      <c r="O76" s="53">
        <v>40.200000000000003</v>
      </c>
      <c r="P76" s="53"/>
      <c r="Q76" s="53"/>
      <c r="R76" s="91">
        <v>11.81</v>
      </c>
      <c r="S76" s="53"/>
      <c r="T76" s="53"/>
      <c r="U76" s="53">
        <f t="shared" si="18"/>
        <v>0</v>
      </c>
      <c r="V76" s="53">
        <f t="shared" si="19"/>
        <v>1</v>
      </c>
      <c r="W76" s="53" t="str">
        <f t="shared" si="20"/>
        <v/>
      </c>
      <c r="X76" s="53" t="str">
        <f t="shared" si="21"/>
        <v/>
      </c>
      <c r="Y76" s="53" t="str">
        <f t="shared" si="22"/>
        <v/>
      </c>
      <c r="Z76" s="53" t="str">
        <f t="shared" si="23"/>
        <v/>
      </c>
      <c r="AA76" s="53" t="str">
        <f t="shared" si="24"/>
        <v/>
      </c>
      <c r="AB76" s="53" t="str">
        <f t="shared" si="25"/>
        <v/>
      </c>
      <c r="AC76" s="53" t="str">
        <f t="shared" si="26"/>
        <v>GCSE - all</v>
      </c>
      <c r="AD76" s="53" t="str">
        <f t="shared" si="27"/>
        <v/>
      </c>
      <c r="AE76" s="53" t="str">
        <f t="shared" si="28"/>
        <v/>
      </c>
      <c r="AF76" s="53" t="str">
        <f t="shared" si="29"/>
        <v/>
      </c>
      <c r="AG76" s="53" t="str">
        <f t="shared" si="30"/>
        <v/>
      </c>
      <c r="AH76" s="53" t="str">
        <f t="shared" si="31"/>
        <v/>
      </c>
      <c r="AI76" s="53">
        <v>66</v>
      </c>
      <c r="AJ76" s="53">
        <v>122</v>
      </c>
      <c r="AK76" s="53">
        <v>118</v>
      </c>
      <c r="AL76" s="53">
        <v>97</v>
      </c>
      <c r="AM76" s="53">
        <v>116</v>
      </c>
      <c r="AN76" s="53">
        <v>84</v>
      </c>
      <c r="AO76" s="69">
        <f t="shared" si="32"/>
        <v>100.5</v>
      </c>
      <c r="AP76" s="53">
        <v>74</v>
      </c>
      <c r="AQ76" s="76">
        <v>3</v>
      </c>
      <c r="AR76" s="53">
        <v>1</v>
      </c>
    </row>
    <row r="77" spans="1:44" x14ac:dyDescent="0.2">
      <c r="A77" s="49" t="s">
        <v>2</v>
      </c>
      <c r="B77" s="49" t="s">
        <v>6</v>
      </c>
      <c r="C77" s="50">
        <v>0.59104301708898055</v>
      </c>
      <c r="D77" s="49"/>
      <c r="E77" s="49"/>
      <c r="F77" s="50">
        <v>0.38972809667673713</v>
      </c>
      <c r="G77" s="49"/>
      <c r="H77" s="49"/>
      <c r="I77" s="50">
        <v>0.25700000000000001</v>
      </c>
      <c r="J77" s="49"/>
      <c r="K77" s="49" t="s">
        <v>348</v>
      </c>
      <c r="L77" s="51">
        <v>15.5</v>
      </c>
      <c r="M77" s="49"/>
      <c r="N77" s="49"/>
      <c r="O77" s="49">
        <v>34.6</v>
      </c>
      <c r="P77" s="49"/>
      <c r="Q77" s="49" t="s">
        <v>348</v>
      </c>
      <c r="R77" s="90">
        <v>11.78</v>
      </c>
      <c r="S77" s="49"/>
      <c r="T77" s="49"/>
      <c r="U77" s="49">
        <f t="shared" si="18"/>
        <v>0</v>
      </c>
      <c r="V77" s="49">
        <f t="shared" si="19"/>
        <v>2</v>
      </c>
      <c r="W77" s="49" t="str">
        <f t="shared" si="20"/>
        <v/>
      </c>
      <c r="X77" s="49" t="str">
        <f t="shared" si="21"/>
        <v/>
      </c>
      <c r="Y77" s="49" t="str">
        <f t="shared" si="22"/>
        <v/>
      </c>
      <c r="Z77" s="49" t="str">
        <f t="shared" si="23"/>
        <v/>
      </c>
      <c r="AA77" s="49" t="str">
        <f t="shared" si="24"/>
        <v/>
      </c>
      <c r="AB77" s="49" t="str">
        <f t="shared" si="25"/>
        <v/>
      </c>
      <c r="AC77" s="49" t="str">
        <f t="shared" si="26"/>
        <v/>
      </c>
      <c r="AD77" s="49" t="str">
        <f t="shared" si="27"/>
        <v/>
      </c>
      <c r="AE77" s="49" t="str">
        <f t="shared" si="28"/>
        <v>Poverty</v>
      </c>
      <c r="AF77" s="49" t="str">
        <f t="shared" si="29"/>
        <v/>
      </c>
      <c r="AG77" s="49" t="str">
        <f t="shared" si="30"/>
        <v>Professions</v>
      </c>
      <c r="AH77" s="49" t="str">
        <f t="shared" si="31"/>
        <v/>
      </c>
      <c r="AI77" s="49">
        <v>114</v>
      </c>
      <c r="AJ77" s="49">
        <v>236</v>
      </c>
      <c r="AK77" s="49">
        <v>33</v>
      </c>
      <c r="AL77" s="49">
        <v>91</v>
      </c>
      <c r="AM77" s="49">
        <v>49</v>
      </c>
      <c r="AN77" s="49">
        <v>83</v>
      </c>
      <c r="AO77" s="68">
        <f t="shared" si="32"/>
        <v>101</v>
      </c>
      <c r="AP77" s="49">
        <v>75</v>
      </c>
      <c r="AQ77" s="75">
        <v>3</v>
      </c>
      <c r="AR77" s="49">
        <v>1</v>
      </c>
    </row>
    <row r="78" spans="1:44" x14ac:dyDescent="0.2">
      <c r="A78" s="49" t="s">
        <v>149</v>
      </c>
      <c r="B78" s="49" t="s">
        <v>171</v>
      </c>
      <c r="C78" s="50">
        <v>0.60171165240289659</v>
      </c>
      <c r="D78" s="49"/>
      <c r="E78" s="49"/>
      <c r="F78" s="50">
        <v>0.37745098039215685</v>
      </c>
      <c r="G78" s="49"/>
      <c r="H78" s="49"/>
      <c r="I78" s="50">
        <v>0.23599999999999999</v>
      </c>
      <c r="J78" s="49"/>
      <c r="K78" s="49" t="s">
        <v>348</v>
      </c>
      <c r="L78" s="51">
        <v>15.9</v>
      </c>
      <c r="M78" s="49"/>
      <c r="N78" s="49"/>
      <c r="O78" s="49">
        <v>30.6</v>
      </c>
      <c r="P78" s="49" t="s">
        <v>348</v>
      </c>
      <c r="Q78" s="49" t="s">
        <v>348</v>
      </c>
      <c r="R78" s="90">
        <v>11.97</v>
      </c>
      <c r="S78" s="49"/>
      <c r="T78" s="49"/>
      <c r="U78" s="49">
        <f t="shared" si="18"/>
        <v>1</v>
      </c>
      <c r="V78" s="49">
        <f t="shared" si="19"/>
        <v>2</v>
      </c>
      <c r="W78" s="49" t="str">
        <f t="shared" si="20"/>
        <v/>
      </c>
      <c r="X78" s="49" t="str">
        <f t="shared" si="21"/>
        <v/>
      </c>
      <c r="Y78" s="49" t="str">
        <f t="shared" si="22"/>
        <v/>
      </c>
      <c r="Z78" s="49" t="str">
        <f t="shared" si="23"/>
        <v/>
      </c>
      <c r="AA78" s="49" t="str">
        <f t="shared" si="24"/>
        <v>Professions</v>
      </c>
      <c r="AB78" s="49" t="str">
        <f t="shared" si="25"/>
        <v/>
      </c>
      <c r="AC78" s="49" t="str">
        <f t="shared" si="26"/>
        <v/>
      </c>
      <c r="AD78" s="49" t="str">
        <f t="shared" si="27"/>
        <v/>
      </c>
      <c r="AE78" s="49" t="str">
        <f t="shared" si="28"/>
        <v>Poverty</v>
      </c>
      <c r="AF78" s="49" t="str">
        <f t="shared" si="29"/>
        <v/>
      </c>
      <c r="AG78" s="49" t="str">
        <f t="shared" si="30"/>
        <v>Professions</v>
      </c>
      <c r="AH78" s="49" t="str">
        <f t="shared" si="31"/>
        <v/>
      </c>
      <c r="AI78" s="49">
        <v>141</v>
      </c>
      <c r="AJ78" s="49">
        <v>219</v>
      </c>
      <c r="AK78" s="49">
        <v>45</v>
      </c>
      <c r="AL78" s="49">
        <v>86</v>
      </c>
      <c r="AM78" s="49">
        <v>18</v>
      </c>
      <c r="AN78" s="49">
        <v>98</v>
      </c>
      <c r="AO78" s="68">
        <f t="shared" si="32"/>
        <v>101.16666666666667</v>
      </c>
      <c r="AP78" s="49">
        <v>76</v>
      </c>
      <c r="AQ78" s="75">
        <v>3</v>
      </c>
      <c r="AR78" s="49">
        <v>1</v>
      </c>
    </row>
    <row r="79" spans="1:44" x14ac:dyDescent="0.2">
      <c r="A79" s="49" t="s">
        <v>15</v>
      </c>
      <c r="B79" s="49" t="s">
        <v>49</v>
      </c>
      <c r="C79" s="50">
        <v>0.5871794871794872</v>
      </c>
      <c r="D79" s="49"/>
      <c r="E79" s="49"/>
      <c r="F79" s="50">
        <v>0.34496124031007752</v>
      </c>
      <c r="G79" s="49"/>
      <c r="H79" s="49"/>
      <c r="I79" s="50">
        <v>0.19800000000000001</v>
      </c>
      <c r="J79" s="49"/>
      <c r="K79" s="49"/>
      <c r="L79" s="51">
        <v>9.3000000000000007</v>
      </c>
      <c r="M79" s="49"/>
      <c r="N79" s="49"/>
      <c r="O79" s="49">
        <v>32.299999999999997</v>
      </c>
      <c r="P79" s="49"/>
      <c r="Q79" s="49" t="s">
        <v>348</v>
      </c>
      <c r="R79" s="90">
        <v>10.92</v>
      </c>
      <c r="S79" s="49" t="s">
        <v>348</v>
      </c>
      <c r="T79" s="49" t="s">
        <v>348</v>
      </c>
      <c r="U79" s="49">
        <f t="shared" si="18"/>
        <v>1</v>
      </c>
      <c r="V79" s="49">
        <f t="shared" si="19"/>
        <v>2</v>
      </c>
      <c r="W79" s="49" t="str">
        <f t="shared" si="20"/>
        <v/>
      </c>
      <c r="X79" s="49" t="str">
        <f t="shared" si="21"/>
        <v/>
      </c>
      <c r="Y79" s="49" t="str">
        <f t="shared" si="22"/>
        <v/>
      </c>
      <c r="Z79" s="49" t="str">
        <f t="shared" si="23"/>
        <v/>
      </c>
      <c r="AA79" s="49" t="str">
        <f t="shared" si="24"/>
        <v/>
      </c>
      <c r="AB79" s="49" t="str">
        <f t="shared" si="25"/>
        <v>Pay</v>
      </c>
      <c r="AC79" s="49" t="str">
        <f t="shared" si="26"/>
        <v/>
      </c>
      <c r="AD79" s="49" t="str">
        <f t="shared" si="27"/>
        <v/>
      </c>
      <c r="AE79" s="49" t="str">
        <f t="shared" si="28"/>
        <v/>
      </c>
      <c r="AF79" s="49" t="str">
        <f t="shared" si="29"/>
        <v/>
      </c>
      <c r="AG79" s="49" t="str">
        <f t="shared" si="30"/>
        <v>Professions</v>
      </c>
      <c r="AH79" s="49" t="str">
        <f t="shared" si="31"/>
        <v>Pay</v>
      </c>
      <c r="AI79" s="49">
        <v>103</v>
      </c>
      <c r="AJ79" s="49">
        <v>165</v>
      </c>
      <c r="AK79" s="49">
        <v>91</v>
      </c>
      <c r="AL79" s="49">
        <v>191</v>
      </c>
      <c r="AM79" s="49">
        <v>35</v>
      </c>
      <c r="AN79" s="49">
        <v>28</v>
      </c>
      <c r="AO79" s="68">
        <f t="shared" si="32"/>
        <v>102.16666666666667</v>
      </c>
      <c r="AP79" s="49">
        <v>77</v>
      </c>
      <c r="AQ79" s="75">
        <v>3</v>
      </c>
      <c r="AR79" s="49">
        <v>1</v>
      </c>
    </row>
    <row r="80" spans="1:44" x14ac:dyDescent="0.2">
      <c r="A80" s="46" t="s">
        <v>197</v>
      </c>
      <c r="B80" s="46" t="s">
        <v>222</v>
      </c>
      <c r="C80" s="47">
        <v>0.59125144843568944</v>
      </c>
      <c r="D80" s="46"/>
      <c r="E80" s="46"/>
      <c r="F80" s="47">
        <v>0.50661764705882351</v>
      </c>
      <c r="G80" s="46"/>
      <c r="H80" s="46"/>
      <c r="I80" s="47">
        <v>0.27800000000000002</v>
      </c>
      <c r="J80" s="46" t="s">
        <v>348</v>
      </c>
      <c r="K80" s="46" t="s">
        <v>348</v>
      </c>
      <c r="L80" s="48">
        <v>28.6</v>
      </c>
      <c r="M80" s="46" t="s">
        <v>348</v>
      </c>
      <c r="N80" s="46" t="s">
        <v>348</v>
      </c>
      <c r="O80" s="46">
        <v>31.299999999999997</v>
      </c>
      <c r="P80" s="46" t="s">
        <v>348</v>
      </c>
      <c r="Q80" s="46" t="s">
        <v>348</v>
      </c>
      <c r="R80" s="89">
        <v>12.76</v>
      </c>
      <c r="S80" s="46"/>
      <c r="T80" s="46"/>
      <c r="U80" s="46">
        <f t="shared" si="18"/>
        <v>3</v>
      </c>
      <c r="V80" s="46">
        <f t="shared" si="19"/>
        <v>3</v>
      </c>
      <c r="W80" s="46" t="str">
        <f t="shared" si="20"/>
        <v/>
      </c>
      <c r="X80" s="46" t="str">
        <f t="shared" si="21"/>
        <v/>
      </c>
      <c r="Y80" s="46" t="str">
        <f t="shared" si="22"/>
        <v>Poverty</v>
      </c>
      <c r="Z80" s="46" t="str">
        <f t="shared" si="23"/>
        <v>Workless</v>
      </c>
      <c r="AA80" s="46" t="str">
        <f t="shared" si="24"/>
        <v>Professions</v>
      </c>
      <c r="AB80" s="46" t="str">
        <f t="shared" si="25"/>
        <v/>
      </c>
      <c r="AC80" s="46" t="str">
        <f t="shared" si="26"/>
        <v/>
      </c>
      <c r="AD80" s="46" t="str">
        <f t="shared" si="27"/>
        <v/>
      </c>
      <c r="AE80" s="46" t="str">
        <f t="shared" si="28"/>
        <v>Poverty</v>
      </c>
      <c r="AF80" s="46" t="str">
        <f t="shared" si="29"/>
        <v>Workless</v>
      </c>
      <c r="AG80" s="46" t="str">
        <f t="shared" si="30"/>
        <v>Professions</v>
      </c>
      <c r="AH80" s="46" t="str">
        <f t="shared" si="31"/>
        <v/>
      </c>
      <c r="AI80" s="46">
        <v>115</v>
      </c>
      <c r="AJ80" s="46">
        <v>310</v>
      </c>
      <c r="AK80" s="46">
        <v>20</v>
      </c>
      <c r="AL80" s="46">
        <v>3</v>
      </c>
      <c r="AM80" s="46">
        <v>27</v>
      </c>
      <c r="AN80" s="46">
        <v>147</v>
      </c>
      <c r="AO80" s="67">
        <f t="shared" si="32"/>
        <v>103.66666666666667</v>
      </c>
      <c r="AP80" s="46">
        <v>78</v>
      </c>
      <c r="AQ80" s="74">
        <v>3</v>
      </c>
      <c r="AR80" s="46">
        <v>1</v>
      </c>
    </row>
    <row r="81" spans="1:44" x14ac:dyDescent="0.2">
      <c r="A81" s="49" t="s">
        <v>231</v>
      </c>
      <c r="B81" s="49" t="s">
        <v>271</v>
      </c>
      <c r="C81" s="50">
        <v>0.59902200488997559</v>
      </c>
      <c r="D81" s="49"/>
      <c r="E81" s="49"/>
      <c r="F81" s="50">
        <v>0.36585365853658536</v>
      </c>
      <c r="G81" s="49"/>
      <c r="H81" s="49"/>
      <c r="I81" s="50">
        <v>0.20699999999999999</v>
      </c>
      <c r="J81" s="49"/>
      <c r="K81" s="49" t="s">
        <v>348</v>
      </c>
      <c r="L81" s="51">
        <v>17.3</v>
      </c>
      <c r="M81" s="49"/>
      <c r="N81" s="49"/>
      <c r="O81" s="49">
        <v>30.7</v>
      </c>
      <c r="P81" s="49" t="s">
        <v>348</v>
      </c>
      <c r="Q81" s="49" t="s">
        <v>348</v>
      </c>
      <c r="R81" s="90">
        <v>12.3</v>
      </c>
      <c r="S81" s="49"/>
      <c r="T81" s="49"/>
      <c r="U81" s="49">
        <f t="shared" si="18"/>
        <v>1</v>
      </c>
      <c r="V81" s="49">
        <f t="shared" si="19"/>
        <v>2</v>
      </c>
      <c r="W81" s="49" t="str">
        <f t="shared" si="20"/>
        <v/>
      </c>
      <c r="X81" s="49" t="str">
        <f t="shared" si="21"/>
        <v/>
      </c>
      <c r="Y81" s="49" t="str">
        <f t="shared" si="22"/>
        <v/>
      </c>
      <c r="Z81" s="49" t="str">
        <f t="shared" si="23"/>
        <v/>
      </c>
      <c r="AA81" s="49" t="str">
        <f t="shared" si="24"/>
        <v>Professions</v>
      </c>
      <c r="AB81" s="49" t="str">
        <f t="shared" si="25"/>
        <v/>
      </c>
      <c r="AC81" s="49" t="str">
        <f t="shared" si="26"/>
        <v/>
      </c>
      <c r="AD81" s="49" t="str">
        <f t="shared" si="27"/>
        <v/>
      </c>
      <c r="AE81" s="49" t="str">
        <f t="shared" si="28"/>
        <v>Poverty</v>
      </c>
      <c r="AF81" s="49" t="str">
        <f t="shared" si="29"/>
        <v/>
      </c>
      <c r="AG81" s="49" t="str">
        <f t="shared" si="30"/>
        <v>Professions</v>
      </c>
      <c r="AH81" s="49" t="str">
        <f t="shared" si="31"/>
        <v/>
      </c>
      <c r="AI81" s="49">
        <v>134</v>
      </c>
      <c r="AJ81" s="49">
        <v>196</v>
      </c>
      <c r="AK81" s="49">
        <v>80</v>
      </c>
      <c r="AL81" s="49">
        <v>69</v>
      </c>
      <c r="AM81" s="49">
        <v>19</v>
      </c>
      <c r="AN81" s="49">
        <v>124</v>
      </c>
      <c r="AO81" s="68">
        <f t="shared" si="32"/>
        <v>103.66666666666667</v>
      </c>
      <c r="AP81" s="49">
        <v>79</v>
      </c>
      <c r="AQ81" s="75">
        <v>3</v>
      </c>
      <c r="AR81" s="49">
        <v>1</v>
      </c>
    </row>
    <row r="82" spans="1:44" x14ac:dyDescent="0.2">
      <c r="A82" s="53" t="s">
        <v>2</v>
      </c>
      <c r="B82" s="53" t="s">
        <v>11</v>
      </c>
      <c r="C82" s="54">
        <v>0.57421697684975037</v>
      </c>
      <c r="D82" s="53"/>
      <c r="E82" s="53"/>
      <c r="F82" s="54">
        <v>0.31185567010309279</v>
      </c>
      <c r="G82" s="53"/>
      <c r="H82" s="53"/>
      <c r="I82" s="54">
        <v>0.21</v>
      </c>
      <c r="J82" s="53"/>
      <c r="K82" s="53" t="s">
        <v>348</v>
      </c>
      <c r="L82" s="55">
        <v>17</v>
      </c>
      <c r="M82" s="53"/>
      <c r="N82" s="53"/>
      <c r="O82" s="53">
        <v>40.6</v>
      </c>
      <c r="P82" s="53"/>
      <c r="Q82" s="53"/>
      <c r="R82" s="91">
        <v>12.81</v>
      </c>
      <c r="S82" s="53"/>
      <c r="T82" s="53"/>
      <c r="U82" s="53">
        <f t="shared" si="18"/>
        <v>0</v>
      </c>
      <c r="V82" s="53">
        <f t="shared" si="19"/>
        <v>1</v>
      </c>
      <c r="W82" s="53" t="str">
        <f t="shared" si="20"/>
        <v/>
      </c>
      <c r="X82" s="53" t="str">
        <f t="shared" si="21"/>
        <v/>
      </c>
      <c r="Y82" s="53" t="str">
        <f t="shared" si="22"/>
        <v/>
      </c>
      <c r="Z82" s="53" t="str">
        <f t="shared" si="23"/>
        <v/>
      </c>
      <c r="AA82" s="53" t="str">
        <f t="shared" si="24"/>
        <v/>
      </c>
      <c r="AB82" s="53" t="str">
        <f t="shared" si="25"/>
        <v/>
      </c>
      <c r="AC82" s="53" t="str">
        <f t="shared" si="26"/>
        <v/>
      </c>
      <c r="AD82" s="53" t="str">
        <f t="shared" si="27"/>
        <v/>
      </c>
      <c r="AE82" s="53" t="str">
        <f t="shared" si="28"/>
        <v>Poverty</v>
      </c>
      <c r="AF82" s="53" t="str">
        <f t="shared" si="29"/>
        <v/>
      </c>
      <c r="AG82" s="53" t="str">
        <f t="shared" si="30"/>
        <v/>
      </c>
      <c r="AH82" s="53" t="str">
        <f t="shared" si="31"/>
        <v/>
      </c>
      <c r="AI82" s="53">
        <v>82</v>
      </c>
      <c r="AJ82" s="53">
        <v>118</v>
      </c>
      <c r="AK82" s="53">
        <v>76</v>
      </c>
      <c r="AL82" s="53">
        <v>73</v>
      </c>
      <c r="AM82" s="53">
        <v>120</v>
      </c>
      <c r="AN82" s="53">
        <v>154</v>
      </c>
      <c r="AO82" s="69">
        <f t="shared" si="32"/>
        <v>103.83333333333333</v>
      </c>
      <c r="AP82" s="53">
        <v>80</v>
      </c>
      <c r="AQ82" s="76">
        <v>3</v>
      </c>
      <c r="AR82" s="53">
        <v>1</v>
      </c>
    </row>
    <row r="83" spans="1:44" x14ac:dyDescent="0.2">
      <c r="A83" s="46" t="s">
        <v>118</v>
      </c>
      <c r="B83" s="46" t="s">
        <v>119</v>
      </c>
      <c r="C83" s="47">
        <v>0.59143759143759145</v>
      </c>
      <c r="D83" s="46"/>
      <c r="E83" s="46"/>
      <c r="F83" s="47">
        <v>0.4673778218804267</v>
      </c>
      <c r="G83" s="46"/>
      <c r="H83" s="46"/>
      <c r="I83" s="47">
        <v>0.29399999999999998</v>
      </c>
      <c r="J83" s="46" t="s">
        <v>348</v>
      </c>
      <c r="K83" s="46" t="s">
        <v>348</v>
      </c>
      <c r="L83" s="48">
        <v>24.2</v>
      </c>
      <c r="M83" s="46" t="s">
        <v>348</v>
      </c>
      <c r="N83" s="46" t="s">
        <v>348</v>
      </c>
      <c r="O83" s="46">
        <v>36.5</v>
      </c>
      <c r="P83" s="46"/>
      <c r="Q83" s="46" t="s">
        <v>348</v>
      </c>
      <c r="R83" s="89">
        <v>12.04</v>
      </c>
      <c r="S83" s="46"/>
      <c r="T83" s="46"/>
      <c r="U83" s="46">
        <f t="shared" si="18"/>
        <v>2</v>
      </c>
      <c r="V83" s="46">
        <f t="shared" si="19"/>
        <v>3</v>
      </c>
      <c r="W83" s="46" t="str">
        <f t="shared" si="20"/>
        <v/>
      </c>
      <c r="X83" s="46" t="str">
        <f t="shared" si="21"/>
        <v/>
      </c>
      <c r="Y83" s="46" t="str">
        <f t="shared" si="22"/>
        <v>Poverty</v>
      </c>
      <c r="Z83" s="46" t="str">
        <f t="shared" si="23"/>
        <v>Workless</v>
      </c>
      <c r="AA83" s="46" t="str">
        <f t="shared" si="24"/>
        <v/>
      </c>
      <c r="AB83" s="46" t="str">
        <f t="shared" si="25"/>
        <v/>
      </c>
      <c r="AC83" s="46" t="str">
        <f t="shared" si="26"/>
        <v/>
      </c>
      <c r="AD83" s="46" t="str">
        <f t="shared" si="27"/>
        <v/>
      </c>
      <c r="AE83" s="46" t="str">
        <f t="shared" si="28"/>
        <v>Poverty</v>
      </c>
      <c r="AF83" s="46" t="str">
        <f t="shared" si="29"/>
        <v>Workless</v>
      </c>
      <c r="AG83" s="46" t="str">
        <f t="shared" si="30"/>
        <v>Professions</v>
      </c>
      <c r="AH83" s="46" t="str">
        <f t="shared" si="31"/>
        <v/>
      </c>
      <c r="AI83" s="46">
        <v>118</v>
      </c>
      <c r="AJ83" s="46">
        <v>296</v>
      </c>
      <c r="AK83" s="46">
        <v>13</v>
      </c>
      <c r="AL83" s="46">
        <v>21</v>
      </c>
      <c r="AM83" s="46">
        <v>69</v>
      </c>
      <c r="AN83" s="46">
        <v>108</v>
      </c>
      <c r="AO83" s="67">
        <f t="shared" si="32"/>
        <v>104.16666666666667</v>
      </c>
      <c r="AP83" s="46">
        <v>81</v>
      </c>
      <c r="AQ83" s="74">
        <v>3</v>
      </c>
      <c r="AR83" s="46">
        <v>1</v>
      </c>
    </row>
    <row r="84" spans="1:44" x14ac:dyDescent="0.2">
      <c r="A84" s="46" t="s">
        <v>77</v>
      </c>
      <c r="B84" s="46" t="s">
        <v>116</v>
      </c>
      <c r="C84" s="47">
        <v>0.61010260457774268</v>
      </c>
      <c r="D84" s="46"/>
      <c r="E84" s="46"/>
      <c r="F84" s="47">
        <v>0.28125</v>
      </c>
      <c r="G84" s="46"/>
      <c r="H84" s="46" t="s">
        <v>348</v>
      </c>
      <c r="I84" s="47">
        <v>0.151</v>
      </c>
      <c r="J84" s="46"/>
      <c r="K84" s="46"/>
      <c r="L84" s="62" t="s">
        <v>1068</v>
      </c>
      <c r="M84" s="46"/>
      <c r="N84" s="46"/>
      <c r="O84" s="46">
        <v>36.599999999999994</v>
      </c>
      <c r="P84" s="46"/>
      <c r="Q84" s="46" t="s">
        <v>348</v>
      </c>
      <c r="R84" s="89">
        <v>11.44</v>
      </c>
      <c r="S84" s="46"/>
      <c r="T84" s="46" t="s">
        <v>348</v>
      </c>
      <c r="U84" s="46">
        <f t="shared" si="18"/>
        <v>0</v>
      </c>
      <c r="V84" s="46">
        <f t="shared" si="19"/>
        <v>3</v>
      </c>
      <c r="W84" s="46" t="str">
        <f t="shared" si="20"/>
        <v/>
      </c>
      <c r="X84" s="46" t="str">
        <f t="shared" si="21"/>
        <v/>
      </c>
      <c r="Y84" s="46" t="str">
        <f t="shared" si="22"/>
        <v/>
      </c>
      <c r="Z84" s="46" t="str">
        <f t="shared" si="23"/>
        <v/>
      </c>
      <c r="AA84" s="46" t="str">
        <f t="shared" si="24"/>
        <v/>
      </c>
      <c r="AB84" s="46" t="str">
        <f t="shared" si="25"/>
        <v/>
      </c>
      <c r="AC84" s="46" t="str">
        <f t="shared" si="26"/>
        <v/>
      </c>
      <c r="AD84" s="46" t="str">
        <f t="shared" si="27"/>
        <v>GCSE - FSM</v>
      </c>
      <c r="AE84" s="46" t="str">
        <f t="shared" si="28"/>
        <v/>
      </c>
      <c r="AF84" s="46" t="str">
        <f t="shared" si="29"/>
        <v/>
      </c>
      <c r="AG84" s="46" t="str">
        <f t="shared" si="30"/>
        <v>Professions</v>
      </c>
      <c r="AH84" s="46" t="str">
        <f t="shared" si="31"/>
        <v>Pay</v>
      </c>
      <c r="AI84" s="46">
        <v>161</v>
      </c>
      <c r="AJ84" s="46">
        <v>63</v>
      </c>
      <c r="AK84" s="46">
        <v>168</v>
      </c>
      <c r="AL84" s="46" t="s">
        <v>349</v>
      </c>
      <c r="AM84" s="46">
        <v>72</v>
      </c>
      <c r="AN84" s="46">
        <v>57</v>
      </c>
      <c r="AO84" s="67">
        <f>(AI84+AJ84+AK84+AM84+AN84)/5</f>
        <v>104.2</v>
      </c>
      <c r="AP84" s="46">
        <v>82</v>
      </c>
      <c r="AQ84" s="74">
        <v>3</v>
      </c>
      <c r="AR84" s="46">
        <v>2</v>
      </c>
    </row>
    <row r="85" spans="1:44" x14ac:dyDescent="0.2">
      <c r="A85" s="59" t="s">
        <v>15</v>
      </c>
      <c r="B85" s="59" t="s">
        <v>16</v>
      </c>
      <c r="C85" s="60">
        <v>0.6005346005346005</v>
      </c>
      <c r="D85" s="59"/>
      <c r="E85" s="59"/>
      <c r="F85" s="60">
        <v>0.39753466872110937</v>
      </c>
      <c r="G85" s="59"/>
      <c r="H85" s="59"/>
      <c r="I85" s="60">
        <v>0.216</v>
      </c>
      <c r="J85" s="59"/>
      <c r="K85" s="59" t="s">
        <v>348</v>
      </c>
      <c r="L85" s="61">
        <v>19.2</v>
      </c>
      <c r="M85" s="59"/>
      <c r="N85" s="59" t="s">
        <v>348</v>
      </c>
      <c r="O85" s="59">
        <v>36.799999999999997</v>
      </c>
      <c r="P85" s="59"/>
      <c r="Q85" s="59" t="s">
        <v>348</v>
      </c>
      <c r="R85" s="88">
        <v>11.26</v>
      </c>
      <c r="S85" s="59"/>
      <c r="T85" s="59" t="s">
        <v>348</v>
      </c>
      <c r="U85" s="59">
        <f t="shared" si="18"/>
        <v>0</v>
      </c>
      <c r="V85" s="59">
        <f t="shared" si="19"/>
        <v>4</v>
      </c>
      <c r="W85" s="59" t="str">
        <f t="shared" si="20"/>
        <v/>
      </c>
      <c r="X85" s="59" t="str">
        <f t="shared" si="21"/>
        <v/>
      </c>
      <c r="Y85" s="59" t="str">
        <f t="shared" si="22"/>
        <v/>
      </c>
      <c r="Z85" s="59" t="str">
        <f t="shared" si="23"/>
        <v/>
      </c>
      <c r="AA85" s="59" t="str">
        <f t="shared" si="24"/>
        <v/>
      </c>
      <c r="AB85" s="59" t="str">
        <f t="shared" si="25"/>
        <v/>
      </c>
      <c r="AC85" s="59" t="str">
        <f t="shared" si="26"/>
        <v/>
      </c>
      <c r="AD85" s="59" t="str">
        <f t="shared" si="27"/>
        <v/>
      </c>
      <c r="AE85" s="59" t="str">
        <f t="shared" si="28"/>
        <v>Poverty</v>
      </c>
      <c r="AF85" s="59" t="str">
        <f t="shared" si="29"/>
        <v>Workless</v>
      </c>
      <c r="AG85" s="59" t="str">
        <f t="shared" si="30"/>
        <v>Professions</v>
      </c>
      <c r="AH85" s="59" t="str">
        <f t="shared" si="31"/>
        <v>Pay</v>
      </c>
      <c r="AI85" s="59">
        <v>137</v>
      </c>
      <c r="AJ85" s="59">
        <v>248</v>
      </c>
      <c r="AK85" s="59">
        <v>68</v>
      </c>
      <c r="AL85" s="59">
        <v>55</v>
      </c>
      <c r="AM85" s="59">
        <v>78</v>
      </c>
      <c r="AN85" s="59">
        <v>42</v>
      </c>
      <c r="AO85" s="66">
        <f t="shared" ref="AO85:AO101" si="33">(AI85+AJ85+AK85+AL85+AM85+AN85)/6</f>
        <v>104.66666666666667</v>
      </c>
      <c r="AP85" s="59">
        <v>83</v>
      </c>
      <c r="AQ85" s="73">
        <v>3</v>
      </c>
      <c r="AR85" s="59">
        <v>2</v>
      </c>
    </row>
    <row r="86" spans="1:44" x14ac:dyDescent="0.2">
      <c r="A86" s="49" t="s">
        <v>231</v>
      </c>
      <c r="B86" s="49" t="s">
        <v>272</v>
      </c>
      <c r="C86" s="50">
        <v>0.57860520094562651</v>
      </c>
      <c r="D86" s="49"/>
      <c r="E86" s="49"/>
      <c r="F86" s="50">
        <v>0.2421875</v>
      </c>
      <c r="G86" s="49" t="s">
        <v>348</v>
      </c>
      <c r="H86" s="49" t="s">
        <v>348</v>
      </c>
      <c r="I86" s="50">
        <v>0.221</v>
      </c>
      <c r="J86" s="49"/>
      <c r="K86" s="49" t="s">
        <v>348</v>
      </c>
      <c r="L86" s="51">
        <v>11.5</v>
      </c>
      <c r="M86" s="49"/>
      <c r="N86" s="49"/>
      <c r="O86" s="49">
        <v>39.6</v>
      </c>
      <c r="P86" s="49"/>
      <c r="Q86" s="49"/>
      <c r="R86" s="90">
        <v>13.45</v>
      </c>
      <c r="S86" s="49"/>
      <c r="T86" s="49"/>
      <c r="U86" s="49">
        <f t="shared" si="18"/>
        <v>1</v>
      </c>
      <c r="V86" s="49">
        <f t="shared" si="19"/>
        <v>2</v>
      </c>
      <c r="W86" s="49" t="str">
        <f t="shared" si="20"/>
        <v/>
      </c>
      <c r="X86" s="49" t="str">
        <f t="shared" si="21"/>
        <v>GCSE - FSM</v>
      </c>
      <c r="Y86" s="49" t="str">
        <f t="shared" si="22"/>
        <v/>
      </c>
      <c r="Z86" s="49" t="str">
        <f t="shared" si="23"/>
        <v/>
      </c>
      <c r="AA86" s="49" t="str">
        <f t="shared" si="24"/>
        <v/>
      </c>
      <c r="AB86" s="49" t="str">
        <f t="shared" si="25"/>
        <v/>
      </c>
      <c r="AC86" s="49" t="str">
        <f t="shared" si="26"/>
        <v/>
      </c>
      <c r="AD86" s="49" t="str">
        <f t="shared" si="27"/>
        <v>GCSE - FSM</v>
      </c>
      <c r="AE86" s="49" t="str">
        <f t="shared" si="28"/>
        <v>Poverty</v>
      </c>
      <c r="AF86" s="49" t="str">
        <f t="shared" si="29"/>
        <v/>
      </c>
      <c r="AG86" s="49" t="str">
        <f t="shared" si="30"/>
        <v/>
      </c>
      <c r="AH86" s="49" t="str">
        <f t="shared" si="31"/>
        <v/>
      </c>
      <c r="AI86" s="49">
        <v>95</v>
      </c>
      <c r="AJ86" s="49">
        <v>25</v>
      </c>
      <c r="AK86" s="49">
        <v>62</v>
      </c>
      <c r="AL86" s="49">
        <v>151</v>
      </c>
      <c r="AM86" s="49">
        <v>108</v>
      </c>
      <c r="AN86" s="49">
        <v>194</v>
      </c>
      <c r="AO86" s="68">
        <f t="shared" si="33"/>
        <v>105.83333333333333</v>
      </c>
      <c r="AP86" s="49">
        <v>84</v>
      </c>
      <c r="AQ86" s="75">
        <v>3</v>
      </c>
      <c r="AR86" s="49">
        <v>2</v>
      </c>
    </row>
    <row r="87" spans="1:44" x14ac:dyDescent="0.2">
      <c r="A87" s="46" t="s">
        <v>77</v>
      </c>
      <c r="B87" s="46" t="s">
        <v>106</v>
      </c>
      <c r="C87" s="47">
        <v>0.52766798418972327</v>
      </c>
      <c r="D87" s="46"/>
      <c r="E87" s="46" t="s">
        <v>348</v>
      </c>
      <c r="F87" s="47">
        <v>0.24271844660194175</v>
      </c>
      <c r="G87" s="46" t="s">
        <v>348</v>
      </c>
      <c r="H87" s="46" t="s">
        <v>348</v>
      </c>
      <c r="I87" s="47">
        <v>0.122</v>
      </c>
      <c r="J87" s="46"/>
      <c r="K87" s="46"/>
      <c r="L87" s="48">
        <v>11.9</v>
      </c>
      <c r="M87" s="46"/>
      <c r="N87" s="46"/>
      <c r="O87" s="46">
        <v>35</v>
      </c>
      <c r="P87" s="46"/>
      <c r="Q87" s="46" t="s">
        <v>348</v>
      </c>
      <c r="R87" s="89">
        <v>12.98</v>
      </c>
      <c r="S87" s="46"/>
      <c r="T87" s="46"/>
      <c r="U87" s="46">
        <f t="shared" si="18"/>
        <v>1</v>
      </c>
      <c r="V87" s="46">
        <f t="shared" si="19"/>
        <v>3</v>
      </c>
      <c r="W87" s="46" t="str">
        <f t="shared" si="20"/>
        <v/>
      </c>
      <c r="X87" s="46" t="str">
        <f t="shared" si="21"/>
        <v>GCSE - FSM</v>
      </c>
      <c r="Y87" s="46" t="str">
        <f t="shared" si="22"/>
        <v/>
      </c>
      <c r="Z87" s="46" t="str">
        <f t="shared" si="23"/>
        <v/>
      </c>
      <c r="AA87" s="46" t="str">
        <f t="shared" si="24"/>
        <v/>
      </c>
      <c r="AB87" s="46" t="str">
        <f t="shared" si="25"/>
        <v/>
      </c>
      <c r="AC87" s="46" t="str">
        <f t="shared" si="26"/>
        <v>GCSE - all</v>
      </c>
      <c r="AD87" s="46" t="str">
        <f t="shared" si="27"/>
        <v>GCSE - FSM</v>
      </c>
      <c r="AE87" s="46" t="str">
        <f t="shared" si="28"/>
        <v/>
      </c>
      <c r="AF87" s="46" t="str">
        <f t="shared" si="29"/>
        <v/>
      </c>
      <c r="AG87" s="46" t="str">
        <f t="shared" si="30"/>
        <v>Professions</v>
      </c>
      <c r="AH87" s="46" t="str">
        <f t="shared" si="31"/>
        <v/>
      </c>
      <c r="AI87" s="46">
        <v>35</v>
      </c>
      <c r="AJ87" s="46">
        <v>26</v>
      </c>
      <c r="AK87" s="46">
        <v>218</v>
      </c>
      <c r="AL87" s="46">
        <v>144</v>
      </c>
      <c r="AM87" s="46">
        <v>53</v>
      </c>
      <c r="AN87" s="46">
        <v>166</v>
      </c>
      <c r="AO87" s="67">
        <f t="shared" si="33"/>
        <v>107</v>
      </c>
      <c r="AP87" s="46">
        <v>85</v>
      </c>
      <c r="AQ87" s="74">
        <v>3</v>
      </c>
      <c r="AR87" s="46">
        <v>2</v>
      </c>
    </row>
    <row r="88" spans="1:44" x14ac:dyDescent="0.2">
      <c r="A88" s="53" t="s">
        <v>55</v>
      </c>
      <c r="B88" s="53" t="s">
        <v>59</v>
      </c>
      <c r="C88" s="54">
        <v>0.57515878616796046</v>
      </c>
      <c r="D88" s="53"/>
      <c r="E88" s="53"/>
      <c r="F88" s="54">
        <v>0.30524152106885921</v>
      </c>
      <c r="G88" s="53"/>
      <c r="H88" s="53"/>
      <c r="I88" s="54">
        <v>0.22900000000000001</v>
      </c>
      <c r="J88" s="53"/>
      <c r="K88" s="53" t="s">
        <v>348</v>
      </c>
      <c r="L88" s="55">
        <v>13.7</v>
      </c>
      <c r="M88" s="53"/>
      <c r="N88" s="53"/>
      <c r="O88" s="53">
        <v>44.7</v>
      </c>
      <c r="P88" s="53"/>
      <c r="Q88" s="53"/>
      <c r="R88" s="91">
        <v>12.23</v>
      </c>
      <c r="S88" s="53"/>
      <c r="T88" s="53"/>
      <c r="U88" s="53">
        <f t="shared" si="18"/>
        <v>0</v>
      </c>
      <c r="V88" s="53">
        <f t="shared" si="19"/>
        <v>1</v>
      </c>
      <c r="W88" s="53" t="str">
        <f t="shared" si="20"/>
        <v/>
      </c>
      <c r="X88" s="53" t="str">
        <f t="shared" si="21"/>
        <v/>
      </c>
      <c r="Y88" s="53" t="str">
        <f t="shared" si="22"/>
        <v/>
      </c>
      <c r="Z88" s="53" t="str">
        <f t="shared" si="23"/>
        <v/>
      </c>
      <c r="AA88" s="53" t="str">
        <f t="shared" si="24"/>
        <v/>
      </c>
      <c r="AB88" s="53" t="str">
        <f t="shared" si="25"/>
        <v/>
      </c>
      <c r="AC88" s="53" t="str">
        <f t="shared" si="26"/>
        <v/>
      </c>
      <c r="AD88" s="53" t="str">
        <f t="shared" si="27"/>
        <v/>
      </c>
      <c r="AE88" s="53" t="str">
        <f t="shared" si="28"/>
        <v>Poverty</v>
      </c>
      <c r="AF88" s="53" t="str">
        <f t="shared" si="29"/>
        <v/>
      </c>
      <c r="AG88" s="53" t="str">
        <f t="shared" si="30"/>
        <v/>
      </c>
      <c r="AH88" s="53" t="str">
        <f t="shared" si="31"/>
        <v/>
      </c>
      <c r="AI88" s="53">
        <v>87</v>
      </c>
      <c r="AJ88" s="53">
        <v>99</v>
      </c>
      <c r="AK88" s="53">
        <v>50</v>
      </c>
      <c r="AL88" s="53">
        <v>117</v>
      </c>
      <c r="AM88" s="53">
        <v>169</v>
      </c>
      <c r="AN88" s="53">
        <v>120</v>
      </c>
      <c r="AO88" s="69">
        <f t="shared" si="33"/>
        <v>107</v>
      </c>
      <c r="AP88" s="53">
        <v>86</v>
      </c>
      <c r="AQ88" s="76">
        <v>3</v>
      </c>
      <c r="AR88" s="53">
        <v>2</v>
      </c>
    </row>
    <row r="89" spans="1:44" x14ac:dyDescent="0.2">
      <c r="A89" s="58" t="s">
        <v>299</v>
      </c>
      <c r="B89" s="58" t="s">
        <v>306</v>
      </c>
      <c r="C89" s="70">
        <v>0.58793039614957421</v>
      </c>
      <c r="D89" s="58"/>
      <c r="E89" s="58"/>
      <c r="F89" s="70">
        <v>0.35251798561151076</v>
      </c>
      <c r="G89" s="58"/>
      <c r="H89" s="58"/>
      <c r="I89" s="70">
        <v>0.20200000000000001</v>
      </c>
      <c r="J89" s="58"/>
      <c r="K89" s="58"/>
      <c r="L89" s="79">
        <v>15.9</v>
      </c>
      <c r="M89" s="58"/>
      <c r="N89" s="58"/>
      <c r="O89" s="58">
        <v>38.299999999999997</v>
      </c>
      <c r="P89" s="58"/>
      <c r="Q89" s="58"/>
      <c r="R89" s="85">
        <v>11.98</v>
      </c>
      <c r="S89" s="58"/>
      <c r="T89" s="58"/>
      <c r="U89" s="58">
        <f t="shared" si="18"/>
        <v>0</v>
      </c>
      <c r="V89" s="58">
        <f t="shared" si="19"/>
        <v>0</v>
      </c>
      <c r="W89" s="58" t="str">
        <f t="shared" si="20"/>
        <v/>
      </c>
      <c r="X89" s="58" t="str">
        <f t="shared" si="21"/>
        <v/>
      </c>
      <c r="Y89" s="58" t="str">
        <f t="shared" si="22"/>
        <v/>
      </c>
      <c r="Z89" s="58" t="str">
        <f t="shared" si="23"/>
        <v/>
      </c>
      <c r="AA89" s="58" t="str">
        <f t="shared" si="24"/>
        <v/>
      </c>
      <c r="AB89" s="58" t="str">
        <f t="shared" si="25"/>
        <v/>
      </c>
      <c r="AC89" s="58" t="str">
        <f t="shared" si="26"/>
        <v/>
      </c>
      <c r="AD89" s="58" t="str">
        <f t="shared" si="27"/>
        <v/>
      </c>
      <c r="AE89" s="58" t="str">
        <f t="shared" si="28"/>
        <v/>
      </c>
      <c r="AF89" s="58" t="str">
        <f t="shared" si="29"/>
        <v/>
      </c>
      <c r="AG89" s="58" t="str">
        <f t="shared" si="30"/>
        <v/>
      </c>
      <c r="AH89" s="58" t="str">
        <f t="shared" si="31"/>
        <v/>
      </c>
      <c r="AI89" s="58">
        <v>107</v>
      </c>
      <c r="AJ89" s="58">
        <v>172</v>
      </c>
      <c r="AK89" s="58">
        <v>84</v>
      </c>
      <c r="AL89" s="58">
        <v>87</v>
      </c>
      <c r="AM89" s="58">
        <v>93</v>
      </c>
      <c r="AN89" s="58">
        <v>102</v>
      </c>
      <c r="AO89" s="63">
        <f t="shared" si="33"/>
        <v>107.5</v>
      </c>
      <c r="AP89" s="58">
        <v>87</v>
      </c>
      <c r="AQ89" s="77">
        <v>3</v>
      </c>
      <c r="AR89" s="58">
        <v>2</v>
      </c>
    </row>
    <row r="90" spans="1:44" x14ac:dyDescent="0.2">
      <c r="A90" s="53" t="s">
        <v>231</v>
      </c>
      <c r="B90" s="53" t="s">
        <v>242</v>
      </c>
      <c r="C90" s="54">
        <v>0.57611668185961717</v>
      </c>
      <c r="D90" s="53"/>
      <c r="E90" s="53"/>
      <c r="F90" s="54">
        <v>0.35813953488372091</v>
      </c>
      <c r="G90" s="53"/>
      <c r="H90" s="53"/>
      <c r="I90" s="54">
        <v>0.22700000000000001</v>
      </c>
      <c r="J90" s="53"/>
      <c r="K90" s="53" t="s">
        <v>348</v>
      </c>
      <c r="L90" s="55">
        <v>13.1</v>
      </c>
      <c r="M90" s="53"/>
      <c r="N90" s="53"/>
      <c r="O90" s="53">
        <v>38.9</v>
      </c>
      <c r="P90" s="53"/>
      <c r="Q90" s="53"/>
      <c r="R90" s="91">
        <v>11.87</v>
      </c>
      <c r="S90" s="53"/>
      <c r="T90" s="53"/>
      <c r="U90" s="53">
        <f t="shared" si="18"/>
        <v>0</v>
      </c>
      <c r="V90" s="53">
        <f t="shared" si="19"/>
        <v>1</v>
      </c>
      <c r="W90" s="53" t="str">
        <f t="shared" si="20"/>
        <v/>
      </c>
      <c r="X90" s="53" t="str">
        <f t="shared" si="21"/>
        <v/>
      </c>
      <c r="Y90" s="53" t="str">
        <f t="shared" si="22"/>
        <v/>
      </c>
      <c r="Z90" s="53" t="str">
        <f t="shared" si="23"/>
        <v/>
      </c>
      <c r="AA90" s="53" t="str">
        <f t="shared" si="24"/>
        <v/>
      </c>
      <c r="AB90" s="53" t="str">
        <f t="shared" si="25"/>
        <v/>
      </c>
      <c r="AC90" s="53" t="str">
        <f t="shared" si="26"/>
        <v/>
      </c>
      <c r="AD90" s="53" t="str">
        <f t="shared" si="27"/>
        <v/>
      </c>
      <c r="AE90" s="53" t="str">
        <f t="shared" si="28"/>
        <v>Poverty</v>
      </c>
      <c r="AF90" s="53" t="str">
        <f t="shared" si="29"/>
        <v/>
      </c>
      <c r="AG90" s="53" t="str">
        <f t="shared" si="30"/>
        <v/>
      </c>
      <c r="AH90" s="53" t="str">
        <f t="shared" si="31"/>
        <v/>
      </c>
      <c r="AI90" s="53">
        <v>90</v>
      </c>
      <c r="AJ90" s="53">
        <v>181</v>
      </c>
      <c r="AK90" s="53">
        <v>55</v>
      </c>
      <c r="AL90" s="53">
        <v>130</v>
      </c>
      <c r="AM90" s="53">
        <v>100</v>
      </c>
      <c r="AN90" s="53">
        <v>89</v>
      </c>
      <c r="AO90" s="69">
        <f t="shared" si="33"/>
        <v>107.5</v>
      </c>
      <c r="AP90" s="53">
        <v>88</v>
      </c>
      <c r="AQ90" s="76">
        <v>3</v>
      </c>
      <c r="AR90" s="53">
        <v>2</v>
      </c>
    </row>
    <row r="91" spans="1:44" x14ac:dyDescent="0.2">
      <c r="A91" s="53" t="s">
        <v>2</v>
      </c>
      <c r="B91" s="53" t="s">
        <v>4</v>
      </c>
      <c r="C91" s="54">
        <v>0.57784545108488772</v>
      </c>
      <c r="D91" s="53"/>
      <c r="E91" s="53"/>
      <c r="F91" s="54">
        <v>0.33584337349397592</v>
      </c>
      <c r="G91" s="53"/>
      <c r="H91" s="53"/>
      <c r="I91" s="54">
        <v>0.26600000000000001</v>
      </c>
      <c r="J91" s="53" t="s">
        <v>348</v>
      </c>
      <c r="K91" s="53" t="s">
        <v>348</v>
      </c>
      <c r="L91" s="55">
        <v>16.899999999999999</v>
      </c>
      <c r="M91" s="53"/>
      <c r="N91" s="53"/>
      <c r="O91" s="53">
        <v>43</v>
      </c>
      <c r="P91" s="53"/>
      <c r="Q91" s="53"/>
      <c r="R91" s="91">
        <v>12.79</v>
      </c>
      <c r="S91" s="53"/>
      <c r="T91" s="53"/>
      <c r="U91" s="53">
        <f t="shared" si="18"/>
        <v>1</v>
      </c>
      <c r="V91" s="53">
        <f t="shared" si="19"/>
        <v>1</v>
      </c>
      <c r="W91" s="53" t="str">
        <f t="shared" si="20"/>
        <v/>
      </c>
      <c r="X91" s="53" t="str">
        <f t="shared" si="21"/>
        <v/>
      </c>
      <c r="Y91" s="53" t="str">
        <f t="shared" si="22"/>
        <v>Poverty</v>
      </c>
      <c r="Z91" s="53" t="str">
        <f t="shared" si="23"/>
        <v/>
      </c>
      <c r="AA91" s="53" t="str">
        <f t="shared" si="24"/>
        <v/>
      </c>
      <c r="AB91" s="53" t="str">
        <f t="shared" si="25"/>
        <v/>
      </c>
      <c r="AC91" s="53" t="str">
        <f t="shared" si="26"/>
        <v/>
      </c>
      <c r="AD91" s="53" t="str">
        <f t="shared" si="27"/>
        <v/>
      </c>
      <c r="AE91" s="53" t="str">
        <f t="shared" si="28"/>
        <v>Poverty</v>
      </c>
      <c r="AF91" s="53" t="str">
        <f t="shared" si="29"/>
        <v/>
      </c>
      <c r="AG91" s="53" t="str">
        <f t="shared" si="30"/>
        <v/>
      </c>
      <c r="AH91" s="53" t="str">
        <f t="shared" si="31"/>
        <v/>
      </c>
      <c r="AI91" s="53">
        <v>93</v>
      </c>
      <c r="AJ91" s="53">
        <v>151</v>
      </c>
      <c r="AK91" s="53">
        <v>27</v>
      </c>
      <c r="AL91" s="53">
        <v>75</v>
      </c>
      <c r="AM91" s="53">
        <v>152</v>
      </c>
      <c r="AN91" s="53">
        <v>150</v>
      </c>
      <c r="AO91" s="69">
        <f t="shared" si="33"/>
        <v>108</v>
      </c>
      <c r="AP91" s="53">
        <v>89</v>
      </c>
      <c r="AQ91" s="76">
        <v>3</v>
      </c>
      <c r="AR91" s="53">
        <v>2</v>
      </c>
    </row>
    <row r="92" spans="1:44" x14ac:dyDescent="0.2">
      <c r="A92" s="53" t="s">
        <v>149</v>
      </c>
      <c r="B92" s="53" t="s">
        <v>168</v>
      </c>
      <c r="C92" s="54">
        <v>0.52647975077881615</v>
      </c>
      <c r="D92" s="53"/>
      <c r="E92" s="53" t="s">
        <v>348</v>
      </c>
      <c r="F92" s="54">
        <v>0.33600000000000002</v>
      </c>
      <c r="G92" s="53"/>
      <c r="H92" s="53"/>
      <c r="I92" s="54">
        <v>0.19700000000000001</v>
      </c>
      <c r="J92" s="53"/>
      <c r="K92" s="53"/>
      <c r="L92" s="55">
        <v>9.9</v>
      </c>
      <c r="M92" s="53"/>
      <c r="N92" s="53"/>
      <c r="O92" s="53">
        <v>39.599999999999994</v>
      </c>
      <c r="P92" s="53"/>
      <c r="Q92" s="53"/>
      <c r="R92" s="91">
        <v>11.85</v>
      </c>
      <c r="S92" s="53"/>
      <c r="T92" s="53"/>
      <c r="U92" s="53">
        <f t="shared" si="18"/>
        <v>0</v>
      </c>
      <c r="V92" s="53">
        <f t="shared" si="19"/>
        <v>1</v>
      </c>
      <c r="W92" s="53" t="str">
        <f t="shared" si="20"/>
        <v/>
      </c>
      <c r="X92" s="53" t="str">
        <f t="shared" si="21"/>
        <v/>
      </c>
      <c r="Y92" s="53" t="str">
        <f t="shared" si="22"/>
        <v/>
      </c>
      <c r="Z92" s="53" t="str">
        <f t="shared" si="23"/>
        <v/>
      </c>
      <c r="AA92" s="53" t="str">
        <f t="shared" si="24"/>
        <v/>
      </c>
      <c r="AB92" s="53" t="str">
        <f t="shared" si="25"/>
        <v/>
      </c>
      <c r="AC92" s="53" t="str">
        <f t="shared" si="26"/>
        <v>GCSE - all</v>
      </c>
      <c r="AD92" s="53" t="str">
        <f t="shared" si="27"/>
        <v/>
      </c>
      <c r="AE92" s="53" t="str">
        <f t="shared" si="28"/>
        <v/>
      </c>
      <c r="AF92" s="53" t="str">
        <f t="shared" si="29"/>
        <v/>
      </c>
      <c r="AG92" s="53" t="str">
        <f t="shared" si="30"/>
        <v/>
      </c>
      <c r="AH92" s="53" t="str">
        <f t="shared" si="31"/>
        <v/>
      </c>
      <c r="AI92" s="53">
        <v>34</v>
      </c>
      <c r="AJ92" s="53">
        <v>153</v>
      </c>
      <c r="AK92" s="53">
        <v>94</v>
      </c>
      <c r="AL92" s="53">
        <v>183</v>
      </c>
      <c r="AM92" s="53">
        <v>106</v>
      </c>
      <c r="AN92" s="53">
        <v>87</v>
      </c>
      <c r="AO92" s="69">
        <f t="shared" si="33"/>
        <v>109.5</v>
      </c>
      <c r="AP92" s="53">
        <v>90</v>
      </c>
      <c r="AQ92" s="76">
        <v>3</v>
      </c>
      <c r="AR92" s="53">
        <v>2</v>
      </c>
    </row>
    <row r="93" spans="1:44" x14ac:dyDescent="0.2">
      <c r="A93" s="46" t="s">
        <v>231</v>
      </c>
      <c r="B93" s="46" t="s">
        <v>261</v>
      </c>
      <c r="C93" s="47">
        <v>0.49949135300101727</v>
      </c>
      <c r="D93" s="46" t="s">
        <v>348</v>
      </c>
      <c r="E93" s="46" t="s">
        <v>348</v>
      </c>
      <c r="F93" s="47">
        <v>0.24719101123595505</v>
      </c>
      <c r="G93" s="46" t="s">
        <v>348</v>
      </c>
      <c r="H93" s="46" t="s">
        <v>348</v>
      </c>
      <c r="I93" s="47">
        <v>0.125</v>
      </c>
      <c r="J93" s="46"/>
      <c r="K93" s="46"/>
      <c r="L93" s="48">
        <v>13.7</v>
      </c>
      <c r="M93" s="46"/>
      <c r="N93" s="46"/>
      <c r="O93" s="46">
        <v>36</v>
      </c>
      <c r="P93" s="46"/>
      <c r="Q93" s="46" t="s">
        <v>348</v>
      </c>
      <c r="R93" s="89">
        <v>13.99</v>
      </c>
      <c r="S93" s="46"/>
      <c r="T93" s="46"/>
      <c r="U93" s="46">
        <f t="shared" si="18"/>
        <v>2</v>
      </c>
      <c r="V93" s="46">
        <f t="shared" si="19"/>
        <v>3</v>
      </c>
      <c r="W93" s="46" t="str">
        <f t="shared" si="20"/>
        <v>GCSE - all</v>
      </c>
      <c r="X93" s="46" t="str">
        <f t="shared" si="21"/>
        <v>GCSE - FSM</v>
      </c>
      <c r="Y93" s="46" t="str">
        <f t="shared" si="22"/>
        <v/>
      </c>
      <c r="Z93" s="46" t="str">
        <f t="shared" si="23"/>
        <v/>
      </c>
      <c r="AA93" s="46" t="str">
        <f t="shared" si="24"/>
        <v/>
      </c>
      <c r="AB93" s="46" t="str">
        <f t="shared" si="25"/>
        <v/>
      </c>
      <c r="AC93" s="46" t="str">
        <f t="shared" si="26"/>
        <v>GCSE - all</v>
      </c>
      <c r="AD93" s="46" t="str">
        <f t="shared" si="27"/>
        <v>GCSE - FSM</v>
      </c>
      <c r="AE93" s="46" t="str">
        <f t="shared" si="28"/>
        <v/>
      </c>
      <c r="AF93" s="46" t="str">
        <f t="shared" si="29"/>
        <v/>
      </c>
      <c r="AG93" s="46" t="str">
        <f t="shared" si="30"/>
        <v>Professions</v>
      </c>
      <c r="AH93" s="46" t="str">
        <f t="shared" si="31"/>
        <v/>
      </c>
      <c r="AI93" s="46">
        <v>17</v>
      </c>
      <c r="AJ93" s="46">
        <v>30</v>
      </c>
      <c r="AK93" s="46">
        <v>210</v>
      </c>
      <c r="AL93" s="46">
        <v>120</v>
      </c>
      <c r="AM93" s="46">
        <v>62</v>
      </c>
      <c r="AN93" s="46">
        <v>218</v>
      </c>
      <c r="AO93" s="67">
        <f t="shared" si="33"/>
        <v>109.5</v>
      </c>
      <c r="AP93" s="46">
        <v>91</v>
      </c>
      <c r="AQ93" s="74">
        <v>3</v>
      </c>
      <c r="AR93" s="46">
        <v>2</v>
      </c>
    </row>
    <row r="94" spans="1:44" x14ac:dyDescent="0.2">
      <c r="A94" s="49" t="s">
        <v>231</v>
      </c>
      <c r="B94" s="49" t="s">
        <v>264</v>
      </c>
      <c r="C94" s="50">
        <v>0.5872459705676244</v>
      </c>
      <c r="D94" s="49"/>
      <c r="E94" s="49"/>
      <c r="F94" s="50">
        <v>0.28767123287671231</v>
      </c>
      <c r="G94" s="49"/>
      <c r="H94" s="49" t="s">
        <v>348</v>
      </c>
      <c r="I94" s="50">
        <v>0.157</v>
      </c>
      <c r="J94" s="49"/>
      <c r="K94" s="49"/>
      <c r="L94" s="51">
        <v>14.7</v>
      </c>
      <c r="M94" s="49"/>
      <c r="N94" s="49"/>
      <c r="O94" s="49">
        <v>36.299999999999997</v>
      </c>
      <c r="P94" s="49"/>
      <c r="Q94" s="49" t="s">
        <v>348</v>
      </c>
      <c r="R94" s="90">
        <v>12.81</v>
      </c>
      <c r="S94" s="49"/>
      <c r="T94" s="49"/>
      <c r="U94" s="49">
        <f t="shared" si="18"/>
        <v>0</v>
      </c>
      <c r="V94" s="49">
        <f t="shared" si="19"/>
        <v>2</v>
      </c>
      <c r="W94" s="49" t="str">
        <f t="shared" si="20"/>
        <v/>
      </c>
      <c r="X94" s="49" t="str">
        <f t="shared" si="21"/>
        <v/>
      </c>
      <c r="Y94" s="49" t="str">
        <f t="shared" si="22"/>
        <v/>
      </c>
      <c r="Z94" s="49" t="str">
        <f t="shared" si="23"/>
        <v/>
      </c>
      <c r="AA94" s="49" t="str">
        <f t="shared" si="24"/>
        <v/>
      </c>
      <c r="AB94" s="49" t="str">
        <f t="shared" si="25"/>
        <v/>
      </c>
      <c r="AC94" s="49" t="str">
        <f t="shared" si="26"/>
        <v/>
      </c>
      <c r="AD94" s="49" t="str">
        <f t="shared" si="27"/>
        <v>GCSE - FSM</v>
      </c>
      <c r="AE94" s="49" t="str">
        <f t="shared" si="28"/>
        <v/>
      </c>
      <c r="AF94" s="49" t="str">
        <f t="shared" si="29"/>
        <v/>
      </c>
      <c r="AG94" s="49" t="str">
        <f t="shared" si="30"/>
        <v>Professions</v>
      </c>
      <c r="AH94" s="49" t="str">
        <f t="shared" si="31"/>
        <v/>
      </c>
      <c r="AI94" s="49">
        <v>105</v>
      </c>
      <c r="AJ94" s="49">
        <v>73</v>
      </c>
      <c r="AK94" s="49">
        <v>156</v>
      </c>
      <c r="AL94" s="49">
        <v>104</v>
      </c>
      <c r="AM94" s="49">
        <v>67</v>
      </c>
      <c r="AN94" s="49">
        <v>156</v>
      </c>
      <c r="AO94" s="68">
        <f t="shared" si="33"/>
        <v>110.16666666666667</v>
      </c>
      <c r="AP94" s="49">
        <v>92</v>
      </c>
      <c r="AQ94" s="75">
        <v>3</v>
      </c>
      <c r="AR94" s="49">
        <v>2</v>
      </c>
    </row>
    <row r="95" spans="1:44" x14ac:dyDescent="0.2">
      <c r="A95" s="46" t="s">
        <v>299</v>
      </c>
      <c r="B95" s="46" t="s">
        <v>301</v>
      </c>
      <c r="C95" s="47">
        <v>0.51618847065017115</v>
      </c>
      <c r="D95" s="46" t="s">
        <v>348</v>
      </c>
      <c r="E95" s="46" t="s">
        <v>348</v>
      </c>
      <c r="F95" s="47">
        <v>0.28225806451612906</v>
      </c>
      <c r="G95" s="46"/>
      <c r="H95" s="46" t="s">
        <v>348</v>
      </c>
      <c r="I95" s="47">
        <v>0.23100000000000001</v>
      </c>
      <c r="J95" s="46"/>
      <c r="K95" s="46" t="s">
        <v>348</v>
      </c>
      <c r="L95" s="48">
        <v>17.5</v>
      </c>
      <c r="M95" s="46"/>
      <c r="N95" s="46"/>
      <c r="O95" s="46">
        <v>54.499999999999993</v>
      </c>
      <c r="P95" s="46"/>
      <c r="Q95" s="46"/>
      <c r="R95" s="89">
        <v>13.18</v>
      </c>
      <c r="S95" s="46"/>
      <c r="T95" s="46"/>
      <c r="U95" s="46">
        <f t="shared" si="18"/>
        <v>1</v>
      </c>
      <c r="V95" s="46">
        <f t="shared" si="19"/>
        <v>3</v>
      </c>
      <c r="W95" s="46" t="str">
        <f t="shared" si="20"/>
        <v>GCSE - all</v>
      </c>
      <c r="X95" s="46" t="str">
        <f t="shared" si="21"/>
        <v/>
      </c>
      <c r="Y95" s="46" t="str">
        <f t="shared" si="22"/>
        <v/>
      </c>
      <c r="Z95" s="46" t="str">
        <f t="shared" si="23"/>
        <v/>
      </c>
      <c r="AA95" s="46" t="str">
        <f t="shared" si="24"/>
        <v/>
      </c>
      <c r="AB95" s="46" t="str">
        <f t="shared" si="25"/>
        <v/>
      </c>
      <c r="AC95" s="46" t="str">
        <f t="shared" si="26"/>
        <v>GCSE - all</v>
      </c>
      <c r="AD95" s="46" t="str">
        <f t="shared" si="27"/>
        <v>GCSE - FSM</v>
      </c>
      <c r="AE95" s="46" t="str">
        <f t="shared" si="28"/>
        <v>Poverty</v>
      </c>
      <c r="AF95" s="46" t="str">
        <f t="shared" si="29"/>
        <v/>
      </c>
      <c r="AG95" s="46" t="str">
        <f t="shared" si="30"/>
        <v/>
      </c>
      <c r="AH95" s="46" t="str">
        <f t="shared" si="31"/>
        <v/>
      </c>
      <c r="AI95" s="46">
        <v>27</v>
      </c>
      <c r="AJ95" s="46">
        <v>67</v>
      </c>
      <c r="AK95" s="46">
        <v>49</v>
      </c>
      <c r="AL95" s="46">
        <v>67</v>
      </c>
      <c r="AM95" s="46">
        <v>278</v>
      </c>
      <c r="AN95" s="46">
        <v>178</v>
      </c>
      <c r="AO95" s="67">
        <f t="shared" si="33"/>
        <v>111</v>
      </c>
      <c r="AP95" s="46">
        <v>93</v>
      </c>
      <c r="AQ95" s="74">
        <v>3</v>
      </c>
      <c r="AR95" s="46">
        <v>2</v>
      </c>
    </row>
    <row r="96" spans="1:44" x14ac:dyDescent="0.2">
      <c r="A96" s="49" t="s">
        <v>149</v>
      </c>
      <c r="B96" s="49" t="s">
        <v>179</v>
      </c>
      <c r="C96" s="50">
        <v>0.4894894894894895</v>
      </c>
      <c r="D96" s="49" t="s">
        <v>348</v>
      </c>
      <c r="E96" s="49" t="s">
        <v>348</v>
      </c>
      <c r="F96" s="50">
        <v>0.2857142857142857</v>
      </c>
      <c r="G96" s="49"/>
      <c r="H96" s="49" t="s">
        <v>348</v>
      </c>
      <c r="I96" s="50">
        <v>0.185</v>
      </c>
      <c r="J96" s="49"/>
      <c r="K96" s="49"/>
      <c r="L96" s="51">
        <v>11.6</v>
      </c>
      <c r="M96" s="49"/>
      <c r="N96" s="49"/>
      <c r="O96" s="49">
        <v>41.5</v>
      </c>
      <c r="P96" s="49"/>
      <c r="Q96" s="49"/>
      <c r="R96" s="90">
        <v>13.33</v>
      </c>
      <c r="S96" s="49"/>
      <c r="T96" s="49"/>
      <c r="U96" s="49">
        <f t="shared" si="18"/>
        <v>1</v>
      </c>
      <c r="V96" s="49">
        <f t="shared" si="19"/>
        <v>2</v>
      </c>
      <c r="W96" s="49" t="str">
        <f t="shared" si="20"/>
        <v>GCSE - all</v>
      </c>
      <c r="X96" s="49" t="str">
        <f t="shared" si="21"/>
        <v/>
      </c>
      <c r="Y96" s="49" t="str">
        <f t="shared" si="22"/>
        <v/>
      </c>
      <c r="Z96" s="49" t="str">
        <f t="shared" si="23"/>
        <v/>
      </c>
      <c r="AA96" s="49" t="str">
        <f t="shared" si="24"/>
        <v/>
      </c>
      <c r="AB96" s="49" t="str">
        <f t="shared" si="25"/>
        <v/>
      </c>
      <c r="AC96" s="49" t="str">
        <f t="shared" si="26"/>
        <v>GCSE - all</v>
      </c>
      <c r="AD96" s="49" t="str">
        <f t="shared" si="27"/>
        <v>GCSE - FSM</v>
      </c>
      <c r="AE96" s="49" t="str">
        <f t="shared" si="28"/>
        <v/>
      </c>
      <c r="AF96" s="49" t="str">
        <f t="shared" si="29"/>
        <v/>
      </c>
      <c r="AG96" s="49" t="str">
        <f t="shared" si="30"/>
        <v/>
      </c>
      <c r="AH96" s="49" t="str">
        <f t="shared" si="31"/>
        <v/>
      </c>
      <c r="AI96" s="49">
        <v>11</v>
      </c>
      <c r="AJ96" s="49">
        <v>71</v>
      </c>
      <c r="AK96" s="49">
        <v>117</v>
      </c>
      <c r="AL96" s="49">
        <v>148</v>
      </c>
      <c r="AM96" s="49">
        <v>132</v>
      </c>
      <c r="AN96" s="49">
        <v>188</v>
      </c>
      <c r="AO96" s="68">
        <f t="shared" si="33"/>
        <v>111.16666666666667</v>
      </c>
      <c r="AP96" s="49">
        <v>94</v>
      </c>
      <c r="AQ96" s="75">
        <v>3</v>
      </c>
      <c r="AR96" s="49">
        <v>2</v>
      </c>
    </row>
    <row r="97" spans="1:44" x14ac:dyDescent="0.2">
      <c r="A97" s="53" t="s">
        <v>15</v>
      </c>
      <c r="B97" s="53" t="s">
        <v>47</v>
      </c>
      <c r="C97" s="54">
        <v>0.62868632707774796</v>
      </c>
      <c r="D97" s="53"/>
      <c r="E97" s="53"/>
      <c r="F97" s="54">
        <v>0.30386740331491713</v>
      </c>
      <c r="G97" s="53"/>
      <c r="H97" s="53"/>
      <c r="I97" s="54">
        <v>0.17</v>
      </c>
      <c r="J97" s="53"/>
      <c r="K97" s="53"/>
      <c r="L97" s="55">
        <v>23.2</v>
      </c>
      <c r="M97" s="53"/>
      <c r="N97" s="53" t="s">
        <v>348</v>
      </c>
      <c r="O97" s="53">
        <v>37.299999999999997</v>
      </c>
      <c r="P97" s="53"/>
      <c r="Q97" s="53"/>
      <c r="R97" s="91">
        <v>12.43</v>
      </c>
      <c r="S97" s="53"/>
      <c r="T97" s="53"/>
      <c r="U97" s="53">
        <f t="shared" si="18"/>
        <v>0</v>
      </c>
      <c r="V97" s="53">
        <f t="shared" si="19"/>
        <v>1</v>
      </c>
      <c r="W97" s="53" t="str">
        <f t="shared" si="20"/>
        <v/>
      </c>
      <c r="X97" s="53" t="str">
        <f t="shared" si="21"/>
        <v/>
      </c>
      <c r="Y97" s="53" t="str">
        <f t="shared" si="22"/>
        <v/>
      </c>
      <c r="Z97" s="53" t="str">
        <f t="shared" si="23"/>
        <v/>
      </c>
      <c r="AA97" s="53" t="str">
        <f t="shared" si="24"/>
        <v/>
      </c>
      <c r="AB97" s="53" t="str">
        <f t="shared" si="25"/>
        <v/>
      </c>
      <c r="AC97" s="53" t="str">
        <f t="shared" si="26"/>
        <v/>
      </c>
      <c r="AD97" s="53" t="str">
        <f t="shared" si="27"/>
        <v/>
      </c>
      <c r="AE97" s="53" t="str">
        <f t="shared" si="28"/>
        <v/>
      </c>
      <c r="AF97" s="53" t="str">
        <f t="shared" si="29"/>
        <v>Workless</v>
      </c>
      <c r="AG97" s="53" t="str">
        <f t="shared" si="30"/>
        <v/>
      </c>
      <c r="AH97" s="53" t="str">
        <f t="shared" si="31"/>
        <v/>
      </c>
      <c r="AI97" s="53">
        <v>195</v>
      </c>
      <c r="AJ97" s="53">
        <v>98</v>
      </c>
      <c r="AK97" s="53">
        <v>138</v>
      </c>
      <c r="AL97" s="53">
        <v>27</v>
      </c>
      <c r="AM97" s="53">
        <v>81</v>
      </c>
      <c r="AN97" s="53">
        <v>130</v>
      </c>
      <c r="AO97" s="69">
        <f t="shared" si="33"/>
        <v>111.5</v>
      </c>
      <c r="AP97" s="53">
        <v>95</v>
      </c>
      <c r="AQ97" s="76">
        <v>3</v>
      </c>
      <c r="AR97" s="53">
        <v>2</v>
      </c>
    </row>
    <row r="98" spans="1:44" x14ac:dyDescent="0.2">
      <c r="A98" s="46" t="s">
        <v>197</v>
      </c>
      <c r="B98" s="46" t="s">
        <v>199</v>
      </c>
      <c r="C98" s="47">
        <v>0.60564516129032253</v>
      </c>
      <c r="D98" s="46"/>
      <c r="E98" s="46"/>
      <c r="F98" s="47">
        <v>0.47826086956521741</v>
      </c>
      <c r="G98" s="46"/>
      <c r="H98" s="46"/>
      <c r="I98" s="47">
        <v>0.30199999999999999</v>
      </c>
      <c r="J98" s="46" t="s">
        <v>348</v>
      </c>
      <c r="K98" s="46" t="s">
        <v>348</v>
      </c>
      <c r="L98" s="48">
        <v>23.3</v>
      </c>
      <c r="M98" s="46" t="s">
        <v>348</v>
      </c>
      <c r="N98" s="46" t="s">
        <v>348</v>
      </c>
      <c r="O98" s="46">
        <v>30.5</v>
      </c>
      <c r="P98" s="46" t="s">
        <v>348</v>
      </c>
      <c r="Q98" s="46" t="s">
        <v>348</v>
      </c>
      <c r="R98" s="89">
        <v>13.13</v>
      </c>
      <c r="S98" s="46"/>
      <c r="T98" s="46"/>
      <c r="U98" s="46">
        <f t="shared" si="18"/>
        <v>3</v>
      </c>
      <c r="V98" s="46">
        <f t="shared" si="19"/>
        <v>3</v>
      </c>
      <c r="W98" s="46" t="str">
        <f t="shared" si="20"/>
        <v/>
      </c>
      <c r="X98" s="46" t="str">
        <f t="shared" si="21"/>
        <v/>
      </c>
      <c r="Y98" s="46" t="str">
        <f t="shared" si="22"/>
        <v>Poverty</v>
      </c>
      <c r="Z98" s="46" t="str">
        <f t="shared" si="23"/>
        <v>Workless</v>
      </c>
      <c r="AA98" s="46" t="str">
        <f t="shared" si="24"/>
        <v>Professions</v>
      </c>
      <c r="AB98" s="46" t="str">
        <f t="shared" si="25"/>
        <v/>
      </c>
      <c r="AC98" s="46" t="str">
        <f t="shared" si="26"/>
        <v/>
      </c>
      <c r="AD98" s="46" t="str">
        <f t="shared" si="27"/>
        <v/>
      </c>
      <c r="AE98" s="46" t="str">
        <f t="shared" si="28"/>
        <v>Poverty</v>
      </c>
      <c r="AF98" s="46" t="str">
        <f t="shared" si="29"/>
        <v>Workless</v>
      </c>
      <c r="AG98" s="46" t="str">
        <f t="shared" si="30"/>
        <v>Professions</v>
      </c>
      <c r="AH98" s="46" t="str">
        <f t="shared" si="31"/>
        <v/>
      </c>
      <c r="AI98" s="46">
        <v>147</v>
      </c>
      <c r="AJ98" s="46">
        <v>299</v>
      </c>
      <c r="AK98" s="46">
        <v>9</v>
      </c>
      <c r="AL98" s="46">
        <v>26</v>
      </c>
      <c r="AM98" s="46">
        <v>17</v>
      </c>
      <c r="AN98" s="46">
        <v>173</v>
      </c>
      <c r="AO98" s="67">
        <f t="shared" si="33"/>
        <v>111.83333333333333</v>
      </c>
      <c r="AP98" s="46">
        <v>96</v>
      </c>
      <c r="AQ98" s="74">
        <v>3</v>
      </c>
      <c r="AR98" s="46">
        <v>2</v>
      </c>
    </row>
    <row r="99" spans="1:44" x14ac:dyDescent="0.2">
      <c r="A99" s="53" t="s">
        <v>77</v>
      </c>
      <c r="B99" s="53" t="s">
        <v>84</v>
      </c>
      <c r="C99" s="54">
        <v>0.5760208514335361</v>
      </c>
      <c r="D99" s="53"/>
      <c r="E99" s="53"/>
      <c r="F99" s="54">
        <v>0.37226277372262773</v>
      </c>
      <c r="G99" s="53"/>
      <c r="H99" s="53"/>
      <c r="I99" s="54">
        <v>0.19900000000000001</v>
      </c>
      <c r="J99" s="53"/>
      <c r="K99" s="53"/>
      <c r="L99" s="55">
        <v>14.7</v>
      </c>
      <c r="M99" s="53"/>
      <c r="N99" s="53"/>
      <c r="O99" s="53">
        <v>39.799999999999997</v>
      </c>
      <c r="P99" s="53"/>
      <c r="Q99" s="53"/>
      <c r="R99" s="91">
        <v>11.64</v>
      </c>
      <c r="S99" s="53"/>
      <c r="T99" s="53" t="s">
        <v>348</v>
      </c>
      <c r="U99" s="53">
        <f t="shared" si="18"/>
        <v>0</v>
      </c>
      <c r="V99" s="53">
        <f t="shared" si="19"/>
        <v>1</v>
      </c>
      <c r="W99" s="53" t="str">
        <f t="shared" si="20"/>
        <v/>
      </c>
      <c r="X99" s="53" t="str">
        <f t="shared" si="21"/>
        <v/>
      </c>
      <c r="Y99" s="53" t="str">
        <f t="shared" si="22"/>
        <v/>
      </c>
      <c r="Z99" s="53" t="str">
        <f t="shared" si="23"/>
        <v/>
      </c>
      <c r="AA99" s="53" t="str">
        <f t="shared" si="24"/>
        <v/>
      </c>
      <c r="AB99" s="53" t="str">
        <f t="shared" si="25"/>
        <v/>
      </c>
      <c r="AC99" s="53" t="str">
        <f t="shared" si="26"/>
        <v/>
      </c>
      <c r="AD99" s="53" t="str">
        <f t="shared" si="27"/>
        <v/>
      </c>
      <c r="AE99" s="53" t="str">
        <f t="shared" si="28"/>
        <v/>
      </c>
      <c r="AF99" s="53" t="str">
        <f t="shared" si="29"/>
        <v/>
      </c>
      <c r="AG99" s="53" t="str">
        <f t="shared" si="30"/>
        <v/>
      </c>
      <c r="AH99" s="53" t="str">
        <f t="shared" si="31"/>
        <v>Pay</v>
      </c>
      <c r="AI99" s="53">
        <v>89</v>
      </c>
      <c r="AJ99" s="53">
        <v>208</v>
      </c>
      <c r="AK99" s="53">
        <v>89</v>
      </c>
      <c r="AL99" s="53">
        <v>101</v>
      </c>
      <c r="AM99" s="53">
        <v>112</v>
      </c>
      <c r="AN99" s="53">
        <v>73</v>
      </c>
      <c r="AO99" s="69">
        <f t="shared" si="33"/>
        <v>112</v>
      </c>
      <c r="AP99" s="53">
        <v>97</v>
      </c>
      <c r="AQ99" s="76">
        <v>3</v>
      </c>
      <c r="AR99" s="53">
        <v>2</v>
      </c>
    </row>
    <row r="100" spans="1:44" x14ac:dyDescent="0.2">
      <c r="A100" s="53" t="s">
        <v>77</v>
      </c>
      <c r="B100" s="53" t="s">
        <v>110</v>
      </c>
      <c r="C100" s="54">
        <v>0.58823529411764708</v>
      </c>
      <c r="D100" s="53"/>
      <c r="E100" s="53"/>
      <c r="F100" s="54">
        <v>0.33636363636363636</v>
      </c>
      <c r="G100" s="53"/>
      <c r="H100" s="53"/>
      <c r="I100" s="54">
        <v>0.187</v>
      </c>
      <c r="J100" s="53"/>
      <c r="K100" s="53"/>
      <c r="L100" s="55">
        <v>11.3</v>
      </c>
      <c r="M100" s="53"/>
      <c r="N100" s="53"/>
      <c r="O100" s="53">
        <v>37.9</v>
      </c>
      <c r="P100" s="53"/>
      <c r="Q100" s="53"/>
      <c r="R100" s="91">
        <v>11.47</v>
      </c>
      <c r="S100" s="53"/>
      <c r="T100" s="53" t="s">
        <v>348</v>
      </c>
      <c r="U100" s="53">
        <f t="shared" si="18"/>
        <v>0</v>
      </c>
      <c r="V100" s="53">
        <f t="shared" si="19"/>
        <v>1</v>
      </c>
      <c r="W100" s="53" t="str">
        <f t="shared" si="20"/>
        <v/>
      </c>
      <c r="X100" s="53" t="str">
        <f t="shared" si="21"/>
        <v/>
      </c>
      <c r="Y100" s="53" t="str">
        <f t="shared" si="22"/>
        <v/>
      </c>
      <c r="Z100" s="53" t="str">
        <f t="shared" si="23"/>
        <v/>
      </c>
      <c r="AA100" s="53" t="str">
        <f t="shared" si="24"/>
        <v/>
      </c>
      <c r="AB100" s="53" t="str">
        <f t="shared" si="25"/>
        <v/>
      </c>
      <c r="AC100" s="53" t="str">
        <f t="shared" si="26"/>
        <v/>
      </c>
      <c r="AD100" s="53" t="str">
        <f t="shared" si="27"/>
        <v/>
      </c>
      <c r="AE100" s="53" t="str">
        <f t="shared" si="28"/>
        <v/>
      </c>
      <c r="AF100" s="53" t="str">
        <f t="shared" si="29"/>
        <v/>
      </c>
      <c r="AG100" s="53" t="str">
        <f t="shared" si="30"/>
        <v/>
      </c>
      <c r="AH100" s="53" t="str">
        <f t="shared" si="31"/>
        <v>Pay</v>
      </c>
      <c r="AI100" s="53">
        <v>108</v>
      </c>
      <c r="AJ100" s="53">
        <v>154</v>
      </c>
      <c r="AK100" s="53">
        <v>113</v>
      </c>
      <c r="AL100" s="53">
        <v>154</v>
      </c>
      <c r="AM100" s="53">
        <v>87</v>
      </c>
      <c r="AN100" s="53">
        <v>58</v>
      </c>
      <c r="AO100" s="69">
        <f t="shared" si="33"/>
        <v>112.33333333333333</v>
      </c>
      <c r="AP100" s="53">
        <v>98</v>
      </c>
      <c r="AQ100" s="76">
        <v>3</v>
      </c>
      <c r="AR100" s="53">
        <v>2</v>
      </c>
    </row>
    <row r="101" spans="1:44" x14ac:dyDescent="0.2">
      <c r="A101" s="46" t="s">
        <v>15</v>
      </c>
      <c r="B101" s="46" t="s">
        <v>40</v>
      </c>
      <c r="C101" s="47">
        <v>0.51732673267326734</v>
      </c>
      <c r="D101" s="46" t="s">
        <v>348</v>
      </c>
      <c r="E101" s="46" t="s">
        <v>348</v>
      </c>
      <c r="F101" s="47">
        <v>0.15384615384615385</v>
      </c>
      <c r="G101" s="46" t="s">
        <v>348</v>
      </c>
      <c r="H101" s="46" t="s">
        <v>348</v>
      </c>
      <c r="I101" s="47">
        <v>0.16600000000000001</v>
      </c>
      <c r="J101" s="46"/>
      <c r="K101" s="46"/>
      <c r="L101" s="48">
        <v>11.7</v>
      </c>
      <c r="M101" s="46"/>
      <c r="N101" s="46"/>
      <c r="O101" s="46">
        <v>33.5</v>
      </c>
      <c r="P101" s="46"/>
      <c r="Q101" s="46" t="s">
        <v>348</v>
      </c>
      <c r="R101" s="89">
        <v>18.25</v>
      </c>
      <c r="S101" s="46"/>
      <c r="T101" s="46"/>
      <c r="U101" s="46">
        <f t="shared" si="18"/>
        <v>2</v>
      </c>
      <c r="V101" s="46">
        <f t="shared" si="19"/>
        <v>3</v>
      </c>
      <c r="W101" s="46" t="str">
        <f t="shared" si="20"/>
        <v>GCSE - all</v>
      </c>
      <c r="X101" s="46" t="str">
        <f t="shared" si="21"/>
        <v>GCSE - FSM</v>
      </c>
      <c r="Y101" s="46" t="str">
        <f t="shared" si="22"/>
        <v/>
      </c>
      <c r="Z101" s="46" t="str">
        <f t="shared" si="23"/>
        <v/>
      </c>
      <c r="AA101" s="46" t="str">
        <f t="shared" si="24"/>
        <v/>
      </c>
      <c r="AB101" s="46" t="str">
        <f t="shared" si="25"/>
        <v/>
      </c>
      <c r="AC101" s="46" t="str">
        <f t="shared" si="26"/>
        <v>GCSE - all</v>
      </c>
      <c r="AD101" s="46" t="str">
        <f t="shared" si="27"/>
        <v>GCSE - FSM</v>
      </c>
      <c r="AE101" s="46" t="str">
        <f t="shared" si="28"/>
        <v/>
      </c>
      <c r="AF101" s="46" t="str">
        <f t="shared" si="29"/>
        <v/>
      </c>
      <c r="AG101" s="46" t="str">
        <f t="shared" si="30"/>
        <v>Professions</v>
      </c>
      <c r="AH101" s="46" t="str">
        <f t="shared" si="31"/>
        <v/>
      </c>
      <c r="AI101" s="46">
        <v>29</v>
      </c>
      <c r="AJ101" s="46">
        <v>1</v>
      </c>
      <c r="AK101" s="46">
        <v>143</v>
      </c>
      <c r="AL101" s="46">
        <v>147</v>
      </c>
      <c r="AM101" s="46">
        <v>42</v>
      </c>
      <c r="AN101" s="46">
        <v>314</v>
      </c>
      <c r="AO101" s="67">
        <f t="shared" si="33"/>
        <v>112.66666666666667</v>
      </c>
      <c r="AP101" s="46">
        <v>99</v>
      </c>
      <c r="AQ101" s="74">
        <v>3</v>
      </c>
      <c r="AR101" s="46">
        <v>2</v>
      </c>
    </row>
    <row r="102" spans="1:44" x14ac:dyDescent="0.2">
      <c r="A102" s="49" t="s">
        <v>77</v>
      </c>
      <c r="B102" s="49" t="s">
        <v>101</v>
      </c>
      <c r="C102" s="50">
        <v>0.57937310414560161</v>
      </c>
      <c r="D102" s="49"/>
      <c r="E102" s="49"/>
      <c r="F102" s="50">
        <v>0.39175257731958762</v>
      </c>
      <c r="G102" s="49"/>
      <c r="H102" s="49"/>
      <c r="I102" s="50">
        <v>0.14599999999999999</v>
      </c>
      <c r="J102" s="49"/>
      <c r="K102" s="49"/>
      <c r="L102" s="52" t="s">
        <v>1068</v>
      </c>
      <c r="M102" s="49"/>
      <c r="N102" s="49"/>
      <c r="O102" s="49">
        <v>30.9</v>
      </c>
      <c r="P102" s="49" t="s">
        <v>348</v>
      </c>
      <c r="Q102" s="49" t="s">
        <v>348</v>
      </c>
      <c r="R102" s="90">
        <v>11.01</v>
      </c>
      <c r="S102" s="49" t="s">
        <v>348</v>
      </c>
      <c r="T102" s="49" t="s">
        <v>348</v>
      </c>
      <c r="U102" s="49">
        <f t="shared" si="18"/>
        <v>2</v>
      </c>
      <c r="V102" s="49">
        <f t="shared" si="19"/>
        <v>2</v>
      </c>
      <c r="W102" s="49" t="str">
        <f t="shared" si="20"/>
        <v/>
      </c>
      <c r="X102" s="49" t="str">
        <f t="shared" si="21"/>
        <v/>
      </c>
      <c r="Y102" s="49" t="str">
        <f t="shared" si="22"/>
        <v/>
      </c>
      <c r="Z102" s="49" t="str">
        <f t="shared" si="23"/>
        <v/>
      </c>
      <c r="AA102" s="49" t="str">
        <f t="shared" si="24"/>
        <v>Professions</v>
      </c>
      <c r="AB102" s="49" t="str">
        <f t="shared" si="25"/>
        <v>Pay</v>
      </c>
      <c r="AC102" s="49" t="str">
        <f t="shared" si="26"/>
        <v/>
      </c>
      <c r="AD102" s="49" t="str">
        <f t="shared" si="27"/>
        <v/>
      </c>
      <c r="AE102" s="49" t="str">
        <f t="shared" si="28"/>
        <v/>
      </c>
      <c r="AF102" s="49" t="str">
        <f t="shared" si="29"/>
        <v/>
      </c>
      <c r="AG102" s="49" t="str">
        <f t="shared" si="30"/>
        <v>Professions</v>
      </c>
      <c r="AH102" s="49" t="str">
        <f t="shared" si="31"/>
        <v>Pay</v>
      </c>
      <c r="AI102" s="49">
        <v>96</v>
      </c>
      <c r="AJ102" s="49">
        <v>239</v>
      </c>
      <c r="AK102" s="49">
        <v>176</v>
      </c>
      <c r="AL102" s="49" t="s">
        <v>349</v>
      </c>
      <c r="AM102" s="49">
        <v>22</v>
      </c>
      <c r="AN102" s="49">
        <v>31</v>
      </c>
      <c r="AO102" s="68">
        <f>(AI102+AJ102+AK102+AM102+AN102)/5</f>
        <v>112.8</v>
      </c>
      <c r="AP102" s="49">
        <v>100</v>
      </c>
      <c r="AQ102" s="75">
        <v>4</v>
      </c>
      <c r="AR102" s="49">
        <v>2</v>
      </c>
    </row>
    <row r="103" spans="1:44" x14ac:dyDescent="0.2">
      <c r="A103" s="46" t="s">
        <v>231</v>
      </c>
      <c r="B103" s="46" t="s">
        <v>295</v>
      </c>
      <c r="C103" s="47">
        <v>0.50079491255961839</v>
      </c>
      <c r="D103" s="46" t="s">
        <v>348</v>
      </c>
      <c r="E103" s="46" t="s">
        <v>348</v>
      </c>
      <c r="F103" s="47">
        <v>0.41044776119402987</v>
      </c>
      <c r="G103" s="46"/>
      <c r="H103" s="46"/>
      <c r="I103" s="47">
        <v>0.16800000000000001</v>
      </c>
      <c r="J103" s="46"/>
      <c r="K103" s="46"/>
      <c r="L103" s="48">
        <v>25.1</v>
      </c>
      <c r="M103" s="46" t="s">
        <v>348</v>
      </c>
      <c r="N103" s="46" t="s">
        <v>348</v>
      </c>
      <c r="O103" s="46">
        <v>33.4</v>
      </c>
      <c r="P103" s="46"/>
      <c r="Q103" s="46" t="s">
        <v>348</v>
      </c>
      <c r="R103" s="89">
        <v>13.8</v>
      </c>
      <c r="S103" s="46"/>
      <c r="T103" s="46"/>
      <c r="U103" s="46">
        <f t="shared" si="18"/>
        <v>2</v>
      </c>
      <c r="V103" s="46">
        <f t="shared" si="19"/>
        <v>3</v>
      </c>
      <c r="W103" s="46" t="str">
        <f t="shared" si="20"/>
        <v>GCSE - all</v>
      </c>
      <c r="X103" s="46" t="str">
        <f t="shared" si="21"/>
        <v/>
      </c>
      <c r="Y103" s="46" t="str">
        <f t="shared" si="22"/>
        <v/>
      </c>
      <c r="Z103" s="46" t="str">
        <f t="shared" si="23"/>
        <v>Workless</v>
      </c>
      <c r="AA103" s="46" t="str">
        <f t="shared" si="24"/>
        <v/>
      </c>
      <c r="AB103" s="46" t="str">
        <f t="shared" si="25"/>
        <v/>
      </c>
      <c r="AC103" s="46" t="str">
        <f t="shared" si="26"/>
        <v>GCSE - all</v>
      </c>
      <c r="AD103" s="46" t="str">
        <f t="shared" si="27"/>
        <v/>
      </c>
      <c r="AE103" s="46" t="str">
        <f t="shared" si="28"/>
        <v/>
      </c>
      <c r="AF103" s="46" t="str">
        <f t="shared" si="29"/>
        <v>Workless</v>
      </c>
      <c r="AG103" s="46" t="str">
        <f t="shared" si="30"/>
        <v>Professions</v>
      </c>
      <c r="AH103" s="46" t="str">
        <f t="shared" si="31"/>
        <v/>
      </c>
      <c r="AI103" s="46">
        <v>20</v>
      </c>
      <c r="AJ103" s="46">
        <v>260</v>
      </c>
      <c r="AK103" s="46">
        <v>139</v>
      </c>
      <c r="AL103" s="46">
        <v>16</v>
      </c>
      <c r="AM103" s="46">
        <v>41</v>
      </c>
      <c r="AN103" s="46">
        <v>211</v>
      </c>
      <c r="AO103" s="67">
        <f t="shared" ref="AO103:AO109" si="34">(AI103+AJ103+AK103+AL103+AM103+AN103)/6</f>
        <v>114.5</v>
      </c>
      <c r="AP103" s="46">
        <v>101</v>
      </c>
      <c r="AQ103" s="74">
        <v>4</v>
      </c>
      <c r="AR103" s="46">
        <v>2</v>
      </c>
    </row>
    <row r="104" spans="1:44" x14ac:dyDescent="0.2">
      <c r="A104" s="53" t="s">
        <v>55</v>
      </c>
      <c r="B104" s="53" t="s">
        <v>63</v>
      </c>
      <c r="C104" s="54">
        <v>0.57580117724002611</v>
      </c>
      <c r="D104" s="53"/>
      <c r="E104" s="53"/>
      <c r="F104" s="54">
        <v>0.30795148247978438</v>
      </c>
      <c r="G104" s="53"/>
      <c r="H104" s="53"/>
      <c r="I104" s="54">
        <v>0.20699999999999999</v>
      </c>
      <c r="J104" s="53"/>
      <c r="K104" s="53" t="s">
        <v>348</v>
      </c>
      <c r="L104" s="55">
        <v>15.9</v>
      </c>
      <c r="M104" s="53"/>
      <c r="N104" s="53"/>
      <c r="O104" s="53">
        <v>45.6</v>
      </c>
      <c r="P104" s="53"/>
      <c r="Q104" s="53"/>
      <c r="R104" s="91">
        <v>12.79</v>
      </c>
      <c r="S104" s="53"/>
      <c r="T104" s="53"/>
      <c r="U104" s="53">
        <f t="shared" si="18"/>
        <v>0</v>
      </c>
      <c r="V104" s="53">
        <f t="shared" si="19"/>
        <v>1</v>
      </c>
      <c r="W104" s="53" t="str">
        <f t="shared" si="20"/>
        <v/>
      </c>
      <c r="X104" s="53" t="str">
        <f t="shared" si="21"/>
        <v/>
      </c>
      <c r="Y104" s="53" t="str">
        <f t="shared" si="22"/>
        <v/>
      </c>
      <c r="Z104" s="53" t="str">
        <f t="shared" si="23"/>
        <v/>
      </c>
      <c r="AA104" s="53" t="str">
        <f t="shared" si="24"/>
        <v/>
      </c>
      <c r="AB104" s="53" t="str">
        <f t="shared" si="25"/>
        <v/>
      </c>
      <c r="AC104" s="53" t="str">
        <f t="shared" si="26"/>
        <v/>
      </c>
      <c r="AD104" s="53" t="str">
        <f t="shared" si="27"/>
        <v/>
      </c>
      <c r="AE104" s="53" t="str">
        <f t="shared" si="28"/>
        <v>Poverty</v>
      </c>
      <c r="AF104" s="53" t="str">
        <f t="shared" si="29"/>
        <v/>
      </c>
      <c r="AG104" s="53" t="str">
        <f t="shared" si="30"/>
        <v/>
      </c>
      <c r="AH104" s="53" t="str">
        <f t="shared" si="31"/>
        <v/>
      </c>
      <c r="AI104" s="53">
        <v>88</v>
      </c>
      <c r="AJ104" s="53">
        <v>107</v>
      </c>
      <c r="AK104" s="53">
        <v>79</v>
      </c>
      <c r="AL104" s="53">
        <v>84</v>
      </c>
      <c r="AM104" s="53">
        <v>181</v>
      </c>
      <c r="AN104" s="53">
        <v>152</v>
      </c>
      <c r="AO104" s="69">
        <f t="shared" si="34"/>
        <v>115.16666666666667</v>
      </c>
      <c r="AP104" s="53">
        <v>102</v>
      </c>
      <c r="AQ104" s="76">
        <v>4</v>
      </c>
      <c r="AR104" s="53">
        <v>2</v>
      </c>
    </row>
    <row r="105" spans="1:44" x14ac:dyDescent="0.2">
      <c r="A105" s="49" t="s">
        <v>77</v>
      </c>
      <c r="B105" s="49" t="s">
        <v>98</v>
      </c>
      <c r="C105" s="50">
        <v>0.62139917695473246</v>
      </c>
      <c r="D105" s="49"/>
      <c r="E105" s="49"/>
      <c r="F105" s="50">
        <v>0.44767441860465118</v>
      </c>
      <c r="G105" s="49"/>
      <c r="H105" s="49"/>
      <c r="I105" s="50">
        <v>0.19700000000000001</v>
      </c>
      <c r="J105" s="49"/>
      <c r="K105" s="49"/>
      <c r="L105" s="51">
        <v>17.399999999999999</v>
      </c>
      <c r="M105" s="49"/>
      <c r="N105" s="49"/>
      <c r="O105" s="49">
        <v>29</v>
      </c>
      <c r="P105" s="49" t="s">
        <v>348</v>
      </c>
      <c r="Q105" s="49" t="s">
        <v>348</v>
      </c>
      <c r="R105" s="90">
        <v>11.52</v>
      </c>
      <c r="S105" s="49"/>
      <c r="T105" s="49" t="s">
        <v>348</v>
      </c>
      <c r="U105" s="49">
        <f t="shared" si="18"/>
        <v>1</v>
      </c>
      <c r="V105" s="49">
        <f t="shared" si="19"/>
        <v>2</v>
      </c>
      <c r="W105" s="49" t="str">
        <f t="shared" si="20"/>
        <v/>
      </c>
      <c r="X105" s="49" t="str">
        <f t="shared" si="21"/>
        <v/>
      </c>
      <c r="Y105" s="49" t="str">
        <f t="shared" si="22"/>
        <v/>
      </c>
      <c r="Z105" s="49" t="str">
        <f t="shared" si="23"/>
        <v/>
      </c>
      <c r="AA105" s="49" t="str">
        <f t="shared" si="24"/>
        <v>Professions</v>
      </c>
      <c r="AB105" s="49" t="str">
        <f t="shared" si="25"/>
        <v/>
      </c>
      <c r="AC105" s="49" t="str">
        <f t="shared" si="26"/>
        <v/>
      </c>
      <c r="AD105" s="49" t="str">
        <f t="shared" si="27"/>
        <v/>
      </c>
      <c r="AE105" s="49" t="str">
        <f t="shared" si="28"/>
        <v/>
      </c>
      <c r="AF105" s="49" t="str">
        <f t="shared" si="29"/>
        <v/>
      </c>
      <c r="AG105" s="49" t="str">
        <f t="shared" si="30"/>
        <v>Professions</v>
      </c>
      <c r="AH105" s="49" t="str">
        <f t="shared" si="31"/>
        <v>Pay</v>
      </c>
      <c r="AI105" s="49">
        <v>182</v>
      </c>
      <c r="AJ105" s="49">
        <v>282</v>
      </c>
      <c r="AK105" s="49">
        <v>96</v>
      </c>
      <c r="AL105" s="49">
        <v>68</v>
      </c>
      <c r="AM105" s="49">
        <v>7</v>
      </c>
      <c r="AN105" s="49">
        <v>60</v>
      </c>
      <c r="AO105" s="68">
        <f t="shared" si="34"/>
        <v>115.83333333333333</v>
      </c>
      <c r="AP105" s="49">
        <v>103</v>
      </c>
      <c r="AQ105" s="75">
        <v>4</v>
      </c>
      <c r="AR105" s="49">
        <v>2</v>
      </c>
    </row>
    <row r="106" spans="1:44" x14ac:dyDescent="0.2">
      <c r="A106" s="49" t="s">
        <v>15</v>
      </c>
      <c r="B106" s="49" t="s">
        <v>25</v>
      </c>
      <c r="C106" s="50">
        <v>0.6367567567567568</v>
      </c>
      <c r="D106" s="49"/>
      <c r="E106" s="49"/>
      <c r="F106" s="50">
        <v>0.353515625</v>
      </c>
      <c r="G106" s="49"/>
      <c r="H106" s="49"/>
      <c r="I106" s="50">
        <v>0.188</v>
      </c>
      <c r="J106" s="49"/>
      <c r="K106" s="49"/>
      <c r="L106" s="51">
        <v>23.3</v>
      </c>
      <c r="M106" s="49" t="s">
        <v>348</v>
      </c>
      <c r="N106" s="49" t="s">
        <v>348</v>
      </c>
      <c r="O106" s="49">
        <v>36.299999999999997</v>
      </c>
      <c r="P106" s="49"/>
      <c r="Q106" s="49" t="s">
        <v>348</v>
      </c>
      <c r="R106" s="90">
        <v>12.01</v>
      </c>
      <c r="S106" s="49"/>
      <c r="T106" s="49"/>
      <c r="U106" s="49">
        <f t="shared" si="18"/>
        <v>1</v>
      </c>
      <c r="V106" s="49">
        <f t="shared" si="19"/>
        <v>2</v>
      </c>
      <c r="W106" s="49" t="str">
        <f t="shared" si="20"/>
        <v/>
      </c>
      <c r="X106" s="49" t="str">
        <f t="shared" si="21"/>
        <v/>
      </c>
      <c r="Y106" s="49" t="str">
        <f t="shared" si="22"/>
        <v/>
      </c>
      <c r="Z106" s="49" t="str">
        <f t="shared" si="23"/>
        <v>Workless</v>
      </c>
      <c r="AA106" s="49" t="str">
        <f t="shared" si="24"/>
        <v/>
      </c>
      <c r="AB106" s="49" t="str">
        <f t="shared" si="25"/>
        <v/>
      </c>
      <c r="AC106" s="49" t="str">
        <f t="shared" si="26"/>
        <v/>
      </c>
      <c r="AD106" s="49" t="str">
        <f t="shared" si="27"/>
        <v/>
      </c>
      <c r="AE106" s="49" t="str">
        <f t="shared" si="28"/>
        <v/>
      </c>
      <c r="AF106" s="49" t="str">
        <f t="shared" si="29"/>
        <v>Workless</v>
      </c>
      <c r="AG106" s="49" t="str">
        <f t="shared" si="30"/>
        <v>Professions</v>
      </c>
      <c r="AH106" s="49" t="str">
        <f t="shared" si="31"/>
        <v/>
      </c>
      <c r="AI106" s="49">
        <v>213</v>
      </c>
      <c r="AJ106" s="49">
        <v>176</v>
      </c>
      <c r="AK106" s="49">
        <v>108</v>
      </c>
      <c r="AL106" s="49">
        <v>25</v>
      </c>
      <c r="AM106" s="49">
        <v>66</v>
      </c>
      <c r="AN106" s="49">
        <v>107</v>
      </c>
      <c r="AO106" s="68">
        <f t="shared" si="34"/>
        <v>115.83333333333333</v>
      </c>
      <c r="AP106" s="49">
        <v>104</v>
      </c>
      <c r="AQ106" s="75">
        <v>4</v>
      </c>
      <c r="AR106" s="49">
        <v>2</v>
      </c>
    </row>
    <row r="107" spans="1:44" x14ac:dyDescent="0.2">
      <c r="A107" s="58" t="s">
        <v>299</v>
      </c>
      <c r="B107" s="58" t="s">
        <v>333</v>
      </c>
      <c r="C107" s="70">
        <v>0.5843773028739867</v>
      </c>
      <c r="D107" s="58"/>
      <c r="E107" s="58"/>
      <c r="F107" s="70">
        <v>0.30232558139534882</v>
      </c>
      <c r="G107" s="58"/>
      <c r="H107" s="58"/>
      <c r="I107" s="70">
        <v>0.16200000000000001</v>
      </c>
      <c r="J107" s="58"/>
      <c r="K107" s="58"/>
      <c r="L107" s="79">
        <v>13.3</v>
      </c>
      <c r="M107" s="58"/>
      <c r="N107" s="58"/>
      <c r="O107" s="58">
        <v>39.700000000000003</v>
      </c>
      <c r="P107" s="58"/>
      <c r="Q107" s="58"/>
      <c r="R107" s="85">
        <v>12.23</v>
      </c>
      <c r="S107" s="58"/>
      <c r="T107" s="58"/>
      <c r="U107" s="58">
        <f t="shared" si="18"/>
        <v>0</v>
      </c>
      <c r="V107" s="58">
        <f t="shared" si="19"/>
        <v>0</v>
      </c>
      <c r="W107" s="58" t="str">
        <f t="shared" si="20"/>
        <v/>
      </c>
      <c r="X107" s="58" t="str">
        <f t="shared" si="21"/>
        <v/>
      </c>
      <c r="Y107" s="58" t="str">
        <f t="shared" si="22"/>
        <v/>
      </c>
      <c r="Z107" s="58" t="str">
        <f t="shared" si="23"/>
        <v/>
      </c>
      <c r="AA107" s="58" t="str">
        <f t="shared" si="24"/>
        <v/>
      </c>
      <c r="AB107" s="58" t="str">
        <f t="shared" si="25"/>
        <v/>
      </c>
      <c r="AC107" s="58" t="str">
        <f t="shared" si="26"/>
        <v/>
      </c>
      <c r="AD107" s="58" t="str">
        <f t="shared" si="27"/>
        <v/>
      </c>
      <c r="AE107" s="58" t="str">
        <f t="shared" si="28"/>
        <v/>
      </c>
      <c r="AF107" s="58" t="str">
        <f t="shared" si="29"/>
        <v/>
      </c>
      <c r="AG107" s="58" t="str">
        <f t="shared" si="30"/>
        <v/>
      </c>
      <c r="AH107" s="58" t="str">
        <f t="shared" si="31"/>
        <v/>
      </c>
      <c r="AI107" s="58">
        <v>101</v>
      </c>
      <c r="AJ107" s="58">
        <v>95</v>
      </c>
      <c r="AK107" s="58">
        <v>147</v>
      </c>
      <c r="AL107" s="58">
        <v>126</v>
      </c>
      <c r="AM107" s="58">
        <v>111</v>
      </c>
      <c r="AN107" s="58">
        <v>121</v>
      </c>
      <c r="AO107" s="63">
        <f t="shared" si="34"/>
        <v>116.83333333333333</v>
      </c>
      <c r="AP107" s="58">
        <v>105</v>
      </c>
      <c r="AQ107" s="77">
        <v>4</v>
      </c>
      <c r="AR107" s="58">
        <v>2</v>
      </c>
    </row>
    <row r="108" spans="1:44" x14ac:dyDescent="0.2">
      <c r="A108" s="49" t="s">
        <v>149</v>
      </c>
      <c r="B108" s="49" t="s">
        <v>151</v>
      </c>
      <c r="C108" s="50">
        <v>0.58891547049441784</v>
      </c>
      <c r="D108" s="49"/>
      <c r="E108" s="49"/>
      <c r="F108" s="50">
        <v>0.44032921810699588</v>
      </c>
      <c r="G108" s="49"/>
      <c r="H108" s="49"/>
      <c r="I108" s="50">
        <v>0.221</v>
      </c>
      <c r="J108" s="49"/>
      <c r="K108" s="49" t="s">
        <v>348</v>
      </c>
      <c r="L108" s="51">
        <v>14.7</v>
      </c>
      <c r="M108" s="49"/>
      <c r="N108" s="49"/>
      <c r="O108" s="49">
        <v>35.700000000000003</v>
      </c>
      <c r="P108" s="49"/>
      <c r="Q108" s="49" t="s">
        <v>348</v>
      </c>
      <c r="R108" s="90">
        <v>11.95</v>
      </c>
      <c r="S108" s="49"/>
      <c r="T108" s="49"/>
      <c r="U108" s="49">
        <f t="shared" si="18"/>
        <v>0</v>
      </c>
      <c r="V108" s="49">
        <f t="shared" si="19"/>
        <v>2</v>
      </c>
      <c r="W108" s="49" t="str">
        <f t="shared" si="20"/>
        <v/>
      </c>
      <c r="X108" s="49" t="str">
        <f t="shared" si="21"/>
        <v/>
      </c>
      <c r="Y108" s="49" t="str">
        <f t="shared" si="22"/>
        <v/>
      </c>
      <c r="Z108" s="49" t="str">
        <f t="shared" si="23"/>
        <v/>
      </c>
      <c r="AA108" s="49" t="str">
        <f t="shared" si="24"/>
        <v/>
      </c>
      <c r="AB108" s="49" t="str">
        <f t="shared" si="25"/>
        <v/>
      </c>
      <c r="AC108" s="49" t="str">
        <f t="shared" si="26"/>
        <v/>
      </c>
      <c r="AD108" s="49" t="str">
        <f t="shared" si="27"/>
        <v/>
      </c>
      <c r="AE108" s="49" t="str">
        <f t="shared" si="28"/>
        <v>Poverty</v>
      </c>
      <c r="AF108" s="49" t="str">
        <f t="shared" si="29"/>
        <v/>
      </c>
      <c r="AG108" s="49" t="str">
        <f t="shared" si="30"/>
        <v>Professions</v>
      </c>
      <c r="AH108" s="49" t="str">
        <f t="shared" si="31"/>
        <v/>
      </c>
      <c r="AI108" s="49">
        <v>109</v>
      </c>
      <c r="AJ108" s="49">
        <v>278</v>
      </c>
      <c r="AK108" s="49">
        <v>61</v>
      </c>
      <c r="AL108" s="49">
        <v>103</v>
      </c>
      <c r="AM108" s="49">
        <v>58</v>
      </c>
      <c r="AN108" s="49">
        <v>96</v>
      </c>
      <c r="AO108" s="68">
        <f t="shared" si="34"/>
        <v>117.5</v>
      </c>
      <c r="AP108" s="49">
        <v>106</v>
      </c>
      <c r="AQ108" s="75">
        <v>4</v>
      </c>
      <c r="AR108" s="49">
        <v>2</v>
      </c>
    </row>
    <row r="109" spans="1:44" x14ac:dyDescent="0.2">
      <c r="A109" s="53" t="s">
        <v>77</v>
      </c>
      <c r="B109" s="53" t="s">
        <v>107</v>
      </c>
      <c r="C109" s="54">
        <v>0.57488789237668159</v>
      </c>
      <c r="D109" s="53"/>
      <c r="E109" s="53"/>
      <c r="F109" s="54">
        <v>0.2421875</v>
      </c>
      <c r="G109" s="53" t="s">
        <v>348</v>
      </c>
      <c r="H109" s="53" t="s">
        <v>348</v>
      </c>
      <c r="I109" s="54">
        <v>0.151</v>
      </c>
      <c r="J109" s="53"/>
      <c r="K109" s="53"/>
      <c r="L109" s="55">
        <v>11.8</v>
      </c>
      <c r="M109" s="53"/>
      <c r="N109" s="53"/>
      <c r="O109" s="53">
        <v>38.1</v>
      </c>
      <c r="P109" s="53"/>
      <c r="Q109" s="53"/>
      <c r="R109" s="91">
        <v>13.52</v>
      </c>
      <c r="S109" s="53"/>
      <c r="T109" s="53"/>
      <c r="U109" s="53">
        <f t="shared" si="18"/>
        <v>1</v>
      </c>
      <c r="V109" s="53">
        <f t="shared" si="19"/>
        <v>1</v>
      </c>
      <c r="W109" s="53" t="str">
        <f t="shared" si="20"/>
        <v/>
      </c>
      <c r="X109" s="53" t="str">
        <f t="shared" si="21"/>
        <v>GCSE - FSM</v>
      </c>
      <c r="Y109" s="53" t="str">
        <f t="shared" si="22"/>
        <v/>
      </c>
      <c r="Z109" s="53" t="str">
        <f t="shared" si="23"/>
        <v/>
      </c>
      <c r="AA109" s="53" t="str">
        <f t="shared" si="24"/>
        <v/>
      </c>
      <c r="AB109" s="53" t="str">
        <f t="shared" si="25"/>
        <v/>
      </c>
      <c r="AC109" s="53" t="str">
        <f t="shared" si="26"/>
        <v/>
      </c>
      <c r="AD109" s="53" t="str">
        <f t="shared" si="27"/>
        <v>GCSE - FSM</v>
      </c>
      <c r="AE109" s="53" t="str">
        <f t="shared" si="28"/>
        <v/>
      </c>
      <c r="AF109" s="53" t="str">
        <f t="shared" si="29"/>
        <v/>
      </c>
      <c r="AG109" s="53" t="str">
        <f t="shared" si="30"/>
        <v/>
      </c>
      <c r="AH109" s="53" t="str">
        <f t="shared" si="31"/>
        <v/>
      </c>
      <c r="AI109" s="53">
        <v>86</v>
      </c>
      <c r="AJ109" s="53">
        <v>24</v>
      </c>
      <c r="AK109" s="53">
        <v>167</v>
      </c>
      <c r="AL109" s="53">
        <v>146</v>
      </c>
      <c r="AM109" s="53">
        <v>92</v>
      </c>
      <c r="AN109" s="53">
        <v>197</v>
      </c>
      <c r="AO109" s="69">
        <f t="shared" si="34"/>
        <v>118.66666666666667</v>
      </c>
      <c r="AP109" s="53">
        <v>107</v>
      </c>
      <c r="AQ109" s="76">
        <v>4</v>
      </c>
      <c r="AR109" s="53">
        <v>2</v>
      </c>
    </row>
    <row r="110" spans="1:44" x14ac:dyDescent="0.2">
      <c r="A110" s="49" t="s">
        <v>299</v>
      </c>
      <c r="B110" s="49" t="s">
        <v>325</v>
      </c>
      <c r="C110" s="50">
        <v>0.53230337078651691</v>
      </c>
      <c r="D110" s="49"/>
      <c r="E110" s="49" t="s">
        <v>348</v>
      </c>
      <c r="F110" s="50">
        <v>0.40336134453781514</v>
      </c>
      <c r="G110" s="49"/>
      <c r="H110" s="49"/>
      <c r="I110" s="50">
        <v>0.18</v>
      </c>
      <c r="J110" s="49"/>
      <c r="K110" s="49"/>
      <c r="L110" s="52" t="s">
        <v>1068</v>
      </c>
      <c r="M110" s="49"/>
      <c r="N110" s="49"/>
      <c r="O110" s="49">
        <v>39.200000000000003</v>
      </c>
      <c r="P110" s="49"/>
      <c r="Q110" s="49"/>
      <c r="R110" s="90">
        <v>11.65</v>
      </c>
      <c r="S110" s="49"/>
      <c r="T110" s="49" t="s">
        <v>348</v>
      </c>
      <c r="U110" s="49">
        <f t="shared" si="18"/>
        <v>0</v>
      </c>
      <c r="V110" s="49">
        <f t="shared" si="19"/>
        <v>2</v>
      </c>
      <c r="W110" s="49" t="str">
        <f t="shared" si="20"/>
        <v/>
      </c>
      <c r="X110" s="49" t="str">
        <f t="shared" si="21"/>
        <v/>
      </c>
      <c r="Y110" s="49" t="str">
        <f t="shared" si="22"/>
        <v/>
      </c>
      <c r="Z110" s="49" t="str">
        <f t="shared" si="23"/>
        <v/>
      </c>
      <c r="AA110" s="49" t="str">
        <f t="shared" si="24"/>
        <v/>
      </c>
      <c r="AB110" s="49" t="str">
        <f t="shared" si="25"/>
        <v/>
      </c>
      <c r="AC110" s="49" t="str">
        <f t="shared" si="26"/>
        <v>GCSE - all</v>
      </c>
      <c r="AD110" s="49" t="str">
        <f t="shared" si="27"/>
        <v/>
      </c>
      <c r="AE110" s="49" t="str">
        <f t="shared" si="28"/>
        <v/>
      </c>
      <c r="AF110" s="49" t="str">
        <f t="shared" si="29"/>
        <v/>
      </c>
      <c r="AG110" s="49" t="str">
        <f t="shared" si="30"/>
        <v/>
      </c>
      <c r="AH110" s="49" t="str">
        <f t="shared" si="31"/>
        <v>Pay</v>
      </c>
      <c r="AI110" s="49">
        <v>39</v>
      </c>
      <c r="AJ110" s="49">
        <v>256</v>
      </c>
      <c r="AK110" s="49">
        <v>125</v>
      </c>
      <c r="AL110" s="49" t="s">
        <v>349</v>
      </c>
      <c r="AM110" s="49">
        <v>104</v>
      </c>
      <c r="AN110" s="49">
        <v>76</v>
      </c>
      <c r="AO110" s="68">
        <f>(AI110+AJ110+AK110+AM110+AN110)/5</f>
        <v>120</v>
      </c>
      <c r="AP110" s="49">
        <v>108</v>
      </c>
      <c r="AQ110" s="75">
        <v>4</v>
      </c>
      <c r="AR110" s="49">
        <v>2</v>
      </c>
    </row>
    <row r="111" spans="1:44" x14ac:dyDescent="0.2">
      <c r="A111" s="53" t="s">
        <v>15</v>
      </c>
      <c r="B111" s="53" t="s">
        <v>37</v>
      </c>
      <c r="C111" s="54">
        <v>0.57682177348551356</v>
      </c>
      <c r="D111" s="53"/>
      <c r="E111" s="53"/>
      <c r="F111" s="54">
        <v>0.30952380952380953</v>
      </c>
      <c r="G111" s="53"/>
      <c r="H111" s="53"/>
      <c r="I111" s="54">
        <v>0.154</v>
      </c>
      <c r="J111" s="53"/>
      <c r="K111" s="53"/>
      <c r="L111" s="55">
        <v>10.9</v>
      </c>
      <c r="M111" s="53"/>
      <c r="N111" s="53"/>
      <c r="O111" s="53">
        <v>35.9</v>
      </c>
      <c r="P111" s="53"/>
      <c r="Q111" s="53" t="s">
        <v>348</v>
      </c>
      <c r="R111" s="91">
        <v>12.55</v>
      </c>
      <c r="S111" s="53"/>
      <c r="T111" s="53"/>
      <c r="U111" s="53">
        <f t="shared" si="18"/>
        <v>0</v>
      </c>
      <c r="V111" s="53">
        <f t="shared" si="19"/>
        <v>1</v>
      </c>
      <c r="W111" s="53" t="str">
        <f t="shared" si="20"/>
        <v/>
      </c>
      <c r="X111" s="53" t="str">
        <f t="shared" si="21"/>
        <v/>
      </c>
      <c r="Y111" s="53" t="str">
        <f t="shared" si="22"/>
        <v/>
      </c>
      <c r="Z111" s="53" t="str">
        <f t="shared" si="23"/>
        <v/>
      </c>
      <c r="AA111" s="53" t="str">
        <f t="shared" si="24"/>
        <v/>
      </c>
      <c r="AB111" s="53" t="str">
        <f t="shared" si="25"/>
        <v/>
      </c>
      <c r="AC111" s="53" t="str">
        <f t="shared" si="26"/>
        <v/>
      </c>
      <c r="AD111" s="53" t="str">
        <f t="shared" si="27"/>
        <v/>
      </c>
      <c r="AE111" s="53" t="str">
        <f t="shared" si="28"/>
        <v/>
      </c>
      <c r="AF111" s="53" t="str">
        <f t="shared" si="29"/>
        <v/>
      </c>
      <c r="AG111" s="53" t="str">
        <f t="shared" si="30"/>
        <v>Professions</v>
      </c>
      <c r="AH111" s="53" t="str">
        <f t="shared" si="31"/>
        <v/>
      </c>
      <c r="AI111" s="53">
        <v>91</v>
      </c>
      <c r="AJ111" s="53">
        <v>111</v>
      </c>
      <c r="AK111" s="53">
        <v>163</v>
      </c>
      <c r="AL111" s="53">
        <v>163</v>
      </c>
      <c r="AM111" s="53">
        <v>60</v>
      </c>
      <c r="AN111" s="53">
        <v>135</v>
      </c>
      <c r="AO111" s="69">
        <f t="shared" ref="AO111:AO123" si="35">(AI111+AJ111+AK111+AL111+AM111+AN111)/6</f>
        <v>120.5</v>
      </c>
      <c r="AP111" s="53">
        <v>109</v>
      </c>
      <c r="AQ111" s="76">
        <v>4</v>
      </c>
      <c r="AR111" s="53">
        <v>2</v>
      </c>
    </row>
    <row r="112" spans="1:44" x14ac:dyDescent="0.2">
      <c r="A112" s="49" t="s">
        <v>2</v>
      </c>
      <c r="B112" s="49" t="s">
        <v>3</v>
      </c>
      <c r="C112" s="50">
        <v>0.61322549952426264</v>
      </c>
      <c r="D112" s="49"/>
      <c r="E112" s="49"/>
      <c r="F112" s="50">
        <v>0.35854341736694678</v>
      </c>
      <c r="G112" s="49"/>
      <c r="H112" s="49"/>
      <c r="I112" s="50">
        <v>0.214</v>
      </c>
      <c r="J112" s="49"/>
      <c r="K112" s="49" t="s">
        <v>348</v>
      </c>
      <c r="L112" s="51">
        <v>13.9</v>
      </c>
      <c r="M112" s="49"/>
      <c r="N112" s="49"/>
      <c r="O112" s="49">
        <v>34.799999999999997</v>
      </c>
      <c r="P112" s="49"/>
      <c r="Q112" s="49" t="s">
        <v>348</v>
      </c>
      <c r="R112" s="90">
        <v>12.48</v>
      </c>
      <c r="S112" s="49"/>
      <c r="T112" s="49"/>
      <c r="U112" s="49">
        <f t="shared" si="18"/>
        <v>0</v>
      </c>
      <c r="V112" s="49">
        <f t="shared" si="19"/>
        <v>2</v>
      </c>
      <c r="W112" s="49" t="str">
        <f t="shared" si="20"/>
        <v/>
      </c>
      <c r="X112" s="49" t="str">
        <f t="shared" si="21"/>
        <v/>
      </c>
      <c r="Y112" s="49" t="str">
        <f t="shared" si="22"/>
        <v/>
      </c>
      <c r="Z112" s="49" t="str">
        <f t="shared" si="23"/>
        <v/>
      </c>
      <c r="AA112" s="49" t="str">
        <f t="shared" si="24"/>
        <v/>
      </c>
      <c r="AB112" s="49" t="str">
        <f t="shared" si="25"/>
        <v/>
      </c>
      <c r="AC112" s="49" t="str">
        <f t="shared" si="26"/>
        <v/>
      </c>
      <c r="AD112" s="49" t="str">
        <f t="shared" si="27"/>
        <v/>
      </c>
      <c r="AE112" s="49" t="str">
        <f t="shared" si="28"/>
        <v>Poverty</v>
      </c>
      <c r="AF112" s="49" t="str">
        <f t="shared" si="29"/>
        <v/>
      </c>
      <c r="AG112" s="49" t="str">
        <f t="shared" si="30"/>
        <v>Professions</v>
      </c>
      <c r="AH112" s="49" t="str">
        <f t="shared" si="31"/>
        <v/>
      </c>
      <c r="AI112" s="49">
        <v>171</v>
      </c>
      <c r="AJ112" s="49">
        <v>184</v>
      </c>
      <c r="AK112" s="49">
        <v>72</v>
      </c>
      <c r="AL112" s="49">
        <v>114</v>
      </c>
      <c r="AM112" s="49">
        <v>52</v>
      </c>
      <c r="AN112" s="49">
        <v>132</v>
      </c>
      <c r="AO112" s="68">
        <f t="shared" si="35"/>
        <v>120.83333333333333</v>
      </c>
      <c r="AP112" s="49">
        <v>110</v>
      </c>
      <c r="AQ112" s="75">
        <v>4</v>
      </c>
      <c r="AR112" s="49">
        <v>2</v>
      </c>
    </row>
    <row r="113" spans="1:44" x14ac:dyDescent="0.2">
      <c r="A113" s="49" t="s">
        <v>299</v>
      </c>
      <c r="B113" s="49" t="s">
        <v>334</v>
      </c>
      <c r="C113" s="50">
        <v>0.57962858750703428</v>
      </c>
      <c r="D113" s="49"/>
      <c r="E113" s="49"/>
      <c r="F113" s="50">
        <v>0.30769230769230771</v>
      </c>
      <c r="G113" s="49"/>
      <c r="H113" s="49"/>
      <c r="I113" s="50">
        <v>0.123</v>
      </c>
      <c r="J113" s="49"/>
      <c r="K113" s="49"/>
      <c r="L113" s="51">
        <v>10.3</v>
      </c>
      <c r="M113" s="49"/>
      <c r="N113" s="49"/>
      <c r="O113" s="49">
        <v>36.599999999999994</v>
      </c>
      <c r="P113" s="49"/>
      <c r="Q113" s="49" t="s">
        <v>348</v>
      </c>
      <c r="R113" s="90">
        <v>11.57</v>
      </c>
      <c r="S113" s="49"/>
      <c r="T113" s="49" t="s">
        <v>348</v>
      </c>
      <c r="U113" s="49">
        <f t="shared" si="18"/>
        <v>0</v>
      </c>
      <c r="V113" s="49">
        <f t="shared" si="19"/>
        <v>2</v>
      </c>
      <c r="W113" s="49" t="str">
        <f t="shared" si="20"/>
        <v/>
      </c>
      <c r="X113" s="49" t="str">
        <f t="shared" si="21"/>
        <v/>
      </c>
      <c r="Y113" s="49" t="str">
        <f t="shared" si="22"/>
        <v/>
      </c>
      <c r="Z113" s="49" t="str">
        <f t="shared" si="23"/>
        <v/>
      </c>
      <c r="AA113" s="49" t="str">
        <f t="shared" si="24"/>
        <v/>
      </c>
      <c r="AB113" s="49" t="str">
        <f t="shared" si="25"/>
        <v/>
      </c>
      <c r="AC113" s="49" t="str">
        <f t="shared" si="26"/>
        <v/>
      </c>
      <c r="AD113" s="49" t="str">
        <f t="shared" si="27"/>
        <v/>
      </c>
      <c r="AE113" s="49" t="str">
        <f t="shared" si="28"/>
        <v/>
      </c>
      <c r="AF113" s="49" t="str">
        <f t="shared" si="29"/>
        <v/>
      </c>
      <c r="AG113" s="49" t="str">
        <f t="shared" si="30"/>
        <v>Professions</v>
      </c>
      <c r="AH113" s="49" t="str">
        <f t="shared" si="31"/>
        <v>Pay</v>
      </c>
      <c r="AI113" s="49">
        <v>98</v>
      </c>
      <c r="AJ113" s="49">
        <v>104</v>
      </c>
      <c r="AK113" s="49">
        <v>215</v>
      </c>
      <c r="AL113" s="49">
        <v>173</v>
      </c>
      <c r="AM113" s="49">
        <v>74</v>
      </c>
      <c r="AN113" s="49">
        <v>64</v>
      </c>
      <c r="AO113" s="68">
        <f t="shared" si="35"/>
        <v>121.33333333333333</v>
      </c>
      <c r="AP113" s="49">
        <v>111</v>
      </c>
      <c r="AQ113" s="75">
        <v>4</v>
      </c>
      <c r="AR113" s="49">
        <v>2</v>
      </c>
    </row>
    <row r="114" spans="1:44" x14ac:dyDescent="0.2">
      <c r="A114" s="53" t="s">
        <v>299</v>
      </c>
      <c r="B114" s="53" t="s">
        <v>304</v>
      </c>
      <c r="C114" s="54">
        <v>0.60160519125683065</v>
      </c>
      <c r="D114" s="53"/>
      <c r="E114" s="53"/>
      <c r="F114" s="54">
        <v>0.33884297520661155</v>
      </c>
      <c r="G114" s="53"/>
      <c r="H114" s="53"/>
      <c r="I114" s="54">
        <v>0.16300000000000001</v>
      </c>
      <c r="J114" s="53"/>
      <c r="K114" s="53"/>
      <c r="L114" s="55">
        <v>10.199999999999999</v>
      </c>
      <c r="M114" s="53"/>
      <c r="N114" s="53"/>
      <c r="O114" s="53">
        <v>38.599999999999994</v>
      </c>
      <c r="P114" s="53"/>
      <c r="Q114" s="53"/>
      <c r="R114" s="91">
        <v>10.9</v>
      </c>
      <c r="S114" s="53" t="s">
        <v>348</v>
      </c>
      <c r="T114" s="53" t="s">
        <v>348</v>
      </c>
      <c r="U114" s="53">
        <f t="shared" si="18"/>
        <v>1</v>
      </c>
      <c r="V114" s="53">
        <f t="shared" si="19"/>
        <v>1</v>
      </c>
      <c r="W114" s="53" t="str">
        <f t="shared" si="20"/>
        <v/>
      </c>
      <c r="X114" s="53" t="str">
        <f t="shared" si="21"/>
        <v/>
      </c>
      <c r="Y114" s="53" t="str">
        <f t="shared" si="22"/>
        <v/>
      </c>
      <c r="Z114" s="53" t="str">
        <f t="shared" si="23"/>
        <v/>
      </c>
      <c r="AA114" s="53" t="str">
        <f t="shared" si="24"/>
        <v/>
      </c>
      <c r="AB114" s="53" t="str">
        <f t="shared" si="25"/>
        <v>Pay</v>
      </c>
      <c r="AC114" s="53" t="str">
        <f t="shared" si="26"/>
        <v/>
      </c>
      <c r="AD114" s="53" t="str">
        <f t="shared" si="27"/>
        <v/>
      </c>
      <c r="AE114" s="53" t="str">
        <f t="shared" si="28"/>
        <v/>
      </c>
      <c r="AF114" s="53" t="str">
        <f t="shared" si="29"/>
        <v/>
      </c>
      <c r="AG114" s="53" t="str">
        <f t="shared" si="30"/>
        <v/>
      </c>
      <c r="AH114" s="53" t="str">
        <f t="shared" si="31"/>
        <v>Pay</v>
      </c>
      <c r="AI114" s="53">
        <v>140</v>
      </c>
      <c r="AJ114" s="53">
        <v>156</v>
      </c>
      <c r="AK114" s="53">
        <v>146</v>
      </c>
      <c r="AL114" s="53">
        <v>175</v>
      </c>
      <c r="AM114" s="53">
        <v>96</v>
      </c>
      <c r="AN114" s="53">
        <v>27</v>
      </c>
      <c r="AO114" s="69">
        <f t="shared" si="35"/>
        <v>123.33333333333333</v>
      </c>
      <c r="AP114" s="53">
        <v>112</v>
      </c>
      <c r="AQ114" s="76">
        <v>4</v>
      </c>
      <c r="AR114" s="53">
        <v>2</v>
      </c>
    </row>
    <row r="115" spans="1:44" x14ac:dyDescent="0.2">
      <c r="A115" s="49" t="s">
        <v>118</v>
      </c>
      <c r="B115" s="49" t="s">
        <v>126</v>
      </c>
      <c r="C115" s="50">
        <v>0.56061437191442676</v>
      </c>
      <c r="D115" s="49"/>
      <c r="E115" s="49" t="s">
        <v>348</v>
      </c>
      <c r="F115" s="50">
        <v>0.31325301204819278</v>
      </c>
      <c r="G115" s="49"/>
      <c r="H115" s="49"/>
      <c r="I115" s="50">
        <v>0.126</v>
      </c>
      <c r="J115" s="49"/>
      <c r="K115" s="49"/>
      <c r="L115" s="51">
        <v>10</v>
      </c>
      <c r="M115" s="49"/>
      <c r="N115" s="49"/>
      <c r="O115" s="49">
        <v>43.8</v>
      </c>
      <c r="P115" s="49"/>
      <c r="Q115" s="49"/>
      <c r="R115" s="90">
        <v>10.79</v>
      </c>
      <c r="S115" s="49" t="s">
        <v>348</v>
      </c>
      <c r="T115" s="49" t="s">
        <v>348</v>
      </c>
      <c r="U115" s="49">
        <f t="shared" si="18"/>
        <v>1</v>
      </c>
      <c r="V115" s="49">
        <f t="shared" si="19"/>
        <v>2</v>
      </c>
      <c r="W115" s="49" t="str">
        <f t="shared" si="20"/>
        <v/>
      </c>
      <c r="X115" s="49" t="str">
        <f t="shared" si="21"/>
        <v/>
      </c>
      <c r="Y115" s="49" t="str">
        <f t="shared" si="22"/>
        <v/>
      </c>
      <c r="Z115" s="49" t="str">
        <f t="shared" si="23"/>
        <v/>
      </c>
      <c r="AA115" s="49" t="str">
        <f t="shared" si="24"/>
        <v/>
      </c>
      <c r="AB115" s="49" t="str">
        <f t="shared" si="25"/>
        <v>Pay</v>
      </c>
      <c r="AC115" s="49" t="str">
        <f t="shared" si="26"/>
        <v>GCSE - all</v>
      </c>
      <c r="AD115" s="49" t="str">
        <f t="shared" si="27"/>
        <v/>
      </c>
      <c r="AE115" s="49" t="str">
        <f t="shared" si="28"/>
        <v/>
      </c>
      <c r="AF115" s="49" t="str">
        <f t="shared" si="29"/>
        <v/>
      </c>
      <c r="AG115" s="49" t="str">
        <f t="shared" si="30"/>
        <v/>
      </c>
      <c r="AH115" s="49" t="str">
        <f t="shared" si="31"/>
        <v>Pay</v>
      </c>
      <c r="AI115" s="49">
        <v>65</v>
      </c>
      <c r="AJ115" s="49">
        <v>120</v>
      </c>
      <c r="AK115" s="49">
        <v>206</v>
      </c>
      <c r="AL115" s="49">
        <v>179</v>
      </c>
      <c r="AM115" s="49">
        <v>162</v>
      </c>
      <c r="AN115" s="49">
        <v>20</v>
      </c>
      <c r="AO115" s="68">
        <f t="shared" si="35"/>
        <v>125.33333333333333</v>
      </c>
      <c r="AP115" s="49">
        <v>113</v>
      </c>
      <c r="AQ115" s="75">
        <v>4</v>
      </c>
      <c r="AR115" s="49">
        <v>2</v>
      </c>
    </row>
    <row r="116" spans="1:44" x14ac:dyDescent="0.2">
      <c r="A116" s="49" t="s">
        <v>2</v>
      </c>
      <c r="B116" s="49" t="s">
        <v>13</v>
      </c>
      <c r="C116" s="50">
        <v>0.63048053314626451</v>
      </c>
      <c r="D116" s="49"/>
      <c r="E116" s="49"/>
      <c r="F116" s="50">
        <v>0.37851929092805003</v>
      </c>
      <c r="G116" s="49"/>
      <c r="H116" s="49"/>
      <c r="I116" s="50">
        <v>0.216</v>
      </c>
      <c r="J116" s="49"/>
      <c r="K116" s="49" t="s">
        <v>348</v>
      </c>
      <c r="L116" s="51">
        <v>18.3</v>
      </c>
      <c r="M116" s="49"/>
      <c r="N116" s="49" t="s">
        <v>348</v>
      </c>
      <c r="O116" s="49">
        <v>38.5</v>
      </c>
      <c r="P116" s="49"/>
      <c r="Q116" s="49"/>
      <c r="R116" s="90">
        <v>12</v>
      </c>
      <c r="S116" s="49"/>
      <c r="T116" s="49"/>
      <c r="U116" s="49">
        <f t="shared" si="18"/>
        <v>0</v>
      </c>
      <c r="V116" s="49">
        <f t="shared" si="19"/>
        <v>2</v>
      </c>
      <c r="W116" s="49" t="str">
        <f t="shared" si="20"/>
        <v/>
      </c>
      <c r="X116" s="49" t="str">
        <f t="shared" si="21"/>
        <v/>
      </c>
      <c r="Y116" s="49" t="str">
        <f t="shared" si="22"/>
        <v/>
      </c>
      <c r="Z116" s="49" t="str">
        <f t="shared" si="23"/>
        <v/>
      </c>
      <c r="AA116" s="49" t="str">
        <f t="shared" si="24"/>
        <v/>
      </c>
      <c r="AB116" s="49" t="str">
        <f t="shared" si="25"/>
        <v/>
      </c>
      <c r="AC116" s="49" t="str">
        <f t="shared" si="26"/>
        <v/>
      </c>
      <c r="AD116" s="49" t="str">
        <f t="shared" si="27"/>
        <v/>
      </c>
      <c r="AE116" s="49" t="str">
        <f t="shared" si="28"/>
        <v>Poverty</v>
      </c>
      <c r="AF116" s="49" t="str">
        <f t="shared" si="29"/>
        <v>Workless</v>
      </c>
      <c r="AG116" s="49" t="str">
        <f t="shared" si="30"/>
        <v/>
      </c>
      <c r="AH116" s="49" t="str">
        <f t="shared" si="31"/>
        <v/>
      </c>
      <c r="AI116" s="49">
        <v>202</v>
      </c>
      <c r="AJ116" s="49">
        <v>221</v>
      </c>
      <c r="AK116" s="49">
        <v>69</v>
      </c>
      <c r="AL116" s="49">
        <v>63</v>
      </c>
      <c r="AM116" s="49">
        <v>95</v>
      </c>
      <c r="AN116" s="49">
        <v>104</v>
      </c>
      <c r="AO116" s="68">
        <f t="shared" si="35"/>
        <v>125.66666666666667</v>
      </c>
      <c r="AP116" s="49">
        <v>114</v>
      </c>
      <c r="AQ116" s="75">
        <v>4</v>
      </c>
      <c r="AR116" s="49">
        <v>2</v>
      </c>
    </row>
    <row r="117" spans="1:44" x14ac:dyDescent="0.2">
      <c r="A117" s="49" t="s">
        <v>55</v>
      </c>
      <c r="B117" s="49" t="s">
        <v>64</v>
      </c>
      <c r="C117" s="50">
        <v>0.65771990433165028</v>
      </c>
      <c r="D117" s="49"/>
      <c r="E117" s="49"/>
      <c r="F117" s="50">
        <v>0.40157480314960631</v>
      </c>
      <c r="G117" s="49"/>
      <c r="H117" s="49"/>
      <c r="I117" s="50">
        <v>0.19700000000000001</v>
      </c>
      <c r="J117" s="49"/>
      <c r="K117" s="49"/>
      <c r="L117" s="51">
        <v>14.8</v>
      </c>
      <c r="M117" s="49"/>
      <c r="N117" s="49"/>
      <c r="O117" s="49">
        <v>32.299999999999997</v>
      </c>
      <c r="P117" s="49"/>
      <c r="Q117" s="49" t="s">
        <v>348</v>
      </c>
      <c r="R117" s="90">
        <v>10.9</v>
      </c>
      <c r="S117" s="49" t="s">
        <v>348</v>
      </c>
      <c r="T117" s="49" t="s">
        <v>348</v>
      </c>
      <c r="U117" s="49">
        <f t="shared" si="18"/>
        <v>1</v>
      </c>
      <c r="V117" s="49">
        <f t="shared" si="19"/>
        <v>2</v>
      </c>
      <c r="W117" s="49" t="str">
        <f t="shared" si="20"/>
        <v/>
      </c>
      <c r="X117" s="49" t="str">
        <f t="shared" si="21"/>
        <v/>
      </c>
      <c r="Y117" s="49" t="str">
        <f t="shared" si="22"/>
        <v/>
      </c>
      <c r="Z117" s="49" t="str">
        <f t="shared" si="23"/>
        <v/>
      </c>
      <c r="AA117" s="49" t="str">
        <f t="shared" si="24"/>
        <v/>
      </c>
      <c r="AB117" s="49" t="str">
        <f t="shared" si="25"/>
        <v>Pay</v>
      </c>
      <c r="AC117" s="49" t="str">
        <f t="shared" si="26"/>
        <v/>
      </c>
      <c r="AD117" s="49" t="str">
        <f t="shared" si="27"/>
        <v/>
      </c>
      <c r="AE117" s="49" t="str">
        <f t="shared" si="28"/>
        <v/>
      </c>
      <c r="AF117" s="49" t="str">
        <f t="shared" si="29"/>
        <v/>
      </c>
      <c r="AG117" s="49" t="str">
        <f t="shared" si="30"/>
        <v>Professions</v>
      </c>
      <c r="AH117" s="49" t="str">
        <f t="shared" si="31"/>
        <v>Pay</v>
      </c>
      <c r="AI117" s="49">
        <v>252</v>
      </c>
      <c r="AJ117" s="49">
        <v>253</v>
      </c>
      <c r="AK117" s="49">
        <v>93</v>
      </c>
      <c r="AL117" s="49">
        <v>99</v>
      </c>
      <c r="AM117" s="49">
        <v>36</v>
      </c>
      <c r="AN117" s="49">
        <v>26</v>
      </c>
      <c r="AO117" s="68">
        <f t="shared" si="35"/>
        <v>126.5</v>
      </c>
      <c r="AP117" s="49">
        <v>115</v>
      </c>
      <c r="AQ117" s="75">
        <v>4</v>
      </c>
      <c r="AR117" s="49">
        <v>2</v>
      </c>
    </row>
    <row r="118" spans="1:44" x14ac:dyDescent="0.2">
      <c r="A118" s="46" t="s">
        <v>149</v>
      </c>
      <c r="B118" s="46" t="s">
        <v>154</v>
      </c>
      <c r="C118" s="47">
        <v>0.57247437774524157</v>
      </c>
      <c r="D118" s="46"/>
      <c r="E118" s="46" t="s">
        <v>348</v>
      </c>
      <c r="F118" s="47">
        <v>0.26595744680851063</v>
      </c>
      <c r="G118" s="46"/>
      <c r="H118" s="46" t="s">
        <v>348</v>
      </c>
      <c r="I118" s="47">
        <v>0.20799999999999999</v>
      </c>
      <c r="J118" s="46"/>
      <c r="K118" s="46" t="s">
        <v>348</v>
      </c>
      <c r="L118" s="48">
        <v>12.7</v>
      </c>
      <c r="M118" s="46"/>
      <c r="N118" s="46"/>
      <c r="O118" s="46">
        <v>48.800000000000004</v>
      </c>
      <c r="P118" s="46"/>
      <c r="Q118" s="46"/>
      <c r="R118" s="89">
        <v>13.87</v>
      </c>
      <c r="S118" s="46"/>
      <c r="T118" s="46"/>
      <c r="U118" s="46">
        <f t="shared" si="18"/>
        <v>0</v>
      </c>
      <c r="V118" s="46">
        <f t="shared" si="19"/>
        <v>3</v>
      </c>
      <c r="W118" s="46" t="str">
        <f t="shared" si="20"/>
        <v/>
      </c>
      <c r="X118" s="46" t="str">
        <f t="shared" si="21"/>
        <v/>
      </c>
      <c r="Y118" s="46" t="str">
        <f t="shared" si="22"/>
        <v/>
      </c>
      <c r="Z118" s="46" t="str">
        <f t="shared" si="23"/>
        <v/>
      </c>
      <c r="AA118" s="46" t="str">
        <f t="shared" si="24"/>
        <v/>
      </c>
      <c r="AB118" s="46" t="str">
        <f t="shared" si="25"/>
        <v/>
      </c>
      <c r="AC118" s="46" t="str">
        <f t="shared" si="26"/>
        <v>GCSE - all</v>
      </c>
      <c r="AD118" s="46" t="str">
        <f t="shared" si="27"/>
        <v>GCSE - FSM</v>
      </c>
      <c r="AE118" s="46" t="str">
        <f t="shared" si="28"/>
        <v>Poverty</v>
      </c>
      <c r="AF118" s="46" t="str">
        <f t="shared" si="29"/>
        <v/>
      </c>
      <c r="AG118" s="46" t="str">
        <f t="shared" si="30"/>
        <v/>
      </c>
      <c r="AH118" s="46" t="str">
        <f t="shared" si="31"/>
        <v/>
      </c>
      <c r="AI118" s="46">
        <v>79</v>
      </c>
      <c r="AJ118" s="46">
        <v>49</v>
      </c>
      <c r="AK118" s="46">
        <v>77</v>
      </c>
      <c r="AL118" s="46">
        <v>133</v>
      </c>
      <c r="AM118" s="46">
        <v>220</v>
      </c>
      <c r="AN118" s="46">
        <v>213</v>
      </c>
      <c r="AO118" s="67">
        <f t="shared" si="35"/>
        <v>128.5</v>
      </c>
      <c r="AP118" s="46">
        <v>116</v>
      </c>
      <c r="AQ118" s="74">
        <v>4</v>
      </c>
      <c r="AR118" s="46">
        <v>2</v>
      </c>
    </row>
    <row r="119" spans="1:44" x14ac:dyDescent="0.2">
      <c r="A119" s="53" t="s">
        <v>149</v>
      </c>
      <c r="B119" s="53" t="s">
        <v>155</v>
      </c>
      <c r="C119" s="54">
        <v>0.60195599022004886</v>
      </c>
      <c r="D119" s="53"/>
      <c r="E119" s="53"/>
      <c r="F119" s="54">
        <v>0.30996309963099633</v>
      </c>
      <c r="G119" s="53"/>
      <c r="H119" s="53"/>
      <c r="I119" s="54">
        <v>0.2</v>
      </c>
      <c r="J119" s="53"/>
      <c r="K119" s="53"/>
      <c r="L119" s="55">
        <v>9.6</v>
      </c>
      <c r="M119" s="53"/>
      <c r="N119" s="53"/>
      <c r="O119" s="53">
        <v>30.8</v>
      </c>
      <c r="P119" s="53" t="s">
        <v>348</v>
      </c>
      <c r="Q119" s="53" t="s">
        <v>348</v>
      </c>
      <c r="R119" s="91">
        <v>14.12</v>
      </c>
      <c r="S119" s="53"/>
      <c r="T119" s="53"/>
      <c r="U119" s="53">
        <f t="shared" si="18"/>
        <v>1</v>
      </c>
      <c r="V119" s="53">
        <f t="shared" si="19"/>
        <v>1</v>
      </c>
      <c r="W119" s="53" t="str">
        <f t="shared" si="20"/>
        <v/>
      </c>
      <c r="X119" s="53" t="str">
        <f t="shared" si="21"/>
        <v/>
      </c>
      <c r="Y119" s="53" t="str">
        <f t="shared" si="22"/>
        <v/>
      </c>
      <c r="Z119" s="53" t="str">
        <f t="shared" si="23"/>
        <v/>
      </c>
      <c r="AA119" s="53" t="str">
        <f t="shared" si="24"/>
        <v>Professions</v>
      </c>
      <c r="AB119" s="53" t="str">
        <f t="shared" si="25"/>
        <v/>
      </c>
      <c r="AC119" s="53" t="str">
        <f t="shared" si="26"/>
        <v/>
      </c>
      <c r="AD119" s="53" t="str">
        <f t="shared" si="27"/>
        <v/>
      </c>
      <c r="AE119" s="53" t="str">
        <f t="shared" si="28"/>
        <v/>
      </c>
      <c r="AF119" s="53" t="str">
        <f t="shared" si="29"/>
        <v/>
      </c>
      <c r="AG119" s="53" t="str">
        <f t="shared" si="30"/>
        <v>Professions</v>
      </c>
      <c r="AH119" s="53" t="str">
        <f t="shared" si="31"/>
        <v/>
      </c>
      <c r="AI119" s="53">
        <v>142</v>
      </c>
      <c r="AJ119" s="53">
        <v>114</v>
      </c>
      <c r="AK119" s="53">
        <v>87</v>
      </c>
      <c r="AL119" s="53">
        <v>187</v>
      </c>
      <c r="AM119" s="53">
        <v>21</v>
      </c>
      <c r="AN119" s="53">
        <v>224</v>
      </c>
      <c r="AO119" s="69">
        <f t="shared" si="35"/>
        <v>129.16666666666666</v>
      </c>
      <c r="AP119" s="53">
        <v>117</v>
      </c>
      <c r="AQ119" s="76">
        <v>4</v>
      </c>
      <c r="AR119" s="53">
        <v>2</v>
      </c>
    </row>
    <row r="120" spans="1:44" x14ac:dyDescent="0.2">
      <c r="A120" s="49" t="s">
        <v>15</v>
      </c>
      <c r="B120" s="49" t="s">
        <v>32</v>
      </c>
      <c r="C120" s="50">
        <v>0.63432343234323429</v>
      </c>
      <c r="D120" s="49"/>
      <c r="E120" s="49"/>
      <c r="F120" s="50">
        <v>0.45622119815668205</v>
      </c>
      <c r="G120" s="49"/>
      <c r="H120" s="49"/>
      <c r="I120" s="50">
        <v>0.247</v>
      </c>
      <c r="J120" s="49"/>
      <c r="K120" s="49" t="s">
        <v>348</v>
      </c>
      <c r="L120" s="51">
        <v>18.7</v>
      </c>
      <c r="M120" s="49"/>
      <c r="N120" s="49" t="s">
        <v>348</v>
      </c>
      <c r="O120" s="49">
        <v>38</v>
      </c>
      <c r="P120" s="49"/>
      <c r="Q120" s="49"/>
      <c r="R120" s="90">
        <v>11.84</v>
      </c>
      <c r="S120" s="49"/>
      <c r="T120" s="49"/>
      <c r="U120" s="49">
        <f t="shared" si="18"/>
        <v>0</v>
      </c>
      <c r="V120" s="49">
        <f t="shared" si="19"/>
        <v>2</v>
      </c>
      <c r="W120" s="49" t="str">
        <f t="shared" si="20"/>
        <v/>
      </c>
      <c r="X120" s="49" t="str">
        <f t="shared" si="21"/>
        <v/>
      </c>
      <c r="Y120" s="49" t="str">
        <f t="shared" si="22"/>
        <v/>
      </c>
      <c r="Z120" s="49" t="str">
        <f t="shared" si="23"/>
        <v/>
      </c>
      <c r="AA120" s="49" t="str">
        <f t="shared" si="24"/>
        <v/>
      </c>
      <c r="AB120" s="49" t="str">
        <f t="shared" si="25"/>
        <v/>
      </c>
      <c r="AC120" s="49" t="str">
        <f t="shared" si="26"/>
        <v/>
      </c>
      <c r="AD120" s="49" t="str">
        <f t="shared" si="27"/>
        <v/>
      </c>
      <c r="AE120" s="49" t="str">
        <f t="shared" si="28"/>
        <v>Poverty</v>
      </c>
      <c r="AF120" s="49" t="str">
        <f t="shared" si="29"/>
        <v>Workless</v>
      </c>
      <c r="AG120" s="49" t="str">
        <f t="shared" si="30"/>
        <v/>
      </c>
      <c r="AH120" s="49" t="str">
        <f t="shared" si="31"/>
        <v/>
      </c>
      <c r="AI120" s="49">
        <v>211</v>
      </c>
      <c r="AJ120" s="49">
        <v>291</v>
      </c>
      <c r="AK120" s="49">
        <v>39</v>
      </c>
      <c r="AL120" s="49">
        <v>61</v>
      </c>
      <c r="AM120" s="49">
        <v>90</v>
      </c>
      <c r="AN120" s="49">
        <v>86</v>
      </c>
      <c r="AO120" s="68">
        <f t="shared" si="35"/>
        <v>129.66666666666666</v>
      </c>
      <c r="AP120" s="49">
        <v>118</v>
      </c>
      <c r="AQ120" s="75">
        <v>4</v>
      </c>
      <c r="AR120" s="49">
        <v>2</v>
      </c>
    </row>
    <row r="121" spans="1:44" x14ac:dyDescent="0.2">
      <c r="A121" s="58" t="s">
        <v>299</v>
      </c>
      <c r="B121" s="58" t="s">
        <v>308</v>
      </c>
      <c r="C121" s="70">
        <v>0.61034047919293821</v>
      </c>
      <c r="D121" s="58"/>
      <c r="E121" s="58"/>
      <c r="F121" s="70">
        <v>0.30092592592592593</v>
      </c>
      <c r="G121" s="58"/>
      <c r="H121" s="58"/>
      <c r="I121" s="70">
        <v>0.17899999999999999</v>
      </c>
      <c r="J121" s="58"/>
      <c r="K121" s="58"/>
      <c r="L121" s="79">
        <v>11.9</v>
      </c>
      <c r="M121" s="58"/>
      <c r="N121" s="58"/>
      <c r="O121" s="58">
        <v>40.299999999999997</v>
      </c>
      <c r="P121" s="58"/>
      <c r="Q121" s="58"/>
      <c r="R121" s="85">
        <v>12.55</v>
      </c>
      <c r="S121" s="58"/>
      <c r="T121" s="58"/>
      <c r="U121" s="58">
        <f t="shared" si="18"/>
        <v>0</v>
      </c>
      <c r="V121" s="58">
        <f t="shared" si="19"/>
        <v>0</v>
      </c>
      <c r="W121" s="58" t="str">
        <f t="shared" si="20"/>
        <v/>
      </c>
      <c r="X121" s="58" t="str">
        <f t="shared" si="21"/>
        <v/>
      </c>
      <c r="Y121" s="58" t="str">
        <f t="shared" si="22"/>
        <v/>
      </c>
      <c r="Z121" s="58" t="str">
        <f t="shared" si="23"/>
        <v/>
      </c>
      <c r="AA121" s="58" t="str">
        <f t="shared" si="24"/>
        <v/>
      </c>
      <c r="AB121" s="58" t="str">
        <f t="shared" si="25"/>
        <v/>
      </c>
      <c r="AC121" s="58" t="str">
        <f t="shared" si="26"/>
        <v/>
      </c>
      <c r="AD121" s="58" t="str">
        <f t="shared" si="27"/>
        <v/>
      </c>
      <c r="AE121" s="58" t="str">
        <f t="shared" si="28"/>
        <v/>
      </c>
      <c r="AF121" s="58" t="str">
        <f t="shared" si="29"/>
        <v/>
      </c>
      <c r="AG121" s="58" t="str">
        <f t="shared" si="30"/>
        <v/>
      </c>
      <c r="AH121" s="58" t="str">
        <f t="shared" si="31"/>
        <v/>
      </c>
      <c r="AI121" s="58">
        <v>162</v>
      </c>
      <c r="AJ121" s="58">
        <v>93</v>
      </c>
      <c r="AK121" s="58">
        <v>126</v>
      </c>
      <c r="AL121" s="58">
        <v>145</v>
      </c>
      <c r="AM121" s="58">
        <v>117</v>
      </c>
      <c r="AN121" s="58">
        <v>136</v>
      </c>
      <c r="AO121" s="63">
        <f t="shared" si="35"/>
        <v>129.83333333333334</v>
      </c>
      <c r="AP121" s="58">
        <v>119</v>
      </c>
      <c r="AQ121" s="77">
        <v>4</v>
      </c>
      <c r="AR121" s="58">
        <v>2</v>
      </c>
    </row>
    <row r="122" spans="1:44" x14ac:dyDescent="0.2">
      <c r="A122" s="53" t="s">
        <v>118</v>
      </c>
      <c r="B122" s="53" t="s">
        <v>144</v>
      </c>
      <c r="C122" s="54">
        <v>0.60399999999999998</v>
      </c>
      <c r="D122" s="53"/>
      <c r="E122" s="53"/>
      <c r="F122" s="54">
        <v>0.18181818181818182</v>
      </c>
      <c r="G122" s="53" t="s">
        <v>348</v>
      </c>
      <c r="H122" s="53" t="s">
        <v>348</v>
      </c>
      <c r="I122" s="54">
        <v>0.129</v>
      </c>
      <c r="J122" s="53"/>
      <c r="K122" s="53"/>
      <c r="L122" s="55">
        <v>16.5</v>
      </c>
      <c r="M122" s="53"/>
      <c r="N122" s="53"/>
      <c r="O122" s="53">
        <v>52.800000000000004</v>
      </c>
      <c r="P122" s="53"/>
      <c r="Q122" s="53"/>
      <c r="R122" s="91">
        <v>11.77</v>
      </c>
      <c r="S122" s="53"/>
      <c r="T122" s="53"/>
      <c r="U122" s="53">
        <f t="shared" si="18"/>
        <v>1</v>
      </c>
      <c r="V122" s="53">
        <f t="shared" si="19"/>
        <v>1</v>
      </c>
      <c r="W122" s="53" t="str">
        <f t="shared" si="20"/>
        <v/>
      </c>
      <c r="X122" s="53" t="str">
        <f t="shared" si="21"/>
        <v>GCSE - FSM</v>
      </c>
      <c r="Y122" s="53" t="str">
        <f t="shared" si="22"/>
        <v/>
      </c>
      <c r="Z122" s="53" t="str">
        <f t="shared" si="23"/>
        <v/>
      </c>
      <c r="AA122" s="53" t="str">
        <f t="shared" si="24"/>
        <v/>
      </c>
      <c r="AB122" s="53" t="str">
        <f t="shared" si="25"/>
        <v/>
      </c>
      <c r="AC122" s="53" t="str">
        <f t="shared" si="26"/>
        <v/>
      </c>
      <c r="AD122" s="53" t="str">
        <f t="shared" si="27"/>
        <v>GCSE - FSM</v>
      </c>
      <c r="AE122" s="53" t="str">
        <f t="shared" si="28"/>
        <v/>
      </c>
      <c r="AF122" s="53" t="str">
        <f t="shared" si="29"/>
        <v/>
      </c>
      <c r="AG122" s="53" t="str">
        <f t="shared" si="30"/>
        <v/>
      </c>
      <c r="AH122" s="53" t="str">
        <f t="shared" si="31"/>
        <v/>
      </c>
      <c r="AI122" s="53">
        <v>145</v>
      </c>
      <c r="AJ122" s="53">
        <v>4</v>
      </c>
      <c r="AK122" s="53">
        <v>204</v>
      </c>
      <c r="AL122" s="53">
        <v>78</v>
      </c>
      <c r="AM122" s="53">
        <v>270</v>
      </c>
      <c r="AN122" s="53">
        <v>82</v>
      </c>
      <c r="AO122" s="69">
        <f t="shared" si="35"/>
        <v>130.5</v>
      </c>
      <c r="AP122" s="53">
        <v>120</v>
      </c>
      <c r="AQ122" s="76">
        <v>4</v>
      </c>
      <c r="AR122" s="53">
        <v>2</v>
      </c>
    </row>
    <row r="123" spans="1:44" x14ac:dyDescent="0.2">
      <c r="A123" s="49" t="s">
        <v>77</v>
      </c>
      <c r="B123" s="49" t="s">
        <v>89</v>
      </c>
      <c r="C123" s="50">
        <v>0.54890788224121556</v>
      </c>
      <c r="D123" s="49"/>
      <c r="E123" s="49" t="s">
        <v>348</v>
      </c>
      <c r="F123" s="50">
        <v>0.21505376344086022</v>
      </c>
      <c r="G123" s="49" t="s">
        <v>348</v>
      </c>
      <c r="H123" s="49" t="s">
        <v>348</v>
      </c>
      <c r="I123" s="50">
        <v>0.124</v>
      </c>
      <c r="J123" s="49"/>
      <c r="K123" s="49"/>
      <c r="L123" s="51">
        <v>4.7</v>
      </c>
      <c r="M123" s="49"/>
      <c r="N123" s="49"/>
      <c r="O123" s="49">
        <v>41.1</v>
      </c>
      <c r="P123" s="49"/>
      <c r="Q123" s="49"/>
      <c r="R123" s="90">
        <v>12.4</v>
      </c>
      <c r="S123" s="49"/>
      <c r="T123" s="49"/>
      <c r="U123" s="49">
        <f t="shared" si="18"/>
        <v>1</v>
      </c>
      <c r="V123" s="49">
        <f t="shared" si="19"/>
        <v>2</v>
      </c>
      <c r="W123" s="49" t="str">
        <f t="shared" si="20"/>
        <v/>
      </c>
      <c r="X123" s="49" t="str">
        <f t="shared" si="21"/>
        <v>GCSE - FSM</v>
      </c>
      <c r="Y123" s="49" t="str">
        <f t="shared" si="22"/>
        <v/>
      </c>
      <c r="Z123" s="49" t="str">
        <f t="shared" si="23"/>
        <v/>
      </c>
      <c r="AA123" s="49" t="str">
        <f t="shared" si="24"/>
        <v/>
      </c>
      <c r="AB123" s="49" t="str">
        <f t="shared" si="25"/>
        <v/>
      </c>
      <c r="AC123" s="49" t="str">
        <f t="shared" si="26"/>
        <v>GCSE - all</v>
      </c>
      <c r="AD123" s="49" t="str">
        <f t="shared" si="27"/>
        <v>GCSE - FSM</v>
      </c>
      <c r="AE123" s="49" t="str">
        <f t="shared" si="28"/>
        <v/>
      </c>
      <c r="AF123" s="49" t="str">
        <f t="shared" si="29"/>
        <v/>
      </c>
      <c r="AG123" s="49" t="str">
        <f t="shared" si="30"/>
        <v/>
      </c>
      <c r="AH123" s="49" t="str">
        <f t="shared" si="31"/>
        <v/>
      </c>
      <c r="AI123" s="49">
        <v>50</v>
      </c>
      <c r="AJ123" s="49">
        <v>10</v>
      </c>
      <c r="AK123" s="49">
        <v>213</v>
      </c>
      <c r="AL123" s="49">
        <v>252</v>
      </c>
      <c r="AM123" s="49">
        <v>130</v>
      </c>
      <c r="AN123" s="49">
        <v>129</v>
      </c>
      <c r="AO123" s="68">
        <f t="shared" si="35"/>
        <v>130.66666666666666</v>
      </c>
      <c r="AP123" s="49">
        <v>121</v>
      </c>
      <c r="AQ123" s="75">
        <v>4</v>
      </c>
      <c r="AR123" s="49">
        <v>2</v>
      </c>
    </row>
    <row r="124" spans="1:44" x14ac:dyDescent="0.2">
      <c r="A124" s="53" t="s">
        <v>299</v>
      </c>
      <c r="B124" s="53" t="s">
        <v>331</v>
      </c>
      <c r="C124" s="54">
        <v>0.58735632183908049</v>
      </c>
      <c r="D124" s="53"/>
      <c r="E124" s="53"/>
      <c r="F124" s="54">
        <v>0.2413793103448276</v>
      </c>
      <c r="G124" s="53" t="s">
        <v>348</v>
      </c>
      <c r="H124" s="53" t="s">
        <v>348</v>
      </c>
      <c r="I124" s="54">
        <v>0.114</v>
      </c>
      <c r="J124" s="53"/>
      <c r="K124" s="53"/>
      <c r="L124" s="56" t="s">
        <v>1068</v>
      </c>
      <c r="M124" s="53"/>
      <c r="N124" s="53"/>
      <c r="O124" s="53">
        <v>39</v>
      </c>
      <c r="P124" s="53"/>
      <c r="Q124" s="53"/>
      <c r="R124" s="91">
        <v>13.39</v>
      </c>
      <c r="S124" s="53"/>
      <c r="T124" s="53"/>
      <c r="U124" s="53">
        <f t="shared" si="18"/>
        <v>1</v>
      </c>
      <c r="V124" s="53">
        <f t="shared" si="19"/>
        <v>1</v>
      </c>
      <c r="W124" s="53" t="str">
        <f t="shared" si="20"/>
        <v/>
      </c>
      <c r="X124" s="53" t="str">
        <f t="shared" si="21"/>
        <v>GCSE - FSM</v>
      </c>
      <c r="Y124" s="53" t="str">
        <f t="shared" si="22"/>
        <v/>
      </c>
      <c r="Z124" s="53" t="str">
        <f t="shared" si="23"/>
        <v/>
      </c>
      <c r="AA124" s="53" t="str">
        <f t="shared" si="24"/>
        <v/>
      </c>
      <c r="AB124" s="53" t="str">
        <f t="shared" si="25"/>
        <v/>
      </c>
      <c r="AC124" s="53" t="str">
        <f t="shared" si="26"/>
        <v/>
      </c>
      <c r="AD124" s="53" t="str">
        <f t="shared" si="27"/>
        <v>GCSE - FSM</v>
      </c>
      <c r="AE124" s="53" t="str">
        <f t="shared" si="28"/>
        <v/>
      </c>
      <c r="AF124" s="53" t="str">
        <f t="shared" si="29"/>
        <v/>
      </c>
      <c r="AG124" s="53" t="str">
        <f t="shared" si="30"/>
        <v/>
      </c>
      <c r="AH124" s="53" t="str">
        <f t="shared" si="31"/>
        <v/>
      </c>
      <c r="AI124" s="53">
        <v>106</v>
      </c>
      <c r="AJ124" s="53">
        <v>22</v>
      </c>
      <c r="AK124" s="53">
        <v>237</v>
      </c>
      <c r="AL124" s="53" t="s">
        <v>349</v>
      </c>
      <c r="AM124" s="53">
        <v>102</v>
      </c>
      <c r="AN124" s="53">
        <v>189</v>
      </c>
      <c r="AO124" s="69">
        <f>(AI124+AJ124+AK124+AM124+AN124)/5</f>
        <v>131.19999999999999</v>
      </c>
      <c r="AP124" s="53">
        <v>122</v>
      </c>
      <c r="AQ124" s="76">
        <v>4</v>
      </c>
      <c r="AR124" s="53">
        <v>2</v>
      </c>
    </row>
    <row r="125" spans="1:44" x14ac:dyDescent="0.2">
      <c r="A125" s="49" t="s">
        <v>149</v>
      </c>
      <c r="B125" s="49" t="s">
        <v>190</v>
      </c>
      <c r="C125" s="50">
        <v>0.54067971163748718</v>
      </c>
      <c r="D125" s="49"/>
      <c r="E125" s="49" t="s">
        <v>348</v>
      </c>
      <c r="F125" s="50">
        <v>0.24050632911392406</v>
      </c>
      <c r="G125" s="49" t="s">
        <v>348</v>
      </c>
      <c r="H125" s="49" t="s">
        <v>348</v>
      </c>
      <c r="I125" s="50">
        <v>0.11700000000000001</v>
      </c>
      <c r="J125" s="49"/>
      <c r="K125" s="49"/>
      <c r="L125" s="51">
        <v>10.4</v>
      </c>
      <c r="M125" s="49"/>
      <c r="N125" s="49"/>
      <c r="O125" s="49">
        <v>42.5</v>
      </c>
      <c r="P125" s="49"/>
      <c r="Q125" s="49"/>
      <c r="R125" s="90">
        <v>13.23</v>
      </c>
      <c r="S125" s="49"/>
      <c r="T125" s="49"/>
      <c r="U125" s="49">
        <f t="shared" si="18"/>
        <v>1</v>
      </c>
      <c r="V125" s="49">
        <f t="shared" si="19"/>
        <v>2</v>
      </c>
      <c r="W125" s="49" t="str">
        <f t="shared" si="20"/>
        <v/>
      </c>
      <c r="X125" s="49" t="str">
        <f t="shared" si="21"/>
        <v>GCSE - FSM</v>
      </c>
      <c r="Y125" s="49" t="str">
        <f t="shared" si="22"/>
        <v/>
      </c>
      <c r="Z125" s="49" t="str">
        <f t="shared" si="23"/>
        <v/>
      </c>
      <c r="AA125" s="49" t="str">
        <f t="shared" si="24"/>
        <v/>
      </c>
      <c r="AB125" s="49" t="str">
        <f t="shared" si="25"/>
        <v/>
      </c>
      <c r="AC125" s="49" t="str">
        <f t="shared" si="26"/>
        <v>GCSE - all</v>
      </c>
      <c r="AD125" s="49" t="str">
        <f t="shared" si="27"/>
        <v>GCSE - FSM</v>
      </c>
      <c r="AE125" s="49" t="str">
        <f t="shared" si="28"/>
        <v/>
      </c>
      <c r="AF125" s="49" t="str">
        <f t="shared" si="29"/>
        <v/>
      </c>
      <c r="AG125" s="49" t="str">
        <f t="shared" si="30"/>
        <v/>
      </c>
      <c r="AH125" s="49" t="str">
        <f t="shared" si="31"/>
        <v/>
      </c>
      <c r="AI125" s="49">
        <v>45</v>
      </c>
      <c r="AJ125" s="49">
        <v>21</v>
      </c>
      <c r="AK125" s="49">
        <v>230</v>
      </c>
      <c r="AL125" s="49">
        <v>172</v>
      </c>
      <c r="AM125" s="49">
        <v>148</v>
      </c>
      <c r="AN125" s="49">
        <v>181</v>
      </c>
      <c r="AO125" s="68">
        <f>(AI125+AJ125+AK125+AL125+AM125+AN125)/6</f>
        <v>132.83333333333334</v>
      </c>
      <c r="AP125" s="49">
        <v>123</v>
      </c>
      <c r="AQ125" s="75">
        <v>4</v>
      </c>
      <c r="AR125" s="49">
        <v>2</v>
      </c>
    </row>
    <row r="126" spans="1:44" x14ac:dyDescent="0.2">
      <c r="A126" s="53" t="s">
        <v>299</v>
      </c>
      <c r="B126" s="53" t="s">
        <v>323</v>
      </c>
      <c r="C126" s="54">
        <v>0.57786885245901642</v>
      </c>
      <c r="D126" s="53"/>
      <c r="E126" s="53"/>
      <c r="F126" s="54">
        <v>0.24324324324324326</v>
      </c>
      <c r="G126" s="53" t="s">
        <v>348</v>
      </c>
      <c r="H126" s="53" t="s">
        <v>348</v>
      </c>
      <c r="I126" s="54">
        <v>0.11600000000000001</v>
      </c>
      <c r="J126" s="53"/>
      <c r="K126" s="53"/>
      <c r="L126" s="56" t="s">
        <v>1068</v>
      </c>
      <c r="M126" s="53"/>
      <c r="N126" s="53"/>
      <c r="O126" s="53">
        <v>47.5</v>
      </c>
      <c r="P126" s="53"/>
      <c r="Q126" s="53"/>
      <c r="R126" s="91">
        <v>12.1</v>
      </c>
      <c r="S126" s="53"/>
      <c r="T126" s="53"/>
      <c r="U126" s="53">
        <f t="shared" si="18"/>
        <v>1</v>
      </c>
      <c r="V126" s="53">
        <f t="shared" si="19"/>
        <v>1</v>
      </c>
      <c r="W126" s="53" t="str">
        <f t="shared" si="20"/>
        <v/>
      </c>
      <c r="X126" s="53" t="str">
        <f t="shared" si="21"/>
        <v>GCSE - FSM</v>
      </c>
      <c r="Y126" s="53" t="str">
        <f t="shared" si="22"/>
        <v/>
      </c>
      <c r="Z126" s="53" t="str">
        <f t="shared" si="23"/>
        <v/>
      </c>
      <c r="AA126" s="53" t="str">
        <f t="shared" si="24"/>
        <v/>
      </c>
      <c r="AB126" s="53" t="str">
        <f t="shared" si="25"/>
        <v/>
      </c>
      <c r="AC126" s="53" t="str">
        <f t="shared" si="26"/>
        <v/>
      </c>
      <c r="AD126" s="53" t="str">
        <f t="shared" si="27"/>
        <v>GCSE - FSM</v>
      </c>
      <c r="AE126" s="53" t="str">
        <f t="shared" si="28"/>
        <v/>
      </c>
      <c r="AF126" s="53" t="str">
        <f t="shared" si="29"/>
        <v/>
      </c>
      <c r="AG126" s="53" t="str">
        <f t="shared" si="30"/>
        <v/>
      </c>
      <c r="AH126" s="53" t="str">
        <f t="shared" si="31"/>
        <v/>
      </c>
      <c r="AI126" s="53">
        <v>94</v>
      </c>
      <c r="AJ126" s="53">
        <v>27</v>
      </c>
      <c r="AK126" s="53">
        <v>231</v>
      </c>
      <c r="AL126" s="53" t="s">
        <v>349</v>
      </c>
      <c r="AM126" s="53">
        <v>202</v>
      </c>
      <c r="AN126" s="53">
        <v>111</v>
      </c>
      <c r="AO126" s="69">
        <f>(AI126+AJ126+AK126+AM126+AN126)/5</f>
        <v>133</v>
      </c>
      <c r="AP126" s="53">
        <v>124</v>
      </c>
      <c r="AQ126" s="76">
        <v>4</v>
      </c>
      <c r="AR126" s="53">
        <v>2</v>
      </c>
    </row>
    <row r="127" spans="1:44" x14ac:dyDescent="0.2">
      <c r="A127" s="58" t="s">
        <v>15</v>
      </c>
      <c r="B127" s="58" t="s">
        <v>29</v>
      </c>
      <c r="C127" s="70">
        <v>0.61372299872935199</v>
      </c>
      <c r="D127" s="58"/>
      <c r="E127" s="58"/>
      <c r="F127" s="70">
        <v>0.36610878661087864</v>
      </c>
      <c r="G127" s="58"/>
      <c r="H127" s="58"/>
      <c r="I127" s="70">
        <v>0.192</v>
      </c>
      <c r="J127" s="58"/>
      <c r="K127" s="58"/>
      <c r="L127" s="79">
        <v>14.7</v>
      </c>
      <c r="M127" s="58"/>
      <c r="N127" s="58"/>
      <c r="O127" s="58">
        <v>40.1</v>
      </c>
      <c r="P127" s="58"/>
      <c r="Q127" s="58"/>
      <c r="R127" s="85">
        <v>12.23</v>
      </c>
      <c r="S127" s="58"/>
      <c r="T127" s="58"/>
      <c r="U127" s="58">
        <f t="shared" si="18"/>
        <v>0</v>
      </c>
      <c r="V127" s="58">
        <f t="shared" si="19"/>
        <v>0</v>
      </c>
      <c r="W127" s="58" t="str">
        <f t="shared" si="20"/>
        <v/>
      </c>
      <c r="X127" s="58" t="str">
        <f t="shared" si="21"/>
        <v/>
      </c>
      <c r="Y127" s="58" t="str">
        <f t="shared" si="22"/>
        <v/>
      </c>
      <c r="Z127" s="58" t="str">
        <f t="shared" si="23"/>
        <v/>
      </c>
      <c r="AA127" s="58" t="str">
        <f t="shared" si="24"/>
        <v/>
      </c>
      <c r="AB127" s="58" t="str">
        <f t="shared" si="25"/>
        <v/>
      </c>
      <c r="AC127" s="58" t="str">
        <f t="shared" si="26"/>
        <v/>
      </c>
      <c r="AD127" s="58" t="str">
        <f t="shared" si="27"/>
        <v/>
      </c>
      <c r="AE127" s="58" t="str">
        <f t="shared" si="28"/>
        <v/>
      </c>
      <c r="AF127" s="58" t="str">
        <f t="shared" si="29"/>
        <v/>
      </c>
      <c r="AG127" s="58" t="str">
        <f t="shared" si="30"/>
        <v/>
      </c>
      <c r="AH127" s="58" t="str">
        <f t="shared" si="31"/>
        <v/>
      </c>
      <c r="AI127" s="58">
        <v>173</v>
      </c>
      <c r="AJ127" s="58">
        <v>198</v>
      </c>
      <c r="AK127" s="58">
        <v>104</v>
      </c>
      <c r="AL127" s="58">
        <v>100</v>
      </c>
      <c r="AM127" s="58">
        <v>114</v>
      </c>
      <c r="AN127" s="58">
        <v>119</v>
      </c>
      <c r="AO127" s="63">
        <f>(AI127+AJ127+AK127+AL127+AM127+AN127)/6</f>
        <v>134.66666666666666</v>
      </c>
      <c r="AP127" s="58">
        <v>125</v>
      </c>
      <c r="AQ127" s="77">
        <v>4</v>
      </c>
      <c r="AR127" s="58">
        <v>2</v>
      </c>
    </row>
    <row r="128" spans="1:44" x14ac:dyDescent="0.2">
      <c r="A128" s="49" t="s">
        <v>149</v>
      </c>
      <c r="B128" s="49" t="s">
        <v>162</v>
      </c>
      <c r="C128" s="50">
        <v>0.5571260306242638</v>
      </c>
      <c r="D128" s="49"/>
      <c r="E128" s="49" t="s">
        <v>348</v>
      </c>
      <c r="F128" s="50">
        <v>0.27536231884057971</v>
      </c>
      <c r="G128" s="49"/>
      <c r="H128" s="49" t="s">
        <v>348</v>
      </c>
      <c r="I128" s="50">
        <v>0.13600000000000001</v>
      </c>
      <c r="J128" s="49"/>
      <c r="K128" s="49"/>
      <c r="L128" s="51">
        <v>12.4</v>
      </c>
      <c r="M128" s="49"/>
      <c r="N128" s="49"/>
      <c r="O128" s="49">
        <v>40.799999999999997</v>
      </c>
      <c r="P128" s="49"/>
      <c r="Q128" s="49"/>
      <c r="R128" s="90">
        <v>14.47</v>
      </c>
      <c r="S128" s="49"/>
      <c r="T128" s="49"/>
      <c r="U128" s="49">
        <f t="shared" si="18"/>
        <v>0</v>
      </c>
      <c r="V128" s="49">
        <f t="shared" si="19"/>
        <v>2</v>
      </c>
      <c r="W128" s="49" t="str">
        <f t="shared" si="20"/>
        <v/>
      </c>
      <c r="X128" s="49" t="str">
        <f t="shared" si="21"/>
        <v/>
      </c>
      <c r="Y128" s="49" t="str">
        <f t="shared" si="22"/>
        <v/>
      </c>
      <c r="Z128" s="49" t="str">
        <f t="shared" si="23"/>
        <v/>
      </c>
      <c r="AA128" s="49" t="str">
        <f t="shared" si="24"/>
        <v/>
      </c>
      <c r="AB128" s="49" t="str">
        <f t="shared" si="25"/>
        <v/>
      </c>
      <c r="AC128" s="49" t="str">
        <f t="shared" si="26"/>
        <v>GCSE - all</v>
      </c>
      <c r="AD128" s="49" t="str">
        <f t="shared" si="27"/>
        <v>GCSE - FSM</v>
      </c>
      <c r="AE128" s="49" t="str">
        <f t="shared" si="28"/>
        <v/>
      </c>
      <c r="AF128" s="49" t="str">
        <f t="shared" si="29"/>
        <v/>
      </c>
      <c r="AG128" s="49" t="str">
        <f t="shared" si="30"/>
        <v/>
      </c>
      <c r="AH128" s="49" t="str">
        <f t="shared" si="31"/>
        <v/>
      </c>
      <c r="AI128" s="49">
        <v>60</v>
      </c>
      <c r="AJ128" s="49">
        <v>55</v>
      </c>
      <c r="AK128" s="49">
        <v>194</v>
      </c>
      <c r="AL128" s="49">
        <v>139</v>
      </c>
      <c r="AM128" s="49">
        <v>125</v>
      </c>
      <c r="AN128" s="49">
        <v>236</v>
      </c>
      <c r="AO128" s="68">
        <f>(AI128+AJ128+AK128+AL128+AM128+AN128)/6</f>
        <v>134.83333333333334</v>
      </c>
      <c r="AP128" s="49">
        <v>126</v>
      </c>
      <c r="AQ128" s="75">
        <v>4</v>
      </c>
      <c r="AR128" s="49">
        <v>2</v>
      </c>
    </row>
    <row r="129" spans="1:44" x14ac:dyDescent="0.2">
      <c r="A129" s="53" t="s">
        <v>77</v>
      </c>
      <c r="B129" s="53" t="s">
        <v>93</v>
      </c>
      <c r="C129" s="54">
        <v>0.61208576998050679</v>
      </c>
      <c r="D129" s="53"/>
      <c r="E129" s="53"/>
      <c r="F129" s="54">
        <v>0.26027397260273971</v>
      </c>
      <c r="G129" s="53"/>
      <c r="H129" s="53" t="s">
        <v>348</v>
      </c>
      <c r="I129" s="54">
        <v>0.111</v>
      </c>
      <c r="J129" s="53"/>
      <c r="K129" s="53"/>
      <c r="L129" s="56" t="s">
        <v>1068</v>
      </c>
      <c r="M129" s="53"/>
      <c r="N129" s="53"/>
      <c r="O129" s="53">
        <v>40.6</v>
      </c>
      <c r="P129" s="53"/>
      <c r="Q129" s="53"/>
      <c r="R129" s="91">
        <v>11.98</v>
      </c>
      <c r="S129" s="53"/>
      <c r="T129" s="53"/>
      <c r="U129" s="53">
        <f t="shared" si="18"/>
        <v>0</v>
      </c>
      <c r="V129" s="53">
        <f t="shared" si="19"/>
        <v>1</v>
      </c>
      <c r="W129" s="53" t="str">
        <f t="shared" si="20"/>
        <v/>
      </c>
      <c r="X129" s="53" t="str">
        <f t="shared" si="21"/>
        <v/>
      </c>
      <c r="Y129" s="53" t="str">
        <f t="shared" si="22"/>
        <v/>
      </c>
      <c r="Z129" s="53" t="str">
        <f t="shared" si="23"/>
        <v/>
      </c>
      <c r="AA129" s="53" t="str">
        <f t="shared" si="24"/>
        <v/>
      </c>
      <c r="AB129" s="53" t="str">
        <f t="shared" si="25"/>
        <v/>
      </c>
      <c r="AC129" s="53" t="str">
        <f t="shared" si="26"/>
        <v/>
      </c>
      <c r="AD129" s="53" t="str">
        <f t="shared" si="27"/>
        <v>GCSE - FSM</v>
      </c>
      <c r="AE129" s="53" t="str">
        <f t="shared" si="28"/>
        <v/>
      </c>
      <c r="AF129" s="53" t="str">
        <f t="shared" si="29"/>
        <v/>
      </c>
      <c r="AG129" s="53" t="str">
        <f t="shared" si="30"/>
        <v/>
      </c>
      <c r="AH129" s="53" t="str">
        <f t="shared" si="31"/>
        <v/>
      </c>
      <c r="AI129" s="53">
        <v>168</v>
      </c>
      <c r="AJ129" s="53">
        <v>45</v>
      </c>
      <c r="AK129" s="53">
        <v>245</v>
      </c>
      <c r="AL129" s="53" t="s">
        <v>349</v>
      </c>
      <c r="AM129" s="53">
        <v>121</v>
      </c>
      <c r="AN129" s="53">
        <v>101</v>
      </c>
      <c r="AO129" s="69">
        <f>(AI129+AJ129+AK129+AM129+AN129)/5</f>
        <v>136</v>
      </c>
      <c r="AP129" s="53">
        <v>127</v>
      </c>
      <c r="AQ129" s="76">
        <v>4</v>
      </c>
      <c r="AR129" s="53">
        <v>2</v>
      </c>
    </row>
    <row r="130" spans="1:44" x14ac:dyDescent="0.2">
      <c r="A130" s="53" t="s">
        <v>149</v>
      </c>
      <c r="B130" s="53" t="s">
        <v>173</v>
      </c>
      <c r="C130" s="54">
        <v>0.59548611111111116</v>
      </c>
      <c r="D130" s="53"/>
      <c r="E130" s="53"/>
      <c r="F130" s="54">
        <v>0.33333333333333331</v>
      </c>
      <c r="G130" s="53"/>
      <c r="H130" s="53"/>
      <c r="I130" s="54">
        <v>0.17499999999999999</v>
      </c>
      <c r="J130" s="53"/>
      <c r="K130" s="53"/>
      <c r="L130" s="55">
        <v>25.4</v>
      </c>
      <c r="M130" s="53" t="s">
        <v>348</v>
      </c>
      <c r="N130" s="53" t="s">
        <v>348</v>
      </c>
      <c r="O130" s="53">
        <v>43.5</v>
      </c>
      <c r="P130" s="53"/>
      <c r="Q130" s="53"/>
      <c r="R130" s="91">
        <v>14.65</v>
      </c>
      <c r="S130" s="53"/>
      <c r="T130" s="53"/>
      <c r="U130" s="53">
        <f t="shared" si="18"/>
        <v>1</v>
      </c>
      <c r="V130" s="53">
        <f t="shared" si="19"/>
        <v>1</v>
      </c>
      <c r="W130" s="53" t="str">
        <f t="shared" si="20"/>
        <v/>
      </c>
      <c r="X130" s="53" t="str">
        <f t="shared" si="21"/>
        <v/>
      </c>
      <c r="Y130" s="53" t="str">
        <f t="shared" si="22"/>
        <v/>
      </c>
      <c r="Z130" s="53" t="str">
        <f t="shared" si="23"/>
        <v>Workless</v>
      </c>
      <c r="AA130" s="53" t="str">
        <f t="shared" si="24"/>
        <v/>
      </c>
      <c r="AB130" s="53" t="str">
        <f t="shared" si="25"/>
        <v/>
      </c>
      <c r="AC130" s="53" t="str">
        <f t="shared" si="26"/>
        <v/>
      </c>
      <c r="AD130" s="53" t="str">
        <f t="shared" si="27"/>
        <v/>
      </c>
      <c r="AE130" s="53" t="str">
        <f t="shared" si="28"/>
        <v/>
      </c>
      <c r="AF130" s="53" t="str">
        <f t="shared" si="29"/>
        <v>Workless</v>
      </c>
      <c r="AG130" s="53" t="str">
        <f t="shared" si="30"/>
        <v/>
      </c>
      <c r="AH130" s="53" t="str">
        <f t="shared" si="31"/>
        <v/>
      </c>
      <c r="AI130" s="53">
        <v>125</v>
      </c>
      <c r="AJ130" s="53">
        <v>145</v>
      </c>
      <c r="AK130" s="53">
        <v>131</v>
      </c>
      <c r="AL130" s="53">
        <v>14</v>
      </c>
      <c r="AM130" s="53">
        <v>158</v>
      </c>
      <c r="AN130" s="53">
        <v>246</v>
      </c>
      <c r="AO130" s="69">
        <f>(AI130+AJ130+AK130+AL130+AM130+AN130)/6</f>
        <v>136.5</v>
      </c>
      <c r="AP130" s="53">
        <v>128</v>
      </c>
      <c r="AQ130" s="76">
        <v>4</v>
      </c>
      <c r="AR130" s="53">
        <v>2</v>
      </c>
    </row>
    <row r="131" spans="1:44" x14ac:dyDescent="0.2">
      <c r="A131" s="49" t="s">
        <v>15</v>
      </c>
      <c r="B131" s="49" t="s">
        <v>41</v>
      </c>
      <c r="C131" s="50">
        <v>0.63389830508474576</v>
      </c>
      <c r="D131" s="49"/>
      <c r="E131" s="49"/>
      <c r="F131" s="50">
        <v>0.28125</v>
      </c>
      <c r="G131" s="49"/>
      <c r="H131" s="49" t="s">
        <v>348</v>
      </c>
      <c r="I131" s="50">
        <v>7.9000000000000001E-2</v>
      </c>
      <c r="J131" s="49"/>
      <c r="K131" s="49"/>
      <c r="L131" s="52" t="s">
        <v>1068</v>
      </c>
      <c r="M131" s="49"/>
      <c r="N131" s="49"/>
      <c r="O131" s="49">
        <v>39.299999999999997</v>
      </c>
      <c r="P131" s="49"/>
      <c r="Q131" s="49"/>
      <c r="R131" s="90">
        <v>9.86</v>
      </c>
      <c r="S131" s="49" t="s">
        <v>348</v>
      </c>
      <c r="T131" s="49" t="s">
        <v>348</v>
      </c>
      <c r="U131" s="49">
        <f t="shared" ref="U131:U194" si="36">COUNTIF(D131,"Yes")+COUNTIF(G131,"Yes")+COUNTIF(J131,"Yes")+COUNTIF(M131,"Yes")+COUNTIF(P131,"Yes")+COUNTIF(S131,"Yes")</f>
        <v>1</v>
      </c>
      <c r="V131" s="49">
        <f t="shared" ref="V131:V194" si="37">COUNTIF(E131,"Yes")+COUNTIF(H131,"Yes")+COUNTIF(K131,"Yes")+COUNTIF(N131,"Yes")+COUNTIF(Q131,"Yes")+COUNTIF(T131,"Yes")</f>
        <v>2</v>
      </c>
      <c r="W131" s="49" t="str">
        <f t="shared" ref="W131:W194" si="38">IF(D131="Yes","GCSE - all","")</f>
        <v/>
      </c>
      <c r="X131" s="49" t="str">
        <f t="shared" ref="X131:X194" si="39">IF(G131="Yes","GCSE - FSM","")</f>
        <v/>
      </c>
      <c r="Y131" s="49" t="str">
        <f t="shared" ref="Y131:Y194" si="40">IF(J131="Yes","Poverty","")</f>
        <v/>
      </c>
      <c r="Z131" s="49" t="str">
        <f t="shared" ref="Z131:Z194" si="41">IF(M131="Yes","Workless","")</f>
        <v/>
      </c>
      <c r="AA131" s="49" t="str">
        <f t="shared" ref="AA131:AA194" si="42">IF(P131="Yes","Professions","")</f>
        <v/>
      </c>
      <c r="AB131" s="49" t="str">
        <f t="shared" ref="AB131:AB194" si="43">IF(S131="Yes","Pay","")</f>
        <v>Pay</v>
      </c>
      <c r="AC131" s="49" t="str">
        <f t="shared" ref="AC131:AC194" si="44">IF($E131="Yes","GCSE - all","")</f>
        <v/>
      </c>
      <c r="AD131" s="49" t="str">
        <f t="shared" ref="AD131:AD194" si="45">IF($H131="Yes","GCSE - FSM","")</f>
        <v>GCSE - FSM</v>
      </c>
      <c r="AE131" s="49" t="str">
        <f t="shared" ref="AE131:AE194" si="46">IF($K131="Yes","Poverty","")</f>
        <v/>
      </c>
      <c r="AF131" s="49" t="str">
        <f t="shared" ref="AF131:AF194" si="47">IF($N131="Yes","Workless","")</f>
        <v/>
      </c>
      <c r="AG131" s="49" t="str">
        <f t="shared" ref="AG131:AG194" si="48">IF($Q131="Yes","Professions","")</f>
        <v/>
      </c>
      <c r="AH131" s="49" t="str">
        <f t="shared" ref="AH131:AH194" si="49">IF($T131="Yes","Pay","")</f>
        <v>Pay</v>
      </c>
      <c r="AI131" s="49">
        <v>210</v>
      </c>
      <c r="AJ131" s="49">
        <v>64</v>
      </c>
      <c r="AK131" s="49">
        <v>304</v>
      </c>
      <c r="AL131" s="49" t="s">
        <v>349</v>
      </c>
      <c r="AM131" s="49">
        <v>105</v>
      </c>
      <c r="AN131" s="49">
        <v>2</v>
      </c>
      <c r="AO131" s="68">
        <f>(AI131+AJ131+AK131+AM131+AN131)/5</f>
        <v>137</v>
      </c>
      <c r="AP131" s="49">
        <v>129</v>
      </c>
      <c r="AQ131" s="75">
        <v>4</v>
      </c>
      <c r="AR131" s="49">
        <v>2</v>
      </c>
    </row>
    <row r="132" spans="1:44" x14ac:dyDescent="0.2">
      <c r="A132" s="53" t="s">
        <v>77</v>
      </c>
      <c r="B132" s="53" t="s">
        <v>95</v>
      </c>
      <c r="C132" s="54">
        <v>0.58943466172381831</v>
      </c>
      <c r="D132" s="53"/>
      <c r="E132" s="53"/>
      <c r="F132" s="54">
        <v>0.20224719101123595</v>
      </c>
      <c r="G132" s="53" t="s">
        <v>348</v>
      </c>
      <c r="H132" s="53" t="s">
        <v>348</v>
      </c>
      <c r="I132" s="54">
        <v>0.129</v>
      </c>
      <c r="J132" s="53"/>
      <c r="K132" s="53"/>
      <c r="L132" s="55">
        <v>3.8</v>
      </c>
      <c r="M132" s="53"/>
      <c r="N132" s="53"/>
      <c r="O132" s="53">
        <v>44.099999999999994</v>
      </c>
      <c r="P132" s="53"/>
      <c r="Q132" s="53"/>
      <c r="R132" s="91">
        <v>11.82</v>
      </c>
      <c r="S132" s="53"/>
      <c r="T132" s="53"/>
      <c r="U132" s="53">
        <f t="shared" si="36"/>
        <v>1</v>
      </c>
      <c r="V132" s="53">
        <f t="shared" si="37"/>
        <v>1</v>
      </c>
      <c r="W132" s="53" t="str">
        <f t="shared" si="38"/>
        <v/>
      </c>
      <c r="X132" s="53" t="str">
        <f t="shared" si="39"/>
        <v>GCSE - FSM</v>
      </c>
      <c r="Y132" s="53" t="str">
        <f t="shared" si="40"/>
        <v/>
      </c>
      <c r="Z132" s="53" t="str">
        <f t="shared" si="41"/>
        <v/>
      </c>
      <c r="AA132" s="53" t="str">
        <f t="shared" si="42"/>
        <v/>
      </c>
      <c r="AB132" s="53" t="str">
        <f t="shared" si="43"/>
        <v/>
      </c>
      <c r="AC132" s="53" t="str">
        <f t="shared" si="44"/>
        <v/>
      </c>
      <c r="AD132" s="53" t="str">
        <f t="shared" si="45"/>
        <v>GCSE - FSM</v>
      </c>
      <c r="AE132" s="53" t="str">
        <f t="shared" si="46"/>
        <v/>
      </c>
      <c r="AF132" s="53" t="str">
        <f t="shared" si="47"/>
        <v/>
      </c>
      <c r="AG132" s="53" t="str">
        <f t="shared" si="48"/>
        <v/>
      </c>
      <c r="AH132" s="53" t="str">
        <f t="shared" si="49"/>
        <v/>
      </c>
      <c r="AI132" s="53">
        <v>111</v>
      </c>
      <c r="AJ132" s="53">
        <v>5</v>
      </c>
      <c r="AK132" s="53">
        <v>202</v>
      </c>
      <c r="AL132" s="53">
        <v>259</v>
      </c>
      <c r="AM132" s="53">
        <v>164</v>
      </c>
      <c r="AN132" s="53">
        <v>85</v>
      </c>
      <c r="AO132" s="69">
        <f>(AI132+AJ132+AK132+AL132+AM132+AN132)/6</f>
        <v>137.66666666666666</v>
      </c>
      <c r="AP132" s="53">
        <v>130</v>
      </c>
      <c r="AQ132" s="76">
        <v>4</v>
      </c>
      <c r="AR132" s="53">
        <v>2</v>
      </c>
    </row>
    <row r="133" spans="1:44" x14ac:dyDescent="0.2">
      <c r="A133" s="58" t="s">
        <v>231</v>
      </c>
      <c r="B133" s="58" t="s">
        <v>232</v>
      </c>
      <c r="C133" s="70">
        <v>0.59529702970297027</v>
      </c>
      <c r="D133" s="58"/>
      <c r="E133" s="58"/>
      <c r="F133" s="70">
        <v>0.35279805352798055</v>
      </c>
      <c r="G133" s="58"/>
      <c r="H133" s="58"/>
      <c r="I133" s="70">
        <v>0.20200000000000001</v>
      </c>
      <c r="J133" s="58"/>
      <c r="K133" s="58"/>
      <c r="L133" s="79">
        <v>14.4</v>
      </c>
      <c r="M133" s="58"/>
      <c r="N133" s="58"/>
      <c r="O133" s="58">
        <v>41.5</v>
      </c>
      <c r="P133" s="58"/>
      <c r="Q133" s="58"/>
      <c r="R133" s="85">
        <v>13.71</v>
      </c>
      <c r="S133" s="58"/>
      <c r="T133" s="58"/>
      <c r="U133" s="58">
        <f t="shared" si="36"/>
        <v>0</v>
      </c>
      <c r="V133" s="58">
        <f t="shared" si="37"/>
        <v>0</v>
      </c>
      <c r="W133" s="58" t="str">
        <f t="shared" si="38"/>
        <v/>
      </c>
      <c r="X133" s="58" t="str">
        <f t="shared" si="39"/>
        <v/>
      </c>
      <c r="Y133" s="58" t="str">
        <f t="shared" si="40"/>
        <v/>
      </c>
      <c r="Z133" s="58" t="str">
        <f t="shared" si="41"/>
        <v/>
      </c>
      <c r="AA133" s="58" t="str">
        <f t="shared" si="42"/>
        <v/>
      </c>
      <c r="AB133" s="58" t="str">
        <f t="shared" si="43"/>
        <v/>
      </c>
      <c r="AC133" s="58" t="str">
        <f t="shared" si="44"/>
        <v/>
      </c>
      <c r="AD133" s="58" t="str">
        <f t="shared" si="45"/>
        <v/>
      </c>
      <c r="AE133" s="58" t="str">
        <f t="shared" si="46"/>
        <v/>
      </c>
      <c r="AF133" s="58" t="str">
        <f t="shared" si="47"/>
        <v/>
      </c>
      <c r="AG133" s="58" t="str">
        <f t="shared" si="48"/>
        <v/>
      </c>
      <c r="AH133" s="58" t="str">
        <f t="shared" si="49"/>
        <v/>
      </c>
      <c r="AI133" s="58">
        <v>123</v>
      </c>
      <c r="AJ133" s="58">
        <v>173</v>
      </c>
      <c r="AK133" s="58">
        <v>85</v>
      </c>
      <c r="AL133" s="58">
        <v>111</v>
      </c>
      <c r="AM133" s="58">
        <v>133</v>
      </c>
      <c r="AN133" s="58">
        <v>208</v>
      </c>
      <c r="AO133" s="63">
        <f>(AI133+AJ133+AK133+AL133+AM133+AN133)/6</f>
        <v>138.83333333333334</v>
      </c>
      <c r="AP133" s="58">
        <v>131</v>
      </c>
      <c r="AQ133" s="77">
        <v>4</v>
      </c>
      <c r="AR133" s="58">
        <v>2</v>
      </c>
    </row>
    <row r="134" spans="1:44" x14ac:dyDescent="0.2">
      <c r="A134" s="53" t="s">
        <v>149</v>
      </c>
      <c r="B134" s="53" t="s">
        <v>194</v>
      </c>
      <c r="C134" s="54">
        <v>0.60349127182044893</v>
      </c>
      <c r="D134" s="53"/>
      <c r="E134" s="53"/>
      <c r="F134" s="54">
        <v>0.30864197530864196</v>
      </c>
      <c r="G134" s="53"/>
      <c r="H134" s="53"/>
      <c r="I134" s="54">
        <v>0.111</v>
      </c>
      <c r="J134" s="53"/>
      <c r="K134" s="53"/>
      <c r="L134" s="55">
        <v>10</v>
      </c>
      <c r="M134" s="53"/>
      <c r="N134" s="53"/>
      <c r="O134" s="53">
        <v>37.9</v>
      </c>
      <c r="P134" s="53"/>
      <c r="Q134" s="53"/>
      <c r="R134" s="91">
        <v>11.65</v>
      </c>
      <c r="S134" s="53"/>
      <c r="T134" s="53" t="s">
        <v>348</v>
      </c>
      <c r="U134" s="53">
        <f t="shared" si="36"/>
        <v>0</v>
      </c>
      <c r="V134" s="53">
        <f t="shared" si="37"/>
        <v>1</v>
      </c>
      <c r="W134" s="53" t="str">
        <f t="shared" si="38"/>
        <v/>
      </c>
      <c r="X134" s="53" t="str">
        <f t="shared" si="39"/>
        <v/>
      </c>
      <c r="Y134" s="53" t="str">
        <f t="shared" si="40"/>
        <v/>
      </c>
      <c r="Z134" s="53" t="str">
        <f t="shared" si="41"/>
        <v/>
      </c>
      <c r="AA134" s="53" t="str">
        <f t="shared" si="42"/>
        <v/>
      </c>
      <c r="AB134" s="53" t="str">
        <f t="shared" si="43"/>
        <v/>
      </c>
      <c r="AC134" s="53" t="str">
        <f t="shared" si="44"/>
        <v/>
      </c>
      <c r="AD134" s="53" t="str">
        <f t="shared" si="45"/>
        <v/>
      </c>
      <c r="AE134" s="53" t="str">
        <f t="shared" si="46"/>
        <v/>
      </c>
      <c r="AF134" s="53" t="str">
        <f t="shared" si="47"/>
        <v/>
      </c>
      <c r="AG134" s="53" t="str">
        <f t="shared" si="48"/>
        <v/>
      </c>
      <c r="AH134" s="53" t="str">
        <f t="shared" si="49"/>
        <v>Pay</v>
      </c>
      <c r="AI134" s="53">
        <v>144</v>
      </c>
      <c r="AJ134" s="53">
        <v>108</v>
      </c>
      <c r="AK134" s="53">
        <v>247</v>
      </c>
      <c r="AL134" s="53">
        <v>181</v>
      </c>
      <c r="AM134" s="53">
        <v>88</v>
      </c>
      <c r="AN134" s="53">
        <v>75</v>
      </c>
      <c r="AO134" s="69">
        <f>(AI134+AJ134+AK134+AL134+AM134+AN134)/6</f>
        <v>140.5</v>
      </c>
      <c r="AP134" s="53">
        <v>132</v>
      </c>
      <c r="AQ134" s="76">
        <v>4</v>
      </c>
      <c r="AR134" s="53">
        <v>2</v>
      </c>
    </row>
    <row r="135" spans="1:44" x14ac:dyDescent="0.2">
      <c r="A135" s="58" t="s">
        <v>77</v>
      </c>
      <c r="B135" s="58" t="s">
        <v>88</v>
      </c>
      <c r="C135" s="70">
        <v>0.60273972602739723</v>
      </c>
      <c r="D135" s="58"/>
      <c r="E135" s="58"/>
      <c r="F135" s="70">
        <v>0.31067961165048541</v>
      </c>
      <c r="G135" s="58"/>
      <c r="H135" s="58"/>
      <c r="I135" s="70">
        <v>0.14099999999999999</v>
      </c>
      <c r="J135" s="58"/>
      <c r="K135" s="58"/>
      <c r="L135" s="79">
        <v>14</v>
      </c>
      <c r="M135" s="58"/>
      <c r="N135" s="58"/>
      <c r="O135" s="58">
        <v>42.9</v>
      </c>
      <c r="P135" s="58"/>
      <c r="Q135" s="58"/>
      <c r="R135" s="85">
        <v>12.57</v>
      </c>
      <c r="S135" s="58"/>
      <c r="T135" s="58"/>
      <c r="U135" s="58">
        <f t="shared" si="36"/>
        <v>0</v>
      </c>
      <c r="V135" s="58">
        <f t="shared" si="37"/>
        <v>0</v>
      </c>
      <c r="W135" s="58" t="str">
        <f t="shared" si="38"/>
        <v/>
      </c>
      <c r="X135" s="58" t="str">
        <f t="shared" si="39"/>
        <v/>
      </c>
      <c r="Y135" s="58" t="str">
        <f t="shared" si="40"/>
        <v/>
      </c>
      <c r="Z135" s="58" t="str">
        <f t="shared" si="41"/>
        <v/>
      </c>
      <c r="AA135" s="58" t="str">
        <f t="shared" si="42"/>
        <v/>
      </c>
      <c r="AB135" s="58" t="str">
        <f t="shared" si="43"/>
        <v/>
      </c>
      <c r="AC135" s="58" t="str">
        <f t="shared" si="44"/>
        <v/>
      </c>
      <c r="AD135" s="58" t="str">
        <f t="shared" si="45"/>
        <v/>
      </c>
      <c r="AE135" s="58" t="str">
        <f t="shared" si="46"/>
        <v/>
      </c>
      <c r="AF135" s="58" t="str">
        <f t="shared" si="47"/>
        <v/>
      </c>
      <c r="AG135" s="58" t="str">
        <f t="shared" si="48"/>
        <v/>
      </c>
      <c r="AH135" s="58" t="str">
        <f t="shared" si="49"/>
        <v/>
      </c>
      <c r="AI135" s="58">
        <v>143</v>
      </c>
      <c r="AJ135" s="58">
        <v>115</v>
      </c>
      <c r="AK135" s="58">
        <v>187</v>
      </c>
      <c r="AL135" s="58">
        <v>113</v>
      </c>
      <c r="AM135" s="58">
        <v>150</v>
      </c>
      <c r="AN135" s="58">
        <v>137</v>
      </c>
      <c r="AO135" s="63">
        <f>(AI135+AJ135+AK135+AL135+AM135+AN135)/6</f>
        <v>140.83333333333334</v>
      </c>
      <c r="AP135" s="58">
        <v>133</v>
      </c>
      <c r="AQ135" s="77">
        <v>5</v>
      </c>
      <c r="AR135" s="58">
        <v>2</v>
      </c>
    </row>
    <row r="136" spans="1:44" x14ac:dyDescent="0.2">
      <c r="A136" s="53" t="s">
        <v>299</v>
      </c>
      <c r="B136" s="53" t="s">
        <v>322</v>
      </c>
      <c r="C136" s="54">
        <v>0.60087082728592167</v>
      </c>
      <c r="D136" s="53"/>
      <c r="E136" s="53"/>
      <c r="F136" s="54">
        <v>0.328125</v>
      </c>
      <c r="G136" s="53"/>
      <c r="H136" s="53"/>
      <c r="I136" s="54">
        <v>0.10199999999999999</v>
      </c>
      <c r="J136" s="53"/>
      <c r="K136" s="53"/>
      <c r="L136" s="56" t="s">
        <v>1068</v>
      </c>
      <c r="M136" s="53"/>
      <c r="N136" s="53"/>
      <c r="O136" s="53">
        <v>40.799999999999997</v>
      </c>
      <c r="P136" s="53"/>
      <c r="Q136" s="53"/>
      <c r="R136" s="91">
        <v>11.18</v>
      </c>
      <c r="S136" s="53"/>
      <c r="T136" s="53" t="s">
        <v>348</v>
      </c>
      <c r="U136" s="53">
        <f t="shared" si="36"/>
        <v>0</v>
      </c>
      <c r="V136" s="53">
        <f t="shared" si="37"/>
        <v>1</v>
      </c>
      <c r="W136" s="53" t="str">
        <f t="shared" si="38"/>
        <v/>
      </c>
      <c r="X136" s="53" t="str">
        <f t="shared" si="39"/>
        <v/>
      </c>
      <c r="Y136" s="53" t="str">
        <f t="shared" si="40"/>
        <v/>
      </c>
      <c r="Z136" s="53" t="str">
        <f t="shared" si="41"/>
        <v/>
      </c>
      <c r="AA136" s="53" t="str">
        <f t="shared" si="42"/>
        <v/>
      </c>
      <c r="AB136" s="53" t="str">
        <f t="shared" si="43"/>
        <v/>
      </c>
      <c r="AC136" s="53" t="str">
        <f t="shared" si="44"/>
        <v/>
      </c>
      <c r="AD136" s="53" t="str">
        <f t="shared" si="45"/>
        <v/>
      </c>
      <c r="AE136" s="53" t="str">
        <f t="shared" si="46"/>
        <v/>
      </c>
      <c r="AF136" s="53" t="str">
        <f t="shared" si="47"/>
        <v/>
      </c>
      <c r="AG136" s="53" t="str">
        <f t="shared" si="48"/>
        <v/>
      </c>
      <c r="AH136" s="53" t="str">
        <f t="shared" si="49"/>
        <v>Pay</v>
      </c>
      <c r="AI136" s="53">
        <v>138</v>
      </c>
      <c r="AJ136" s="53">
        <v>136</v>
      </c>
      <c r="AK136" s="53">
        <v>264</v>
      </c>
      <c r="AL136" s="53" t="s">
        <v>349</v>
      </c>
      <c r="AM136" s="53">
        <v>128</v>
      </c>
      <c r="AN136" s="53">
        <v>39</v>
      </c>
      <c r="AO136" s="69">
        <f>(AI136+AJ136+AK136+AM136+AN136)/5</f>
        <v>141</v>
      </c>
      <c r="AP136" s="53">
        <v>134</v>
      </c>
      <c r="AQ136" s="76">
        <v>5</v>
      </c>
      <c r="AR136" s="53">
        <v>2</v>
      </c>
    </row>
    <row r="137" spans="1:44" x14ac:dyDescent="0.2">
      <c r="A137" s="49" t="s">
        <v>15</v>
      </c>
      <c r="B137" s="49" t="s">
        <v>54</v>
      </c>
      <c r="C137" s="50">
        <v>0.63975694444444442</v>
      </c>
      <c r="D137" s="49"/>
      <c r="E137" s="49"/>
      <c r="F137" s="50">
        <v>0.39568345323741005</v>
      </c>
      <c r="G137" s="49"/>
      <c r="H137" s="49"/>
      <c r="I137" s="50">
        <v>0.159</v>
      </c>
      <c r="J137" s="49"/>
      <c r="K137" s="49"/>
      <c r="L137" s="51">
        <v>24.7</v>
      </c>
      <c r="M137" s="49" t="s">
        <v>348</v>
      </c>
      <c r="N137" s="49" t="s">
        <v>348</v>
      </c>
      <c r="O137" s="49">
        <v>36.9</v>
      </c>
      <c r="P137" s="49"/>
      <c r="Q137" s="49" t="s">
        <v>348</v>
      </c>
      <c r="R137" s="90">
        <v>12.61</v>
      </c>
      <c r="S137" s="49"/>
      <c r="T137" s="49"/>
      <c r="U137" s="49">
        <f t="shared" si="36"/>
        <v>1</v>
      </c>
      <c r="V137" s="49">
        <f t="shared" si="37"/>
        <v>2</v>
      </c>
      <c r="W137" s="49" t="str">
        <f t="shared" si="38"/>
        <v/>
      </c>
      <c r="X137" s="49" t="str">
        <f t="shared" si="39"/>
        <v/>
      </c>
      <c r="Y137" s="49" t="str">
        <f t="shared" si="40"/>
        <v/>
      </c>
      <c r="Z137" s="49" t="str">
        <f t="shared" si="41"/>
        <v>Workless</v>
      </c>
      <c r="AA137" s="49" t="str">
        <f t="shared" si="42"/>
        <v/>
      </c>
      <c r="AB137" s="49" t="str">
        <f t="shared" si="43"/>
        <v/>
      </c>
      <c r="AC137" s="49" t="str">
        <f t="shared" si="44"/>
        <v/>
      </c>
      <c r="AD137" s="49" t="str">
        <f t="shared" si="45"/>
        <v/>
      </c>
      <c r="AE137" s="49" t="str">
        <f t="shared" si="46"/>
        <v/>
      </c>
      <c r="AF137" s="49" t="str">
        <f t="shared" si="47"/>
        <v>Workless</v>
      </c>
      <c r="AG137" s="49" t="str">
        <f t="shared" si="48"/>
        <v>Professions</v>
      </c>
      <c r="AH137" s="49" t="str">
        <f t="shared" si="49"/>
        <v/>
      </c>
      <c r="AI137" s="49">
        <v>221</v>
      </c>
      <c r="AJ137" s="49">
        <v>244</v>
      </c>
      <c r="AK137" s="49">
        <v>151</v>
      </c>
      <c r="AL137" s="49">
        <v>17</v>
      </c>
      <c r="AM137" s="49">
        <v>79</v>
      </c>
      <c r="AN137" s="49">
        <v>139</v>
      </c>
      <c r="AO137" s="68">
        <f>(AI137+AJ137+AK137+AL137+AM137+AN137)/6</f>
        <v>141.83333333333334</v>
      </c>
      <c r="AP137" s="49">
        <v>135</v>
      </c>
      <c r="AQ137" s="75">
        <v>5</v>
      </c>
      <c r="AR137" s="49">
        <v>2</v>
      </c>
    </row>
    <row r="138" spans="1:44" x14ac:dyDescent="0.2">
      <c r="A138" s="53" t="s">
        <v>118</v>
      </c>
      <c r="B138" s="53" t="s">
        <v>146</v>
      </c>
      <c r="C138" s="54">
        <v>0.59902439024390242</v>
      </c>
      <c r="D138" s="53"/>
      <c r="E138" s="53"/>
      <c r="F138" s="54">
        <v>0.36567164179104478</v>
      </c>
      <c r="G138" s="53"/>
      <c r="H138" s="53"/>
      <c r="I138" s="54">
        <v>0.159</v>
      </c>
      <c r="J138" s="53"/>
      <c r="K138" s="53"/>
      <c r="L138" s="55">
        <v>22.5</v>
      </c>
      <c r="M138" s="53"/>
      <c r="N138" s="53" t="s">
        <v>348</v>
      </c>
      <c r="O138" s="53">
        <v>44.7</v>
      </c>
      <c r="P138" s="53"/>
      <c r="Q138" s="53"/>
      <c r="R138" s="91">
        <v>13.01</v>
      </c>
      <c r="S138" s="53"/>
      <c r="T138" s="53"/>
      <c r="U138" s="53">
        <f t="shared" si="36"/>
        <v>0</v>
      </c>
      <c r="V138" s="53">
        <f t="shared" si="37"/>
        <v>1</v>
      </c>
      <c r="W138" s="53" t="str">
        <f t="shared" si="38"/>
        <v/>
      </c>
      <c r="X138" s="53" t="str">
        <f t="shared" si="39"/>
        <v/>
      </c>
      <c r="Y138" s="53" t="str">
        <f t="shared" si="40"/>
        <v/>
      </c>
      <c r="Z138" s="53" t="str">
        <f t="shared" si="41"/>
        <v/>
      </c>
      <c r="AA138" s="53" t="str">
        <f t="shared" si="42"/>
        <v/>
      </c>
      <c r="AB138" s="53" t="str">
        <f t="shared" si="43"/>
        <v/>
      </c>
      <c r="AC138" s="53" t="str">
        <f t="shared" si="44"/>
        <v/>
      </c>
      <c r="AD138" s="53" t="str">
        <f t="shared" si="45"/>
        <v/>
      </c>
      <c r="AE138" s="53" t="str">
        <f t="shared" si="46"/>
        <v/>
      </c>
      <c r="AF138" s="53" t="str">
        <f t="shared" si="47"/>
        <v>Workless</v>
      </c>
      <c r="AG138" s="53" t="str">
        <f t="shared" si="48"/>
        <v/>
      </c>
      <c r="AH138" s="53" t="str">
        <f t="shared" si="49"/>
        <v/>
      </c>
      <c r="AI138" s="53">
        <v>135</v>
      </c>
      <c r="AJ138" s="53">
        <v>195</v>
      </c>
      <c r="AK138" s="53">
        <v>153</v>
      </c>
      <c r="AL138" s="53">
        <v>31</v>
      </c>
      <c r="AM138" s="53">
        <v>170</v>
      </c>
      <c r="AN138" s="53">
        <v>168</v>
      </c>
      <c r="AO138" s="69">
        <f>(AI138+AJ138+AK138+AL138+AM138+AN138)/6</f>
        <v>142</v>
      </c>
      <c r="AP138" s="53">
        <v>136</v>
      </c>
      <c r="AQ138" s="76">
        <v>5</v>
      </c>
      <c r="AR138" s="53">
        <v>2</v>
      </c>
    </row>
    <row r="139" spans="1:44" x14ac:dyDescent="0.2">
      <c r="A139" s="53" t="s">
        <v>118</v>
      </c>
      <c r="B139" s="53" t="s">
        <v>133</v>
      </c>
      <c r="C139" s="54">
        <v>0.61732050333086608</v>
      </c>
      <c r="D139" s="53"/>
      <c r="E139" s="53"/>
      <c r="F139" s="54">
        <v>0.42168674698795183</v>
      </c>
      <c r="G139" s="53"/>
      <c r="H139" s="53"/>
      <c r="I139" s="54">
        <v>0.159</v>
      </c>
      <c r="J139" s="53"/>
      <c r="K139" s="53"/>
      <c r="L139" s="55">
        <v>24.2</v>
      </c>
      <c r="M139" s="53" t="s">
        <v>348</v>
      </c>
      <c r="N139" s="53" t="s">
        <v>348</v>
      </c>
      <c r="O139" s="53">
        <v>43.4</v>
      </c>
      <c r="P139" s="53"/>
      <c r="Q139" s="53"/>
      <c r="R139" s="91">
        <v>11.77</v>
      </c>
      <c r="S139" s="53"/>
      <c r="T139" s="53"/>
      <c r="U139" s="53">
        <f t="shared" si="36"/>
        <v>1</v>
      </c>
      <c r="V139" s="53">
        <f t="shared" si="37"/>
        <v>1</v>
      </c>
      <c r="W139" s="53" t="str">
        <f t="shared" si="38"/>
        <v/>
      </c>
      <c r="X139" s="53" t="str">
        <f t="shared" si="39"/>
        <v/>
      </c>
      <c r="Y139" s="53" t="str">
        <f t="shared" si="40"/>
        <v/>
      </c>
      <c r="Z139" s="53" t="str">
        <f t="shared" si="41"/>
        <v>Workless</v>
      </c>
      <c r="AA139" s="53" t="str">
        <f t="shared" si="42"/>
        <v/>
      </c>
      <c r="AB139" s="53" t="str">
        <f t="shared" si="43"/>
        <v/>
      </c>
      <c r="AC139" s="53" t="str">
        <f t="shared" si="44"/>
        <v/>
      </c>
      <c r="AD139" s="53" t="str">
        <f t="shared" si="45"/>
        <v/>
      </c>
      <c r="AE139" s="53" t="str">
        <f t="shared" si="46"/>
        <v/>
      </c>
      <c r="AF139" s="53" t="str">
        <f t="shared" si="47"/>
        <v>Workless</v>
      </c>
      <c r="AG139" s="53" t="str">
        <f t="shared" si="48"/>
        <v/>
      </c>
      <c r="AH139" s="53" t="str">
        <f t="shared" si="49"/>
        <v/>
      </c>
      <c r="AI139" s="53">
        <v>178</v>
      </c>
      <c r="AJ139" s="53">
        <v>268</v>
      </c>
      <c r="AK139" s="53">
        <v>152</v>
      </c>
      <c r="AL139" s="53">
        <v>20</v>
      </c>
      <c r="AM139" s="53">
        <v>156</v>
      </c>
      <c r="AN139" s="53">
        <v>81</v>
      </c>
      <c r="AO139" s="69">
        <f>(AI139+AJ139+AK139+AL139+AM139+AN139)/6</f>
        <v>142.5</v>
      </c>
      <c r="AP139" s="53">
        <v>137</v>
      </c>
      <c r="AQ139" s="76">
        <v>5</v>
      </c>
      <c r="AR139" s="53">
        <v>2</v>
      </c>
    </row>
    <row r="140" spans="1:44" x14ac:dyDescent="0.2">
      <c r="A140" s="49" t="s">
        <v>197</v>
      </c>
      <c r="B140" s="49" t="s">
        <v>228</v>
      </c>
      <c r="C140" s="50">
        <v>0.59482129832239239</v>
      </c>
      <c r="D140" s="49"/>
      <c r="E140" s="49"/>
      <c r="F140" s="50">
        <v>0.47867298578199052</v>
      </c>
      <c r="G140" s="49"/>
      <c r="H140" s="49"/>
      <c r="I140" s="50">
        <v>0.249</v>
      </c>
      <c r="J140" s="49"/>
      <c r="K140" s="49" t="s">
        <v>348</v>
      </c>
      <c r="L140" s="51">
        <v>19.7</v>
      </c>
      <c r="M140" s="49"/>
      <c r="N140" s="49" t="s">
        <v>348</v>
      </c>
      <c r="O140" s="49">
        <v>40.799999999999997</v>
      </c>
      <c r="P140" s="49"/>
      <c r="Q140" s="49"/>
      <c r="R140" s="90">
        <v>14.06</v>
      </c>
      <c r="S140" s="49"/>
      <c r="T140" s="49"/>
      <c r="U140" s="49">
        <f t="shared" si="36"/>
        <v>0</v>
      </c>
      <c r="V140" s="49">
        <f t="shared" si="37"/>
        <v>2</v>
      </c>
      <c r="W140" s="49" t="str">
        <f t="shared" si="38"/>
        <v/>
      </c>
      <c r="X140" s="49" t="str">
        <f t="shared" si="39"/>
        <v/>
      </c>
      <c r="Y140" s="49" t="str">
        <f t="shared" si="40"/>
        <v/>
      </c>
      <c r="Z140" s="49" t="str">
        <f t="shared" si="41"/>
        <v/>
      </c>
      <c r="AA140" s="49" t="str">
        <f t="shared" si="42"/>
        <v/>
      </c>
      <c r="AB140" s="49" t="str">
        <f t="shared" si="43"/>
        <v/>
      </c>
      <c r="AC140" s="49" t="str">
        <f t="shared" si="44"/>
        <v/>
      </c>
      <c r="AD140" s="49" t="str">
        <f t="shared" si="45"/>
        <v/>
      </c>
      <c r="AE140" s="49" t="str">
        <f t="shared" si="46"/>
        <v>Poverty</v>
      </c>
      <c r="AF140" s="49" t="str">
        <f t="shared" si="47"/>
        <v>Workless</v>
      </c>
      <c r="AG140" s="49" t="str">
        <f t="shared" si="48"/>
        <v/>
      </c>
      <c r="AH140" s="49" t="str">
        <f t="shared" si="49"/>
        <v/>
      </c>
      <c r="AI140" s="49">
        <v>122</v>
      </c>
      <c r="AJ140" s="49">
        <v>301</v>
      </c>
      <c r="AK140" s="49">
        <v>37</v>
      </c>
      <c r="AL140" s="49">
        <v>47</v>
      </c>
      <c r="AM140" s="49">
        <v>126</v>
      </c>
      <c r="AN140" s="49">
        <v>223</v>
      </c>
      <c r="AO140" s="68">
        <f>(AI140+AJ140+AK140+AL140+AM140+AN140)/6</f>
        <v>142.66666666666666</v>
      </c>
      <c r="AP140" s="49">
        <v>138</v>
      </c>
      <c r="AQ140" s="75">
        <v>5</v>
      </c>
      <c r="AR140" s="49">
        <v>2</v>
      </c>
    </row>
    <row r="141" spans="1:44" x14ac:dyDescent="0.2">
      <c r="A141" s="58" t="s">
        <v>231</v>
      </c>
      <c r="B141" s="58" t="s">
        <v>268</v>
      </c>
      <c r="C141" s="70">
        <v>0.64598249801113761</v>
      </c>
      <c r="D141" s="58"/>
      <c r="E141" s="58"/>
      <c r="F141" s="70">
        <v>0.30769230769230771</v>
      </c>
      <c r="G141" s="58"/>
      <c r="H141" s="58"/>
      <c r="I141" s="70">
        <v>0.189</v>
      </c>
      <c r="J141" s="58"/>
      <c r="K141" s="58"/>
      <c r="L141" s="80" t="s">
        <v>1068</v>
      </c>
      <c r="M141" s="58"/>
      <c r="N141" s="58"/>
      <c r="O141" s="58">
        <v>37.5</v>
      </c>
      <c r="P141" s="58"/>
      <c r="Q141" s="58"/>
      <c r="R141" s="85">
        <v>13.42</v>
      </c>
      <c r="S141" s="58"/>
      <c r="T141" s="58"/>
      <c r="U141" s="58">
        <f t="shared" si="36"/>
        <v>0</v>
      </c>
      <c r="V141" s="58">
        <f t="shared" si="37"/>
        <v>0</v>
      </c>
      <c r="W141" s="58" t="str">
        <f t="shared" si="38"/>
        <v/>
      </c>
      <c r="X141" s="58" t="str">
        <f t="shared" si="39"/>
        <v/>
      </c>
      <c r="Y141" s="58" t="str">
        <f t="shared" si="40"/>
        <v/>
      </c>
      <c r="Z141" s="58" t="str">
        <f t="shared" si="41"/>
        <v/>
      </c>
      <c r="AA141" s="58" t="str">
        <f t="shared" si="42"/>
        <v/>
      </c>
      <c r="AB141" s="58" t="str">
        <f t="shared" si="43"/>
        <v/>
      </c>
      <c r="AC141" s="58" t="str">
        <f t="shared" si="44"/>
        <v/>
      </c>
      <c r="AD141" s="58" t="str">
        <f t="shared" si="45"/>
        <v/>
      </c>
      <c r="AE141" s="58" t="str">
        <f t="shared" si="46"/>
        <v/>
      </c>
      <c r="AF141" s="58" t="str">
        <f t="shared" si="47"/>
        <v/>
      </c>
      <c r="AG141" s="58" t="str">
        <f t="shared" si="48"/>
        <v/>
      </c>
      <c r="AH141" s="58" t="str">
        <f t="shared" si="49"/>
        <v/>
      </c>
      <c r="AI141" s="58">
        <v>233</v>
      </c>
      <c r="AJ141" s="58">
        <v>106</v>
      </c>
      <c r="AK141" s="58">
        <v>107</v>
      </c>
      <c r="AL141" s="58" t="s">
        <v>349</v>
      </c>
      <c r="AM141" s="58">
        <v>82</v>
      </c>
      <c r="AN141" s="58">
        <v>191</v>
      </c>
      <c r="AO141" s="63">
        <f>(AI141+AJ141+AK141+AM141+AN141)/5</f>
        <v>143.80000000000001</v>
      </c>
      <c r="AP141" s="58">
        <v>139</v>
      </c>
      <c r="AQ141" s="77">
        <v>5</v>
      </c>
      <c r="AR141" s="58">
        <v>2</v>
      </c>
    </row>
    <row r="142" spans="1:44" x14ac:dyDescent="0.2">
      <c r="A142" s="53" t="s">
        <v>299</v>
      </c>
      <c r="B142" s="53" t="s">
        <v>310</v>
      </c>
      <c r="C142" s="54">
        <v>0.5714285714285714</v>
      </c>
      <c r="D142" s="53"/>
      <c r="E142" s="53" t="s">
        <v>348</v>
      </c>
      <c r="F142" s="54">
        <v>0.33922261484098942</v>
      </c>
      <c r="G142" s="53"/>
      <c r="H142" s="53"/>
      <c r="I142" s="54">
        <v>0.151</v>
      </c>
      <c r="J142" s="53"/>
      <c r="K142" s="53"/>
      <c r="L142" s="55">
        <v>11.2</v>
      </c>
      <c r="M142" s="53"/>
      <c r="N142" s="53"/>
      <c r="O142" s="53">
        <v>42.3</v>
      </c>
      <c r="P142" s="53"/>
      <c r="Q142" s="53"/>
      <c r="R142" s="91">
        <v>12.95</v>
      </c>
      <c r="S142" s="53"/>
      <c r="T142" s="53"/>
      <c r="U142" s="53">
        <f t="shared" si="36"/>
        <v>0</v>
      </c>
      <c r="V142" s="53">
        <f t="shared" si="37"/>
        <v>1</v>
      </c>
      <c r="W142" s="53" t="str">
        <f t="shared" si="38"/>
        <v/>
      </c>
      <c r="X142" s="53" t="str">
        <f t="shared" si="39"/>
        <v/>
      </c>
      <c r="Y142" s="53" t="str">
        <f t="shared" si="40"/>
        <v/>
      </c>
      <c r="Z142" s="53" t="str">
        <f t="shared" si="41"/>
        <v/>
      </c>
      <c r="AA142" s="53" t="str">
        <f t="shared" si="42"/>
        <v/>
      </c>
      <c r="AB142" s="53" t="str">
        <f t="shared" si="43"/>
        <v/>
      </c>
      <c r="AC142" s="53" t="str">
        <f t="shared" si="44"/>
        <v>GCSE - all</v>
      </c>
      <c r="AD142" s="53" t="str">
        <f t="shared" si="45"/>
        <v/>
      </c>
      <c r="AE142" s="53" t="str">
        <f t="shared" si="46"/>
        <v/>
      </c>
      <c r="AF142" s="53" t="str">
        <f t="shared" si="47"/>
        <v/>
      </c>
      <c r="AG142" s="53" t="str">
        <f t="shared" si="48"/>
        <v/>
      </c>
      <c r="AH142" s="53" t="str">
        <f t="shared" si="49"/>
        <v/>
      </c>
      <c r="AI142" s="53">
        <v>77</v>
      </c>
      <c r="AJ142" s="53">
        <v>157</v>
      </c>
      <c r="AK142" s="53">
        <v>166</v>
      </c>
      <c r="AL142" s="53">
        <v>156</v>
      </c>
      <c r="AM142" s="53">
        <v>145</v>
      </c>
      <c r="AN142" s="53">
        <v>164</v>
      </c>
      <c r="AO142" s="69">
        <f t="shared" ref="AO142:AO148" si="50">(AI142+AJ142+AK142+AL142+AM142+AN142)/6</f>
        <v>144.16666666666666</v>
      </c>
      <c r="AP142" s="53">
        <v>140</v>
      </c>
      <c r="AQ142" s="76">
        <v>5</v>
      </c>
      <c r="AR142" s="53">
        <v>2</v>
      </c>
    </row>
    <row r="143" spans="1:44" x14ac:dyDescent="0.2">
      <c r="A143" s="53" t="s">
        <v>15</v>
      </c>
      <c r="B143" s="53" t="s">
        <v>34</v>
      </c>
      <c r="C143" s="54">
        <v>0.6297304655594882</v>
      </c>
      <c r="D143" s="53"/>
      <c r="E143" s="53"/>
      <c r="F143" s="54">
        <v>0.30555555555555558</v>
      </c>
      <c r="G143" s="53"/>
      <c r="H143" s="53"/>
      <c r="I143" s="54">
        <v>0.14699999999999999</v>
      </c>
      <c r="J143" s="53"/>
      <c r="K143" s="53"/>
      <c r="L143" s="55">
        <v>19.399999999999999</v>
      </c>
      <c r="M143" s="53"/>
      <c r="N143" s="53" t="s">
        <v>348</v>
      </c>
      <c r="O143" s="53">
        <v>44.2</v>
      </c>
      <c r="P143" s="53"/>
      <c r="Q143" s="53"/>
      <c r="R143" s="91">
        <v>13.18</v>
      </c>
      <c r="S143" s="53"/>
      <c r="T143" s="53"/>
      <c r="U143" s="53">
        <f t="shared" si="36"/>
        <v>0</v>
      </c>
      <c r="V143" s="53">
        <f t="shared" si="37"/>
        <v>1</v>
      </c>
      <c r="W143" s="53" t="str">
        <f t="shared" si="38"/>
        <v/>
      </c>
      <c r="X143" s="53" t="str">
        <f t="shared" si="39"/>
        <v/>
      </c>
      <c r="Y143" s="53" t="str">
        <f t="shared" si="40"/>
        <v/>
      </c>
      <c r="Z143" s="53" t="str">
        <f t="shared" si="41"/>
        <v/>
      </c>
      <c r="AA143" s="53" t="str">
        <f t="shared" si="42"/>
        <v/>
      </c>
      <c r="AB143" s="53" t="str">
        <f t="shared" si="43"/>
        <v/>
      </c>
      <c r="AC143" s="53" t="str">
        <f t="shared" si="44"/>
        <v/>
      </c>
      <c r="AD143" s="53" t="str">
        <f t="shared" si="45"/>
        <v/>
      </c>
      <c r="AE143" s="53" t="str">
        <f t="shared" si="46"/>
        <v/>
      </c>
      <c r="AF143" s="53" t="str">
        <f t="shared" si="47"/>
        <v>Workless</v>
      </c>
      <c r="AG143" s="53" t="str">
        <f t="shared" si="48"/>
        <v/>
      </c>
      <c r="AH143" s="53" t="str">
        <f t="shared" si="49"/>
        <v/>
      </c>
      <c r="AI143" s="53">
        <v>199</v>
      </c>
      <c r="AJ143" s="53">
        <v>100</v>
      </c>
      <c r="AK143" s="53">
        <v>174</v>
      </c>
      <c r="AL143" s="53">
        <v>52</v>
      </c>
      <c r="AM143" s="53">
        <v>166</v>
      </c>
      <c r="AN143" s="53">
        <v>176</v>
      </c>
      <c r="AO143" s="69">
        <f t="shared" si="50"/>
        <v>144.5</v>
      </c>
      <c r="AP143" s="53">
        <v>141</v>
      </c>
      <c r="AQ143" s="76">
        <v>5</v>
      </c>
      <c r="AR143" s="53">
        <v>2</v>
      </c>
    </row>
    <row r="144" spans="1:44" x14ac:dyDescent="0.2">
      <c r="A144" s="53" t="s">
        <v>299</v>
      </c>
      <c r="B144" s="53" t="s">
        <v>317</v>
      </c>
      <c r="C144" s="54">
        <v>0.61691542288557211</v>
      </c>
      <c r="D144" s="53"/>
      <c r="E144" s="53"/>
      <c r="F144" s="54">
        <v>0.35625000000000001</v>
      </c>
      <c r="G144" s="53"/>
      <c r="H144" s="53"/>
      <c r="I144" s="54">
        <v>0.125</v>
      </c>
      <c r="J144" s="53"/>
      <c r="K144" s="53"/>
      <c r="L144" s="55">
        <v>11.6</v>
      </c>
      <c r="M144" s="53"/>
      <c r="N144" s="53"/>
      <c r="O144" s="53">
        <v>39.200000000000003</v>
      </c>
      <c r="P144" s="53"/>
      <c r="Q144" s="53"/>
      <c r="R144" s="91">
        <v>11.35</v>
      </c>
      <c r="S144" s="53"/>
      <c r="T144" s="53" t="s">
        <v>348</v>
      </c>
      <c r="U144" s="53">
        <f t="shared" si="36"/>
        <v>0</v>
      </c>
      <c r="V144" s="53">
        <f t="shared" si="37"/>
        <v>1</v>
      </c>
      <c r="W144" s="53" t="str">
        <f t="shared" si="38"/>
        <v/>
      </c>
      <c r="X144" s="53" t="str">
        <f t="shared" si="39"/>
        <v/>
      </c>
      <c r="Y144" s="53" t="str">
        <f t="shared" si="40"/>
        <v/>
      </c>
      <c r="Z144" s="53" t="str">
        <f t="shared" si="41"/>
        <v/>
      </c>
      <c r="AA144" s="53" t="str">
        <f t="shared" si="42"/>
        <v/>
      </c>
      <c r="AB144" s="53" t="str">
        <f t="shared" si="43"/>
        <v/>
      </c>
      <c r="AC144" s="53" t="str">
        <f t="shared" si="44"/>
        <v/>
      </c>
      <c r="AD144" s="53" t="str">
        <f t="shared" si="45"/>
        <v/>
      </c>
      <c r="AE144" s="53" t="str">
        <f t="shared" si="46"/>
        <v/>
      </c>
      <c r="AF144" s="53" t="str">
        <f t="shared" si="47"/>
        <v/>
      </c>
      <c r="AG144" s="53" t="str">
        <f t="shared" si="48"/>
        <v/>
      </c>
      <c r="AH144" s="53" t="str">
        <f t="shared" si="49"/>
        <v>Pay</v>
      </c>
      <c r="AI144" s="53">
        <v>176</v>
      </c>
      <c r="AJ144" s="53">
        <v>180</v>
      </c>
      <c r="AK144" s="53">
        <v>209</v>
      </c>
      <c r="AL144" s="53">
        <v>149</v>
      </c>
      <c r="AM144" s="53">
        <v>103</v>
      </c>
      <c r="AN144" s="53">
        <v>52</v>
      </c>
      <c r="AO144" s="69">
        <f t="shared" si="50"/>
        <v>144.83333333333334</v>
      </c>
      <c r="AP144" s="53">
        <v>142</v>
      </c>
      <c r="AQ144" s="76">
        <v>5</v>
      </c>
      <c r="AR144" s="53">
        <v>2</v>
      </c>
    </row>
    <row r="145" spans="1:44" x14ac:dyDescent="0.2">
      <c r="A145" s="58" t="s">
        <v>299</v>
      </c>
      <c r="B145" s="58" t="s">
        <v>332</v>
      </c>
      <c r="C145" s="70">
        <v>0.60895270270270274</v>
      </c>
      <c r="D145" s="58"/>
      <c r="E145" s="58"/>
      <c r="F145" s="70">
        <v>0.29807692307692307</v>
      </c>
      <c r="G145" s="58"/>
      <c r="H145" s="58"/>
      <c r="I145" s="70">
        <v>0.122</v>
      </c>
      <c r="J145" s="58"/>
      <c r="K145" s="58"/>
      <c r="L145" s="79">
        <v>11.2</v>
      </c>
      <c r="M145" s="58"/>
      <c r="N145" s="58"/>
      <c r="O145" s="58">
        <v>41.5</v>
      </c>
      <c r="P145" s="58"/>
      <c r="Q145" s="58"/>
      <c r="R145" s="85">
        <v>12.2</v>
      </c>
      <c r="S145" s="58"/>
      <c r="T145" s="58"/>
      <c r="U145" s="58">
        <f t="shared" si="36"/>
        <v>0</v>
      </c>
      <c r="V145" s="58">
        <f t="shared" si="37"/>
        <v>0</v>
      </c>
      <c r="W145" s="58" t="str">
        <f t="shared" si="38"/>
        <v/>
      </c>
      <c r="X145" s="58" t="str">
        <f t="shared" si="39"/>
        <v/>
      </c>
      <c r="Y145" s="58" t="str">
        <f t="shared" si="40"/>
        <v/>
      </c>
      <c r="Z145" s="58" t="str">
        <f t="shared" si="41"/>
        <v/>
      </c>
      <c r="AA145" s="58" t="str">
        <f t="shared" si="42"/>
        <v/>
      </c>
      <c r="AB145" s="58" t="str">
        <f t="shared" si="43"/>
        <v/>
      </c>
      <c r="AC145" s="58" t="str">
        <f t="shared" si="44"/>
        <v/>
      </c>
      <c r="AD145" s="58" t="str">
        <f t="shared" si="45"/>
        <v/>
      </c>
      <c r="AE145" s="58" t="str">
        <f t="shared" si="46"/>
        <v/>
      </c>
      <c r="AF145" s="58" t="str">
        <f t="shared" si="47"/>
        <v/>
      </c>
      <c r="AG145" s="58" t="str">
        <f t="shared" si="48"/>
        <v/>
      </c>
      <c r="AH145" s="58" t="str">
        <f t="shared" si="49"/>
        <v/>
      </c>
      <c r="AI145" s="58">
        <v>158</v>
      </c>
      <c r="AJ145" s="58">
        <v>90</v>
      </c>
      <c r="AK145" s="58">
        <v>219</v>
      </c>
      <c r="AL145" s="58">
        <v>157</v>
      </c>
      <c r="AM145" s="58">
        <v>135</v>
      </c>
      <c r="AN145" s="58">
        <v>117</v>
      </c>
      <c r="AO145" s="63">
        <f t="shared" si="50"/>
        <v>146</v>
      </c>
      <c r="AP145" s="58">
        <v>143</v>
      </c>
      <c r="AQ145" s="77">
        <v>5</v>
      </c>
      <c r="AR145" s="58">
        <v>2</v>
      </c>
    </row>
    <row r="146" spans="1:44" x14ac:dyDescent="0.2">
      <c r="A146" s="53" t="s">
        <v>149</v>
      </c>
      <c r="B146" s="53" t="s">
        <v>161</v>
      </c>
      <c r="C146" s="54">
        <v>0.58345086976962857</v>
      </c>
      <c r="D146" s="53"/>
      <c r="E146" s="53"/>
      <c r="F146" s="54">
        <v>0.36821705426356588</v>
      </c>
      <c r="G146" s="53"/>
      <c r="H146" s="53"/>
      <c r="I146" s="54">
        <v>0.215</v>
      </c>
      <c r="J146" s="53"/>
      <c r="K146" s="53" t="s">
        <v>348</v>
      </c>
      <c r="L146" s="55">
        <v>14.5</v>
      </c>
      <c r="M146" s="53"/>
      <c r="N146" s="53"/>
      <c r="O146" s="53">
        <v>46.4</v>
      </c>
      <c r="P146" s="53"/>
      <c r="Q146" s="53"/>
      <c r="R146" s="91">
        <v>13.82</v>
      </c>
      <c r="S146" s="53"/>
      <c r="T146" s="53"/>
      <c r="U146" s="53">
        <f t="shared" si="36"/>
        <v>0</v>
      </c>
      <c r="V146" s="53">
        <f t="shared" si="37"/>
        <v>1</v>
      </c>
      <c r="W146" s="53" t="str">
        <f t="shared" si="38"/>
        <v/>
      </c>
      <c r="X146" s="53" t="str">
        <f t="shared" si="39"/>
        <v/>
      </c>
      <c r="Y146" s="53" t="str">
        <f t="shared" si="40"/>
        <v/>
      </c>
      <c r="Z146" s="53" t="str">
        <f t="shared" si="41"/>
        <v/>
      </c>
      <c r="AA146" s="53" t="str">
        <f t="shared" si="42"/>
        <v/>
      </c>
      <c r="AB146" s="53" t="str">
        <f t="shared" si="43"/>
        <v/>
      </c>
      <c r="AC146" s="53" t="str">
        <f t="shared" si="44"/>
        <v/>
      </c>
      <c r="AD146" s="53" t="str">
        <f t="shared" si="45"/>
        <v/>
      </c>
      <c r="AE146" s="53" t="str">
        <f t="shared" si="46"/>
        <v>Poverty</v>
      </c>
      <c r="AF146" s="53" t="str">
        <f t="shared" si="47"/>
        <v/>
      </c>
      <c r="AG146" s="53" t="str">
        <f t="shared" si="48"/>
        <v/>
      </c>
      <c r="AH146" s="53" t="str">
        <f t="shared" si="49"/>
        <v/>
      </c>
      <c r="AI146" s="53">
        <v>100</v>
      </c>
      <c r="AJ146" s="53">
        <v>201</v>
      </c>
      <c r="AK146" s="53">
        <v>71</v>
      </c>
      <c r="AL146" s="53">
        <v>107</v>
      </c>
      <c r="AM146" s="53">
        <v>188</v>
      </c>
      <c r="AN146" s="53">
        <v>212</v>
      </c>
      <c r="AO146" s="69">
        <f t="shared" si="50"/>
        <v>146.5</v>
      </c>
      <c r="AP146" s="53">
        <v>144</v>
      </c>
      <c r="AQ146" s="76">
        <v>5</v>
      </c>
      <c r="AR146" s="53">
        <v>2</v>
      </c>
    </row>
    <row r="147" spans="1:44" x14ac:dyDescent="0.2">
      <c r="A147" s="49" t="s">
        <v>149</v>
      </c>
      <c r="B147" s="49" t="s">
        <v>170</v>
      </c>
      <c r="C147" s="50">
        <v>0.62224264705882348</v>
      </c>
      <c r="D147" s="49"/>
      <c r="E147" s="49"/>
      <c r="F147" s="50">
        <v>0.2413793103448276</v>
      </c>
      <c r="G147" s="49" t="s">
        <v>348</v>
      </c>
      <c r="H147" s="49" t="s">
        <v>348</v>
      </c>
      <c r="I147" s="50">
        <v>9.7000000000000003E-2</v>
      </c>
      <c r="J147" s="49"/>
      <c r="K147" s="49"/>
      <c r="L147" s="51">
        <v>13.7</v>
      </c>
      <c r="M147" s="49"/>
      <c r="N147" s="49"/>
      <c r="O147" s="49">
        <v>31.9</v>
      </c>
      <c r="P147" s="49" t="s">
        <v>348</v>
      </c>
      <c r="Q147" s="49" t="s">
        <v>348</v>
      </c>
      <c r="R147" s="90">
        <v>14.79</v>
      </c>
      <c r="S147" s="49"/>
      <c r="T147" s="49"/>
      <c r="U147" s="49">
        <f t="shared" si="36"/>
        <v>2</v>
      </c>
      <c r="V147" s="49">
        <f t="shared" si="37"/>
        <v>2</v>
      </c>
      <c r="W147" s="49" t="str">
        <f t="shared" si="38"/>
        <v/>
      </c>
      <c r="X147" s="49" t="str">
        <f t="shared" si="39"/>
        <v>GCSE - FSM</v>
      </c>
      <c r="Y147" s="49" t="str">
        <f t="shared" si="40"/>
        <v/>
      </c>
      <c r="Z147" s="49" t="str">
        <f t="shared" si="41"/>
        <v/>
      </c>
      <c r="AA147" s="49" t="str">
        <f t="shared" si="42"/>
        <v>Professions</v>
      </c>
      <c r="AB147" s="49" t="str">
        <f t="shared" si="43"/>
        <v/>
      </c>
      <c r="AC147" s="49" t="str">
        <f t="shared" si="44"/>
        <v/>
      </c>
      <c r="AD147" s="49" t="str">
        <f t="shared" si="45"/>
        <v>GCSE - FSM</v>
      </c>
      <c r="AE147" s="49" t="str">
        <f t="shared" si="46"/>
        <v/>
      </c>
      <c r="AF147" s="49" t="str">
        <f t="shared" si="47"/>
        <v/>
      </c>
      <c r="AG147" s="49" t="str">
        <f t="shared" si="48"/>
        <v>Professions</v>
      </c>
      <c r="AH147" s="49" t="str">
        <f t="shared" si="49"/>
        <v/>
      </c>
      <c r="AI147" s="49">
        <v>184</v>
      </c>
      <c r="AJ147" s="49">
        <v>23</v>
      </c>
      <c r="AK147" s="49">
        <v>274</v>
      </c>
      <c r="AL147" s="49">
        <v>118</v>
      </c>
      <c r="AM147" s="49">
        <v>31</v>
      </c>
      <c r="AN147" s="49">
        <v>250</v>
      </c>
      <c r="AO147" s="68">
        <f t="shared" si="50"/>
        <v>146.66666666666666</v>
      </c>
      <c r="AP147" s="49">
        <v>145</v>
      </c>
      <c r="AQ147" s="75">
        <v>5</v>
      </c>
      <c r="AR147" s="49">
        <v>2</v>
      </c>
    </row>
    <row r="148" spans="1:44" x14ac:dyDescent="0.2">
      <c r="A148" s="53" t="s">
        <v>55</v>
      </c>
      <c r="B148" s="53" t="s">
        <v>61</v>
      </c>
      <c r="C148" s="54">
        <v>0.64883913764510781</v>
      </c>
      <c r="D148" s="53"/>
      <c r="E148" s="53"/>
      <c r="F148" s="54">
        <v>0.34472049689440992</v>
      </c>
      <c r="G148" s="53"/>
      <c r="H148" s="53"/>
      <c r="I148" s="54">
        <v>0.19400000000000001</v>
      </c>
      <c r="J148" s="53"/>
      <c r="K148" s="53"/>
      <c r="L148" s="55">
        <v>19.2</v>
      </c>
      <c r="M148" s="53"/>
      <c r="N148" s="53" t="s">
        <v>348</v>
      </c>
      <c r="O148" s="53">
        <v>46.9</v>
      </c>
      <c r="P148" s="53"/>
      <c r="Q148" s="53"/>
      <c r="R148" s="91">
        <v>12.52</v>
      </c>
      <c r="S148" s="53"/>
      <c r="T148" s="53"/>
      <c r="U148" s="53">
        <f t="shared" si="36"/>
        <v>0</v>
      </c>
      <c r="V148" s="53">
        <f t="shared" si="37"/>
        <v>1</v>
      </c>
      <c r="W148" s="53" t="str">
        <f t="shared" si="38"/>
        <v/>
      </c>
      <c r="X148" s="53" t="str">
        <f t="shared" si="39"/>
        <v/>
      </c>
      <c r="Y148" s="53" t="str">
        <f t="shared" si="40"/>
        <v/>
      </c>
      <c r="Z148" s="53" t="str">
        <f t="shared" si="41"/>
        <v/>
      </c>
      <c r="AA148" s="53" t="str">
        <f t="shared" si="42"/>
        <v/>
      </c>
      <c r="AB148" s="53" t="str">
        <f t="shared" si="43"/>
        <v/>
      </c>
      <c r="AC148" s="53" t="str">
        <f t="shared" si="44"/>
        <v/>
      </c>
      <c r="AD148" s="53" t="str">
        <f t="shared" si="45"/>
        <v/>
      </c>
      <c r="AE148" s="53" t="str">
        <f t="shared" si="46"/>
        <v/>
      </c>
      <c r="AF148" s="53" t="str">
        <f t="shared" si="47"/>
        <v>Workless</v>
      </c>
      <c r="AG148" s="53" t="str">
        <f t="shared" si="48"/>
        <v/>
      </c>
      <c r="AH148" s="53" t="str">
        <f t="shared" si="49"/>
        <v/>
      </c>
      <c r="AI148" s="53">
        <v>238</v>
      </c>
      <c r="AJ148" s="53">
        <v>164</v>
      </c>
      <c r="AK148" s="53">
        <v>102</v>
      </c>
      <c r="AL148" s="53">
        <v>56</v>
      </c>
      <c r="AM148" s="53">
        <v>195</v>
      </c>
      <c r="AN148" s="53">
        <v>134</v>
      </c>
      <c r="AO148" s="69">
        <f t="shared" si="50"/>
        <v>148.16666666666666</v>
      </c>
      <c r="AP148" s="53">
        <v>146</v>
      </c>
      <c r="AQ148" s="76">
        <v>5</v>
      </c>
      <c r="AR148" s="53">
        <v>2</v>
      </c>
    </row>
    <row r="149" spans="1:44" x14ac:dyDescent="0.2">
      <c r="A149" s="58" t="s">
        <v>77</v>
      </c>
      <c r="B149" s="58" t="s">
        <v>82</v>
      </c>
      <c r="C149" s="70">
        <v>0.59538784067085959</v>
      </c>
      <c r="D149" s="58"/>
      <c r="E149" s="58"/>
      <c r="F149" s="70">
        <v>0.32679738562091504</v>
      </c>
      <c r="G149" s="58"/>
      <c r="H149" s="58"/>
      <c r="I149" s="70">
        <v>0.161</v>
      </c>
      <c r="J149" s="58"/>
      <c r="K149" s="58"/>
      <c r="L149" s="80" t="s">
        <v>1068</v>
      </c>
      <c r="M149" s="58"/>
      <c r="N149" s="58"/>
      <c r="O149" s="58">
        <v>46.8</v>
      </c>
      <c r="P149" s="58"/>
      <c r="Q149" s="58"/>
      <c r="R149" s="85">
        <v>12.68</v>
      </c>
      <c r="S149" s="58"/>
      <c r="T149" s="58"/>
      <c r="U149" s="58">
        <f t="shared" si="36"/>
        <v>0</v>
      </c>
      <c r="V149" s="58">
        <f t="shared" si="37"/>
        <v>0</v>
      </c>
      <c r="W149" s="58" t="str">
        <f t="shared" si="38"/>
        <v/>
      </c>
      <c r="X149" s="58" t="str">
        <f t="shared" si="39"/>
        <v/>
      </c>
      <c r="Y149" s="58" t="str">
        <f t="shared" si="40"/>
        <v/>
      </c>
      <c r="Z149" s="58" t="str">
        <f t="shared" si="41"/>
        <v/>
      </c>
      <c r="AA149" s="58" t="str">
        <f t="shared" si="42"/>
        <v/>
      </c>
      <c r="AB149" s="58" t="str">
        <f t="shared" si="43"/>
        <v/>
      </c>
      <c r="AC149" s="58" t="str">
        <f t="shared" si="44"/>
        <v/>
      </c>
      <c r="AD149" s="58" t="str">
        <f t="shared" si="45"/>
        <v/>
      </c>
      <c r="AE149" s="58" t="str">
        <f t="shared" si="46"/>
        <v/>
      </c>
      <c r="AF149" s="58" t="str">
        <f t="shared" si="47"/>
        <v/>
      </c>
      <c r="AG149" s="58" t="str">
        <f t="shared" si="48"/>
        <v/>
      </c>
      <c r="AH149" s="58" t="str">
        <f t="shared" si="49"/>
        <v/>
      </c>
      <c r="AI149" s="58">
        <v>124</v>
      </c>
      <c r="AJ149" s="58">
        <v>133</v>
      </c>
      <c r="AK149" s="58">
        <v>148</v>
      </c>
      <c r="AL149" s="58" t="s">
        <v>349</v>
      </c>
      <c r="AM149" s="58">
        <v>194</v>
      </c>
      <c r="AN149" s="58">
        <v>143</v>
      </c>
      <c r="AO149" s="63">
        <f>(AI149+AJ149+AK149+AM149+AN149)/5</f>
        <v>148.4</v>
      </c>
      <c r="AP149" s="58">
        <v>147</v>
      </c>
      <c r="AQ149" s="77">
        <v>5</v>
      </c>
      <c r="AR149" s="58">
        <v>2</v>
      </c>
    </row>
    <row r="150" spans="1:44" x14ac:dyDescent="0.2">
      <c r="A150" s="58" t="s">
        <v>77</v>
      </c>
      <c r="B150" s="58" t="s">
        <v>86</v>
      </c>
      <c r="C150" s="70">
        <v>0.61101973684210531</v>
      </c>
      <c r="D150" s="58"/>
      <c r="E150" s="58"/>
      <c r="F150" s="70">
        <v>0.36956521739130432</v>
      </c>
      <c r="G150" s="58"/>
      <c r="H150" s="58"/>
      <c r="I150" s="70">
        <v>0.18</v>
      </c>
      <c r="J150" s="58"/>
      <c r="K150" s="58"/>
      <c r="L150" s="79">
        <v>15.6</v>
      </c>
      <c r="M150" s="58"/>
      <c r="N150" s="58"/>
      <c r="O150" s="58">
        <v>42.400000000000006</v>
      </c>
      <c r="P150" s="58"/>
      <c r="Q150" s="58"/>
      <c r="R150" s="85">
        <v>12.92</v>
      </c>
      <c r="S150" s="58"/>
      <c r="T150" s="58"/>
      <c r="U150" s="58">
        <f t="shared" si="36"/>
        <v>0</v>
      </c>
      <c r="V150" s="58">
        <f t="shared" si="37"/>
        <v>0</v>
      </c>
      <c r="W150" s="58" t="str">
        <f t="shared" si="38"/>
        <v/>
      </c>
      <c r="X150" s="58" t="str">
        <f t="shared" si="39"/>
        <v/>
      </c>
      <c r="Y150" s="58" t="str">
        <f t="shared" si="40"/>
        <v/>
      </c>
      <c r="Z150" s="58" t="str">
        <f t="shared" si="41"/>
        <v/>
      </c>
      <c r="AA150" s="58" t="str">
        <f t="shared" si="42"/>
        <v/>
      </c>
      <c r="AB150" s="58" t="str">
        <f t="shared" si="43"/>
        <v/>
      </c>
      <c r="AC150" s="58" t="str">
        <f t="shared" si="44"/>
        <v/>
      </c>
      <c r="AD150" s="58" t="str">
        <f t="shared" si="45"/>
        <v/>
      </c>
      <c r="AE150" s="58" t="str">
        <f t="shared" si="46"/>
        <v/>
      </c>
      <c r="AF150" s="58" t="str">
        <f t="shared" si="47"/>
        <v/>
      </c>
      <c r="AG150" s="58" t="str">
        <f t="shared" si="48"/>
        <v/>
      </c>
      <c r="AH150" s="58" t="str">
        <f t="shared" si="49"/>
        <v/>
      </c>
      <c r="AI150" s="58">
        <v>165</v>
      </c>
      <c r="AJ150" s="58">
        <v>205</v>
      </c>
      <c r="AK150" s="58">
        <v>124</v>
      </c>
      <c r="AL150" s="58">
        <v>89</v>
      </c>
      <c r="AM150" s="58">
        <v>147</v>
      </c>
      <c r="AN150" s="58">
        <v>163</v>
      </c>
      <c r="AO150" s="63">
        <f>(AI150+AJ150+AK150+AL150+AM150+AN150)/6</f>
        <v>148.83333333333334</v>
      </c>
      <c r="AP150" s="58">
        <v>148</v>
      </c>
      <c r="AQ150" s="77">
        <v>5</v>
      </c>
      <c r="AR150" s="58">
        <v>2</v>
      </c>
    </row>
    <row r="151" spans="1:44" x14ac:dyDescent="0.2">
      <c r="A151" s="53" t="s">
        <v>55</v>
      </c>
      <c r="B151" s="53" t="s">
        <v>62</v>
      </c>
      <c r="C151" s="54">
        <v>0.62853603138550485</v>
      </c>
      <c r="D151" s="53"/>
      <c r="E151" s="53"/>
      <c r="F151" s="54">
        <v>0.42639593908629442</v>
      </c>
      <c r="G151" s="53"/>
      <c r="H151" s="53"/>
      <c r="I151" s="54">
        <v>0.182</v>
      </c>
      <c r="J151" s="53"/>
      <c r="K151" s="53"/>
      <c r="L151" s="55">
        <v>13.5</v>
      </c>
      <c r="M151" s="53"/>
      <c r="N151" s="53"/>
      <c r="O151" s="53">
        <v>39.6</v>
      </c>
      <c r="P151" s="53"/>
      <c r="Q151" s="53"/>
      <c r="R151" s="91">
        <v>11.73</v>
      </c>
      <c r="S151" s="53"/>
      <c r="T151" s="53" t="s">
        <v>348</v>
      </c>
      <c r="U151" s="53">
        <f t="shared" si="36"/>
        <v>0</v>
      </c>
      <c r="V151" s="53">
        <f t="shared" si="37"/>
        <v>1</v>
      </c>
      <c r="W151" s="53" t="str">
        <f t="shared" si="38"/>
        <v/>
      </c>
      <c r="X151" s="53" t="str">
        <f t="shared" si="39"/>
        <v/>
      </c>
      <c r="Y151" s="53" t="str">
        <f t="shared" si="40"/>
        <v/>
      </c>
      <c r="Z151" s="53" t="str">
        <f t="shared" si="41"/>
        <v/>
      </c>
      <c r="AA151" s="53" t="str">
        <f t="shared" si="42"/>
        <v/>
      </c>
      <c r="AB151" s="53" t="str">
        <f t="shared" si="43"/>
        <v/>
      </c>
      <c r="AC151" s="53" t="str">
        <f t="shared" si="44"/>
        <v/>
      </c>
      <c r="AD151" s="53" t="str">
        <f t="shared" si="45"/>
        <v/>
      </c>
      <c r="AE151" s="53" t="str">
        <f t="shared" si="46"/>
        <v/>
      </c>
      <c r="AF151" s="53" t="str">
        <f t="shared" si="47"/>
        <v/>
      </c>
      <c r="AG151" s="53" t="str">
        <f t="shared" si="48"/>
        <v/>
      </c>
      <c r="AH151" s="53" t="str">
        <f t="shared" si="49"/>
        <v>Pay</v>
      </c>
      <c r="AI151" s="53">
        <v>194</v>
      </c>
      <c r="AJ151" s="53">
        <v>270</v>
      </c>
      <c r="AK151" s="53">
        <v>122</v>
      </c>
      <c r="AL151" s="53">
        <v>123</v>
      </c>
      <c r="AM151" s="53">
        <v>107</v>
      </c>
      <c r="AN151" s="53">
        <v>80</v>
      </c>
      <c r="AO151" s="69">
        <f>(AI151+AJ151+AK151+AL151+AM151+AN151)/6</f>
        <v>149.33333333333334</v>
      </c>
      <c r="AP151" s="53">
        <v>149</v>
      </c>
      <c r="AQ151" s="76">
        <v>5</v>
      </c>
      <c r="AR151" s="53">
        <v>2</v>
      </c>
    </row>
    <row r="152" spans="1:44" x14ac:dyDescent="0.2">
      <c r="A152" s="49" t="s">
        <v>15</v>
      </c>
      <c r="B152" s="49" t="s">
        <v>30</v>
      </c>
      <c r="C152" s="50">
        <v>0.65626695604991858</v>
      </c>
      <c r="D152" s="49"/>
      <c r="E152" s="49"/>
      <c r="F152" s="50">
        <v>0.37349397590361444</v>
      </c>
      <c r="G152" s="49"/>
      <c r="H152" s="49"/>
      <c r="I152" s="50">
        <v>0.224</v>
      </c>
      <c r="J152" s="49"/>
      <c r="K152" s="49" t="s">
        <v>348</v>
      </c>
      <c r="L152" s="51">
        <v>19.3</v>
      </c>
      <c r="M152" s="49"/>
      <c r="N152" s="49" t="s">
        <v>348</v>
      </c>
      <c r="O152" s="49">
        <v>42.6</v>
      </c>
      <c r="P152" s="49"/>
      <c r="Q152" s="49"/>
      <c r="R152" s="90">
        <v>13.11</v>
      </c>
      <c r="S152" s="49"/>
      <c r="T152" s="49"/>
      <c r="U152" s="49">
        <f t="shared" si="36"/>
        <v>0</v>
      </c>
      <c r="V152" s="49">
        <f t="shared" si="37"/>
        <v>2</v>
      </c>
      <c r="W152" s="49" t="str">
        <f t="shared" si="38"/>
        <v/>
      </c>
      <c r="X152" s="49" t="str">
        <f t="shared" si="39"/>
        <v/>
      </c>
      <c r="Y152" s="49" t="str">
        <f t="shared" si="40"/>
        <v/>
      </c>
      <c r="Z152" s="49" t="str">
        <f t="shared" si="41"/>
        <v/>
      </c>
      <c r="AA152" s="49" t="str">
        <f t="shared" si="42"/>
        <v/>
      </c>
      <c r="AB152" s="49" t="str">
        <f t="shared" si="43"/>
        <v/>
      </c>
      <c r="AC152" s="49" t="str">
        <f t="shared" si="44"/>
        <v/>
      </c>
      <c r="AD152" s="49" t="str">
        <f t="shared" si="45"/>
        <v/>
      </c>
      <c r="AE152" s="49" t="str">
        <f t="shared" si="46"/>
        <v>Poverty</v>
      </c>
      <c r="AF152" s="49" t="str">
        <f t="shared" si="47"/>
        <v>Workless</v>
      </c>
      <c r="AG152" s="49" t="str">
        <f t="shared" si="48"/>
        <v/>
      </c>
      <c r="AH152" s="49" t="str">
        <f t="shared" si="49"/>
        <v/>
      </c>
      <c r="AI152" s="49">
        <v>251</v>
      </c>
      <c r="AJ152" s="49">
        <v>214</v>
      </c>
      <c r="AK152" s="49">
        <v>57</v>
      </c>
      <c r="AL152" s="49">
        <v>54</v>
      </c>
      <c r="AM152" s="49">
        <v>149</v>
      </c>
      <c r="AN152" s="49">
        <v>172</v>
      </c>
      <c r="AO152" s="68">
        <f>(AI152+AJ152+AK152+AL152+AM152+AN152)/6</f>
        <v>149.5</v>
      </c>
      <c r="AP152" s="49">
        <v>150</v>
      </c>
      <c r="AQ152" s="75">
        <v>5</v>
      </c>
      <c r="AR152" s="49">
        <v>2</v>
      </c>
    </row>
    <row r="153" spans="1:44" x14ac:dyDescent="0.2">
      <c r="A153" s="58" t="s">
        <v>2</v>
      </c>
      <c r="B153" s="58" t="s">
        <v>12</v>
      </c>
      <c r="C153" s="70">
        <v>0.64944013781223087</v>
      </c>
      <c r="D153" s="58"/>
      <c r="E153" s="58"/>
      <c r="F153" s="70">
        <v>0.43478260869565216</v>
      </c>
      <c r="G153" s="58"/>
      <c r="H153" s="58"/>
      <c r="I153" s="70">
        <v>0.19600000000000001</v>
      </c>
      <c r="J153" s="58"/>
      <c r="K153" s="58"/>
      <c r="L153" s="79">
        <v>14.4</v>
      </c>
      <c r="M153" s="58"/>
      <c r="N153" s="58"/>
      <c r="O153" s="58">
        <v>37.9</v>
      </c>
      <c r="P153" s="58"/>
      <c r="Q153" s="58"/>
      <c r="R153" s="85">
        <v>11.98</v>
      </c>
      <c r="S153" s="58"/>
      <c r="T153" s="58"/>
      <c r="U153" s="58">
        <f t="shared" si="36"/>
        <v>0</v>
      </c>
      <c r="V153" s="58">
        <f t="shared" si="37"/>
        <v>0</v>
      </c>
      <c r="W153" s="58" t="str">
        <f t="shared" si="38"/>
        <v/>
      </c>
      <c r="X153" s="58" t="str">
        <f t="shared" si="39"/>
        <v/>
      </c>
      <c r="Y153" s="58" t="str">
        <f t="shared" si="40"/>
        <v/>
      </c>
      <c r="Z153" s="58" t="str">
        <f t="shared" si="41"/>
        <v/>
      </c>
      <c r="AA153" s="58" t="str">
        <f t="shared" si="42"/>
        <v/>
      </c>
      <c r="AB153" s="58" t="str">
        <f t="shared" si="43"/>
        <v/>
      </c>
      <c r="AC153" s="58" t="str">
        <f t="shared" si="44"/>
        <v/>
      </c>
      <c r="AD153" s="58" t="str">
        <f t="shared" si="45"/>
        <v/>
      </c>
      <c r="AE153" s="58" t="str">
        <f t="shared" si="46"/>
        <v/>
      </c>
      <c r="AF153" s="58" t="str">
        <f t="shared" si="47"/>
        <v/>
      </c>
      <c r="AG153" s="58" t="str">
        <f t="shared" si="48"/>
        <v/>
      </c>
      <c r="AH153" s="58" t="str">
        <f t="shared" si="49"/>
        <v/>
      </c>
      <c r="AI153" s="58">
        <v>239</v>
      </c>
      <c r="AJ153" s="58">
        <v>274</v>
      </c>
      <c r="AK153" s="58">
        <v>98</v>
      </c>
      <c r="AL153" s="58">
        <v>109</v>
      </c>
      <c r="AM153" s="58">
        <v>86</v>
      </c>
      <c r="AN153" s="58">
        <v>99</v>
      </c>
      <c r="AO153" s="63">
        <f>(AI153+AJ153+AK153+AL153+AM153+AN153)/6</f>
        <v>150.83333333333334</v>
      </c>
      <c r="AP153" s="58">
        <v>151</v>
      </c>
      <c r="AQ153" s="77">
        <v>5</v>
      </c>
      <c r="AR153" s="58">
        <v>2</v>
      </c>
    </row>
    <row r="154" spans="1:44" x14ac:dyDescent="0.2">
      <c r="A154" s="53" t="s">
        <v>299</v>
      </c>
      <c r="B154" s="53" t="s">
        <v>312</v>
      </c>
      <c r="C154" s="54">
        <v>0.58903133903133909</v>
      </c>
      <c r="D154" s="53"/>
      <c r="E154" s="53"/>
      <c r="F154" s="54">
        <v>0.2932330827067669</v>
      </c>
      <c r="G154" s="53"/>
      <c r="H154" s="53"/>
      <c r="I154" s="54">
        <v>9.8000000000000004E-2</v>
      </c>
      <c r="J154" s="53"/>
      <c r="K154" s="53"/>
      <c r="L154" s="56" t="s">
        <v>1068</v>
      </c>
      <c r="M154" s="53"/>
      <c r="N154" s="53"/>
      <c r="O154" s="53">
        <v>50.5</v>
      </c>
      <c r="P154" s="53"/>
      <c r="Q154" s="53"/>
      <c r="R154" s="91">
        <v>11.36</v>
      </c>
      <c r="S154" s="53"/>
      <c r="T154" s="53" t="s">
        <v>348</v>
      </c>
      <c r="U154" s="53">
        <f t="shared" si="36"/>
        <v>0</v>
      </c>
      <c r="V154" s="53">
        <f t="shared" si="37"/>
        <v>1</v>
      </c>
      <c r="W154" s="53" t="str">
        <f t="shared" si="38"/>
        <v/>
      </c>
      <c r="X154" s="53" t="str">
        <f t="shared" si="39"/>
        <v/>
      </c>
      <c r="Y154" s="53" t="str">
        <f t="shared" si="40"/>
        <v/>
      </c>
      <c r="Z154" s="53" t="str">
        <f t="shared" si="41"/>
        <v/>
      </c>
      <c r="AA154" s="53" t="str">
        <f t="shared" si="42"/>
        <v/>
      </c>
      <c r="AB154" s="53" t="str">
        <f t="shared" si="43"/>
        <v/>
      </c>
      <c r="AC154" s="53" t="str">
        <f t="shared" si="44"/>
        <v/>
      </c>
      <c r="AD154" s="53" t="str">
        <f t="shared" si="45"/>
        <v/>
      </c>
      <c r="AE154" s="53" t="str">
        <f t="shared" si="46"/>
        <v/>
      </c>
      <c r="AF154" s="53" t="str">
        <f t="shared" si="47"/>
        <v/>
      </c>
      <c r="AG154" s="53" t="str">
        <f t="shared" si="48"/>
        <v/>
      </c>
      <c r="AH154" s="53" t="str">
        <f t="shared" si="49"/>
        <v>Pay</v>
      </c>
      <c r="AI154" s="53">
        <v>110</v>
      </c>
      <c r="AJ154" s="53">
        <v>82</v>
      </c>
      <c r="AK154" s="53">
        <v>273</v>
      </c>
      <c r="AL154" s="53" t="s">
        <v>349</v>
      </c>
      <c r="AM154" s="53">
        <v>237</v>
      </c>
      <c r="AN154" s="53">
        <v>53</v>
      </c>
      <c r="AO154" s="69">
        <f>(AI154+AJ154+AK154+AM154+AN154)/5</f>
        <v>151</v>
      </c>
      <c r="AP154" s="53">
        <v>152</v>
      </c>
      <c r="AQ154" s="76">
        <v>5</v>
      </c>
      <c r="AR154" s="53">
        <v>2</v>
      </c>
    </row>
    <row r="155" spans="1:44" x14ac:dyDescent="0.2">
      <c r="A155" s="58" t="s">
        <v>149</v>
      </c>
      <c r="B155" s="58" t="s">
        <v>152</v>
      </c>
      <c r="C155" s="70">
        <v>0.58441558441558439</v>
      </c>
      <c r="D155" s="58"/>
      <c r="E155" s="58"/>
      <c r="F155" s="70">
        <v>0.36144578313253012</v>
      </c>
      <c r="G155" s="58"/>
      <c r="H155" s="58"/>
      <c r="I155" s="70">
        <v>0.17</v>
      </c>
      <c r="J155" s="58"/>
      <c r="K155" s="58"/>
      <c r="L155" s="79">
        <v>14.7</v>
      </c>
      <c r="M155" s="58"/>
      <c r="N155" s="58"/>
      <c r="O155" s="58">
        <v>45.499999999999993</v>
      </c>
      <c r="P155" s="58"/>
      <c r="Q155" s="58"/>
      <c r="R155" s="85">
        <v>13.65</v>
      </c>
      <c r="S155" s="58"/>
      <c r="T155" s="58"/>
      <c r="U155" s="58">
        <f t="shared" si="36"/>
        <v>0</v>
      </c>
      <c r="V155" s="58">
        <f t="shared" si="37"/>
        <v>0</v>
      </c>
      <c r="W155" s="58" t="str">
        <f t="shared" si="38"/>
        <v/>
      </c>
      <c r="X155" s="58" t="str">
        <f t="shared" si="39"/>
        <v/>
      </c>
      <c r="Y155" s="58" t="str">
        <f t="shared" si="40"/>
        <v/>
      </c>
      <c r="Z155" s="58" t="str">
        <f t="shared" si="41"/>
        <v/>
      </c>
      <c r="AA155" s="58" t="str">
        <f t="shared" si="42"/>
        <v/>
      </c>
      <c r="AB155" s="58" t="str">
        <f t="shared" si="43"/>
        <v/>
      </c>
      <c r="AC155" s="58" t="str">
        <f t="shared" si="44"/>
        <v/>
      </c>
      <c r="AD155" s="58" t="str">
        <f t="shared" si="45"/>
        <v/>
      </c>
      <c r="AE155" s="58" t="str">
        <f t="shared" si="46"/>
        <v/>
      </c>
      <c r="AF155" s="58" t="str">
        <f t="shared" si="47"/>
        <v/>
      </c>
      <c r="AG155" s="58" t="str">
        <f t="shared" si="48"/>
        <v/>
      </c>
      <c r="AH155" s="58" t="str">
        <f t="shared" si="49"/>
        <v/>
      </c>
      <c r="AI155" s="58">
        <v>102</v>
      </c>
      <c r="AJ155" s="58">
        <v>187</v>
      </c>
      <c r="AK155" s="58">
        <v>137</v>
      </c>
      <c r="AL155" s="58">
        <v>102</v>
      </c>
      <c r="AM155" s="58">
        <v>179</v>
      </c>
      <c r="AN155" s="58">
        <v>204</v>
      </c>
      <c r="AO155" s="63">
        <f>(AI155+AJ155+AK155+AL155+AM155+AN155)/6</f>
        <v>151.83333333333334</v>
      </c>
      <c r="AP155" s="58">
        <v>153</v>
      </c>
      <c r="AQ155" s="77">
        <v>5</v>
      </c>
      <c r="AR155" s="58">
        <v>2</v>
      </c>
    </row>
    <row r="156" spans="1:44" x14ac:dyDescent="0.2">
      <c r="A156" s="49" t="s">
        <v>231</v>
      </c>
      <c r="B156" s="49" t="s">
        <v>277</v>
      </c>
      <c r="C156" s="50">
        <v>0.55783582089552242</v>
      </c>
      <c r="D156" s="49"/>
      <c r="E156" s="49" t="s">
        <v>348</v>
      </c>
      <c r="F156" s="50">
        <v>0.27439024390243905</v>
      </c>
      <c r="G156" s="49"/>
      <c r="H156" s="49" t="s">
        <v>348</v>
      </c>
      <c r="I156" s="50">
        <v>0.19800000000000001</v>
      </c>
      <c r="J156" s="49"/>
      <c r="K156" s="49"/>
      <c r="L156" s="52" t="s">
        <v>1068</v>
      </c>
      <c r="M156" s="49"/>
      <c r="N156" s="49"/>
      <c r="O156" s="49">
        <v>63.6</v>
      </c>
      <c r="P156" s="49"/>
      <c r="Q156" s="49"/>
      <c r="R156" s="90">
        <v>14.67</v>
      </c>
      <c r="S156" s="49"/>
      <c r="T156" s="49"/>
      <c r="U156" s="49">
        <f t="shared" si="36"/>
        <v>0</v>
      </c>
      <c r="V156" s="49">
        <f t="shared" si="37"/>
        <v>2</v>
      </c>
      <c r="W156" s="49" t="str">
        <f t="shared" si="38"/>
        <v/>
      </c>
      <c r="X156" s="49" t="str">
        <f t="shared" si="39"/>
        <v/>
      </c>
      <c r="Y156" s="49" t="str">
        <f t="shared" si="40"/>
        <v/>
      </c>
      <c r="Z156" s="49" t="str">
        <f t="shared" si="41"/>
        <v/>
      </c>
      <c r="AA156" s="49" t="str">
        <f t="shared" si="42"/>
        <v/>
      </c>
      <c r="AB156" s="49" t="str">
        <f t="shared" si="43"/>
        <v/>
      </c>
      <c r="AC156" s="49" t="str">
        <f t="shared" si="44"/>
        <v>GCSE - all</v>
      </c>
      <c r="AD156" s="49" t="str">
        <f t="shared" si="45"/>
        <v>GCSE - FSM</v>
      </c>
      <c r="AE156" s="49" t="str">
        <f t="shared" si="46"/>
        <v/>
      </c>
      <c r="AF156" s="49" t="str">
        <f t="shared" si="47"/>
        <v/>
      </c>
      <c r="AG156" s="49" t="str">
        <f t="shared" si="48"/>
        <v/>
      </c>
      <c r="AH156" s="49" t="str">
        <f t="shared" si="49"/>
        <v/>
      </c>
      <c r="AI156" s="49">
        <v>61</v>
      </c>
      <c r="AJ156" s="49">
        <v>53</v>
      </c>
      <c r="AK156" s="49">
        <v>92</v>
      </c>
      <c r="AL156" s="49" t="s">
        <v>349</v>
      </c>
      <c r="AM156" s="49">
        <v>307</v>
      </c>
      <c r="AN156" s="49">
        <v>247</v>
      </c>
      <c r="AO156" s="68">
        <f>(AI156+AJ156+AK156+AM156+AN156)/5</f>
        <v>152</v>
      </c>
      <c r="AP156" s="49">
        <v>154</v>
      </c>
      <c r="AQ156" s="75">
        <v>5</v>
      </c>
      <c r="AR156" s="49">
        <v>2</v>
      </c>
    </row>
    <row r="157" spans="1:44" x14ac:dyDescent="0.2">
      <c r="A157" s="53" t="s">
        <v>55</v>
      </c>
      <c r="B157" s="53" t="s">
        <v>76</v>
      </c>
      <c r="C157" s="54">
        <v>0.60874316939890716</v>
      </c>
      <c r="D157" s="53"/>
      <c r="E157" s="53"/>
      <c r="F157" s="54">
        <v>0.30769230769230771</v>
      </c>
      <c r="G157" s="53"/>
      <c r="H157" s="53"/>
      <c r="I157" s="54">
        <v>0.11</v>
      </c>
      <c r="J157" s="53"/>
      <c r="K157" s="53"/>
      <c r="L157" s="55">
        <v>18.3</v>
      </c>
      <c r="M157" s="53"/>
      <c r="N157" s="53" t="s">
        <v>348</v>
      </c>
      <c r="O157" s="53">
        <v>47.8</v>
      </c>
      <c r="P157" s="53"/>
      <c r="Q157" s="53"/>
      <c r="R157" s="91">
        <v>12.73</v>
      </c>
      <c r="S157" s="53"/>
      <c r="T157" s="53"/>
      <c r="U157" s="53">
        <f t="shared" si="36"/>
        <v>0</v>
      </c>
      <c r="V157" s="53">
        <f t="shared" si="37"/>
        <v>1</v>
      </c>
      <c r="W157" s="53" t="str">
        <f t="shared" si="38"/>
        <v/>
      </c>
      <c r="X157" s="53" t="str">
        <f t="shared" si="39"/>
        <v/>
      </c>
      <c r="Y157" s="53" t="str">
        <f t="shared" si="40"/>
        <v/>
      </c>
      <c r="Z157" s="53" t="str">
        <f t="shared" si="41"/>
        <v/>
      </c>
      <c r="AA157" s="53" t="str">
        <f t="shared" si="42"/>
        <v/>
      </c>
      <c r="AB157" s="53" t="str">
        <f t="shared" si="43"/>
        <v/>
      </c>
      <c r="AC157" s="53" t="str">
        <f t="shared" si="44"/>
        <v/>
      </c>
      <c r="AD157" s="53" t="str">
        <f t="shared" si="45"/>
        <v/>
      </c>
      <c r="AE157" s="53" t="str">
        <f t="shared" si="46"/>
        <v/>
      </c>
      <c r="AF157" s="53" t="str">
        <f t="shared" si="47"/>
        <v>Workless</v>
      </c>
      <c r="AG157" s="53" t="str">
        <f t="shared" si="48"/>
        <v/>
      </c>
      <c r="AH157" s="53" t="str">
        <f t="shared" si="49"/>
        <v/>
      </c>
      <c r="AI157" s="53">
        <v>157</v>
      </c>
      <c r="AJ157" s="53">
        <v>105</v>
      </c>
      <c r="AK157" s="53">
        <v>249</v>
      </c>
      <c r="AL157" s="53">
        <v>64</v>
      </c>
      <c r="AM157" s="53">
        <v>204</v>
      </c>
      <c r="AN157" s="53">
        <v>145</v>
      </c>
      <c r="AO157" s="69">
        <f t="shared" ref="AO157:AO173" si="51">(AI157+AJ157+AK157+AL157+AM157+AN157)/6</f>
        <v>154</v>
      </c>
      <c r="AP157" s="53">
        <v>155</v>
      </c>
      <c r="AQ157" s="76">
        <v>5</v>
      </c>
      <c r="AR157" s="53">
        <v>2</v>
      </c>
    </row>
    <row r="158" spans="1:44" x14ac:dyDescent="0.2">
      <c r="A158" s="53" t="s">
        <v>118</v>
      </c>
      <c r="B158" s="53" t="s">
        <v>148</v>
      </c>
      <c r="C158" s="54">
        <v>0.59126213592233012</v>
      </c>
      <c r="D158" s="53"/>
      <c r="E158" s="53"/>
      <c r="F158" s="54">
        <v>0.29508196721311475</v>
      </c>
      <c r="G158" s="53"/>
      <c r="H158" s="53"/>
      <c r="I158" s="54">
        <v>0.17599999999999999</v>
      </c>
      <c r="J158" s="53"/>
      <c r="K158" s="53"/>
      <c r="L158" s="55">
        <v>4.3</v>
      </c>
      <c r="M158" s="53"/>
      <c r="N158" s="53"/>
      <c r="O158" s="53">
        <v>51.9</v>
      </c>
      <c r="P158" s="53"/>
      <c r="Q158" s="53"/>
      <c r="R158" s="91">
        <v>11.67</v>
      </c>
      <c r="S158" s="53"/>
      <c r="T158" s="53" t="s">
        <v>348</v>
      </c>
      <c r="U158" s="53">
        <f t="shared" si="36"/>
        <v>0</v>
      </c>
      <c r="V158" s="53">
        <f t="shared" si="37"/>
        <v>1</v>
      </c>
      <c r="W158" s="53" t="str">
        <f t="shared" si="38"/>
        <v/>
      </c>
      <c r="X158" s="53" t="str">
        <f t="shared" si="39"/>
        <v/>
      </c>
      <c r="Y158" s="53" t="str">
        <f t="shared" si="40"/>
        <v/>
      </c>
      <c r="Z158" s="53" t="str">
        <f t="shared" si="41"/>
        <v/>
      </c>
      <c r="AA158" s="53" t="str">
        <f t="shared" si="42"/>
        <v/>
      </c>
      <c r="AB158" s="53" t="str">
        <f t="shared" si="43"/>
        <v/>
      </c>
      <c r="AC158" s="53" t="str">
        <f t="shared" si="44"/>
        <v/>
      </c>
      <c r="AD158" s="53" t="str">
        <f t="shared" si="45"/>
        <v/>
      </c>
      <c r="AE158" s="53" t="str">
        <f t="shared" si="46"/>
        <v/>
      </c>
      <c r="AF158" s="53" t="str">
        <f t="shared" si="47"/>
        <v/>
      </c>
      <c r="AG158" s="53" t="str">
        <f t="shared" si="48"/>
        <v/>
      </c>
      <c r="AH158" s="53" t="str">
        <f t="shared" si="49"/>
        <v>Pay</v>
      </c>
      <c r="AI158" s="53">
        <v>116</v>
      </c>
      <c r="AJ158" s="53">
        <v>87</v>
      </c>
      <c r="AK158" s="53">
        <v>129</v>
      </c>
      <c r="AL158" s="53">
        <v>257</v>
      </c>
      <c r="AM158" s="53">
        <v>259</v>
      </c>
      <c r="AN158" s="53">
        <v>77</v>
      </c>
      <c r="AO158" s="69">
        <f t="shared" si="51"/>
        <v>154.16666666666666</v>
      </c>
      <c r="AP158" s="53">
        <v>156</v>
      </c>
      <c r="AQ158" s="76">
        <v>5</v>
      </c>
      <c r="AR158" s="53">
        <v>2</v>
      </c>
    </row>
    <row r="159" spans="1:44" x14ac:dyDescent="0.2">
      <c r="A159" s="53" t="s">
        <v>299</v>
      </c>
      <c r="B159" s="53" t="s">
        <v>328</v>
      </c>
      <c r="C159" s="54">
        <v>0.54931071049840929</v>
      </c>
      <c r="D159" s="53"/>
      <c r="E159" s="53" t="s">
        <v>348</v>
      </c>
      <c r="F159" s="54">
        <v>0.36249999999999999</v>
      </c>
      <c r="G159" s="53"/>
      <c r="H159" s="53"/>
      <c r="I159" s="54">
        <v>0.13700000000000001</v>
      </c>
      <c r="J159" s="53"/>
      <c r="K159" s="53"/>
      <c r="L159" s="55">
        <v>9.6</v>
      </c>
      <c r="M159" s="53"/>
      <c r="N159" s="53"/>
      <c r="O159" s="53">
        <v>42.3</v>
      </c>
      <c r="P159" s="53"/>
      <c r="Q159" s="53"/>
      <c r="R159" s="91">
        <v>12.95</v>
      </c>
      <c r="S159" s="53"/>
      <c r="T159" s="53"/>
      <c r="U159" s="53">
        <f t="shared" si="36"/>
        <v>0</v>
      </c>
      <c r="V159" s="53">
        <f t="shared" si="37"/>
        <v>1</v>
      </c>
      <c r="W159" s="53" t="str">
        <f t="shared" si="38"/>
        <v/>
      </c>
      <c r="X159" s="53" t="str">
        <f t="shared" si="39"/>
        <v/>
      </c>
      <c r="Y159" s="53" t="str">
        <f t="shared" si="40"/>
        <v/>
      </c>
      <c r="Z159" s="53" t="str">
        <f t="shared" si="41"/>
        <v/>
      </c>
      <c r="AA159" s="53" t="str">
        <f t="shared" si="42"/>
        <v/>
      </c>
      <c r="AB159" s="53" t="str">
        <f t="shared" si="43"/>
        <v/>
      </c>
      <c r="AC159" s="53" t="str">
        <f t="shared" si="44"/>
        <v>GCSE - all</v>
      </c>
      <c r="AD159" s="53" t="str">
        <f t="shared" si="45"/>
        <v/>
      </c>
      <c r="AE159" s="53" t="str">
        <f t="shared" si="46"/>
        <v/>
      </c>
      <c r="AF159" s="53" t="str">
        <f t="shared" si="47"/>
        <v/>
      </c>
      <c r="AG159" s="53" t="str">
        <f t="shared" si="48"/>
        <v/>
      </c>
      <c r="AH159" s="53" t="str">
        <f t="shared" si="49"/>
        <v/>
      </c>
      <c r="AI159" s="53">
        <v>51</v>
      </c>
      <c r="AJ159" s="53">
        <v>189</v>
      </c>
      <c r="AK159" s="53">
        <v>191</v>
      </c>
      <c r="AL159" s="53">
        <v>189</v>
      </c>
      <c r="AM159" s="53">
        <v>146</v>
      </c>
      <c r="AN159" s="53">
        <v>165</v>
      </c>
      <c r="AO159" s="69">
        <f t="shared" si="51"/>
        <v>155.16666666666666</v>
      </c>
      <c r="AP159" s="53">
        <v>157</v>
      </c>
      <c r="AQ159" s="76">
        <v>5</v>
      </c>
      <c r="AR159" s="53">
        <v>2</v>
      </c>
    </row>
    <row r="160" spans="1:44" x14ac:dyDescent="0.2">
      <c r="A160" s="53" t="s">
        <v>118</v>
      </c>
      <c r="B160" s="53" t="s">
        <v>147</v>
      </c>
      <c r="C160" s="54">
        <v>0.605020920502092</v>
      </c>
      <c r="D160" s="53"/>
      <c r="E160" s="53"/>
      <c r="F160" s="54">
        <v>0.17346938775510204</v>
      </c>
      <c r="G160" s="53" t="s">
        <v>348</v>
      </c>
      <c r="H160" s="53" t="s">
        <v>348</v>
      </c>
      <c r="I160" s="54">
        <v>0.11799999999999999</v>
      </c>
      <c r="J160" s="53"/>
      <c r="K160" s="53"/>
      <c r="L160" s="55">
        <v>6.5</v>
      </c>
      <c r="M160" s="53"/>
      <c r="N160" s="53"/>
      <c r="O160" s="53">
        <v>48.5</v>
      </c>
      <c r="P160" s="53"/>
      <c r="Q160" s="53"/>
      <c r="R160" s="91">
        <v>12.09</v>
      </c>
      <c r="S160" s="53"/>
      <c r="T160" s="53"/>
      <c r="U160" s="53">
        <f t="shared" si="36"/>
        <v>1</v>
      </c>
      <c r="V160" s="53">
        <f t="shared" si="37"/>
        <v>1</v>
      </c>
      <c r="W160" s="53" t="str">
        <f t="shared" si="38"/>
        <v/>
      </c>
      <c r="X160" s="53" t="str">
        <f t="shared" si="39"/>
        <v>GCSE - FSM</v>
      </c>
      <c r="Y160" s="53" t="str">
        <f t="shared" si="40"/>
        <v/>
      </c>
      <c r="Z160" s="53" t="str">
        <f t="shared" si="41"/>
        <v/>
      </c>
      <c r="AA160" s="53" t="str">
        <f t="shared" si="42"/>
        <v/>
      </c>
      <c r="AB160" s="53" t="str">
        <f t="shared" si="43"/>
        <v/>
      </c>
      <c r="AC160" s="53" t="str">
        <f t="shared" si="44"/>
        <v/>
      </c>
      <c r="AD160" s="53" t="str">
        <f t="shared" si="45"/>
        <v>GCSE - FSM</v>
      </c>
      <c r="AE160" s="53" t="str">
        <f t="shared" si="46"/>
        <v/>
      </c>
      <c r="AF160" s="53" t="str">
        <f t="shared" si="47"/>
        <v/>
      </c>
      <c r="AG160" s="53" t="str">
        <f t="shared" si="48"/>
        <v/>
      </c>
      <c r="AH160" s="53" t="str">
        <f t="shared" si="49"/>
        <v/>
      </c>
      <c r="AI160" s="53">
        <v>146</v>
      </c>
      <c r="AJ160" s="53">
        <v>2</v>
      </c>
      <c r="AK160" s="53">
        <v>228</v>
      </c>
      <c r="AL160" s="53">
        <v>234</v>
      </c>
      <c r="AM160" s="53">
        <v>215</v>
      </c>
      <c r="AN160" s="53">
        <v>109</v>
      </c>
      <c r="AO160" s="69">
        <f t="shared" si="51"/>
        <v>155.66666666666666</v>
      </c>
      <c r="AP160" s="53">
        <v>158</v>
      </c>
      <c r="AQ160" s="76">
        <v>5</v>
      </c>
      <c r="AR160" s="53">
        <v>2</v>
      </c>
    </row>
    <row r="161" spans="1:44" x14ac:dyDescent="0.2">
      <c r="A161" s="49" t="s">
        <v>77</v>
      </c>
      <c r="B161" s="49" t="s">
        <v>91</v>
      </c>
      <c r="C161" s="50">
        <v>0.55462724935732644</v>
      </c>
      <c r="D161" s="49"/>
      <c r="E161" s="49" t="s">
        <v>348</v>
      </c>
      <c r="F161" s="50">
        <v>0.24603174603174602</v>
      </c>
      <c r="G161" s="49" t="s">
        <v>348</v>
      </c>
      <c r="H161" s="49" t="s">
        <v>348</v>
      </c>
      <c r="I161" s="50">
        <v>0.13100000000000001</v>
      </c>
      <c r="J161" s="49"/>
      <c r="K161" s="49"/>
      <c r="L161" s="51">
        <v>4.8</v>
      </c>
      <c r="M161" s="49"/>
      <c r="N161" s="49"/>
      <c r="O161" s="49">
        <v>48.7</v>
      </c>
      <c r="P161" s="49"/>
      <c r="Q161" s="49"/>
      <c r="R161" s="90">
        <v>13.27</v>
      </c>
      <c r="S161" s="49"/>
      <c r="T161" s="49"/>
      <c r="U161" s="49">
        <f t="shared" si="36"/>
        <v>1</v>
      </c>
      <c r="V161" s="49">
        <f t="shared" si="37"/>
        <v>2</v>
      </c>
      <c r="W161" s="49" t="str">
        <f t="shared" si="38"/>
        <v/>
      </c>
      <c r="X161" s="49" t="str">
        <f t="shared" si="39"/>
        <v>GCSE - FSM</v>
      </c>
      <c r="Y161" s="49" t="str">
        <f t="shared" si="40"/>
        <v/>
      </c>
      <c r="Z161" s="49" t="str">
        <f t="shared" si="41"/>
        <v/>
      </c>
      <c r="AA161" s="49" t="str">
        <f t="shared" si="42"/>
        <v/>
      </c>
      <c r="AB161" s="49" t="str">
        <f t="shared" si="43"/>
        <v/>
      </c>
      <c r="AC161" s="49" t="str">
        <f t="shared" si="44"/>
        <v>GCSE - all</v>
      </c>
      <c r="AD161" s="49" t="str">
        <f t="shared" si="45"/>
        <v>GCSE - FSM</v>
      </c>
      <c r="AE161" s="49" t="str">
        <f t="shared" si="46"/>
        <v/>
      </c>
      <c r="AF161" s="49" t="str">
        <f t="shared" si="47"/>
        <v/>
      </c>
      <c r="AG161" s="49" t="str">
        <f t="shared" si="48"/>
        <v/>
      </c>
      <c r="AH161" s="49" t="str">
        <f t="shared" si="49"/>
        <v/>
      </c>
      <c r="AI161" s="49">
        <v>55</v>
      </c>
      <c r="AJ161" s="49">
        <v>28</v>
      </c>
      <c r="AK161" s="49">
        <v>200</v>
      </c>
      <c r="AL161" s="49">
        <v>251</v>
      </c>
      <c r="AM161" s="49">
        <v>218</v>
      </c>
      <c r="AN161" s="49">
        <v>184</v>
      </c>
      <c r="AO161" s="68">
        <f t="shared" si="51"/>
        <v>156</v>
      </c>
      <c r="AP161" s="49">
        <v>159</v>
      </c>
      <c r="AQ161" s="75">
        <v>5</v>
      </c>
      <c r="AR161" s="49">
        <v>2</v>
      </c>
    </row>
    <row r="162" spans="1:44" x14ac:dyDescent="0.2">
      <c r="A162" s="53" t="s">
        <v>118</v>
      </c>
      <c r="B162" s="53" t="s">
        <v>131</v>
      </c>
      <c r="C162" s="54">
        <v>0.61391437308868502</v>
      </c>
      <c r="D162" s="53"/>
      <c r="E162" s="53"/>
      <c r="F162" s="54">
        <v>0.37226277372262773</v>
      </c>
      <c r="G162" s="53"/>
      <c r="H162" s="53"/>
      <c r="I162" s="54">
        <v>0.14499999999999999</v>
      </c>
      <c r="J162" s="53"/>
      <c r="K162" s="53"/>
      <c r="L162" s="55">
        <v>5.2</v>
      </c>
      <c r="M162" s="53"/>
      <c r="N162" s="53"/>
      <c r="O162" s="53">
        <v>31.200000000000003</v>
      </c>
      <c r="P162" s="53" t="s">
        <v>348</v>
      </c>
      <c r="Q162" s="53" t="s">
        <v>348</v>
      </c>
      <c r="R162" s="91">
        <v>12</v>
      </c>
      <c r="S162" s="53"/>
      <c r="T162" s="53"/>
      <c r="U162" s="53">
        <f t="shared" si="36"/>
        <v>1</v>
      </c>
      <c r="V162" s="53">
        <f t="shared" si="37"/>
        <v>1</v>
      </c>
      <c r="W162" s="53" t="str">
        <f t="shared" si="38"/>
        <v/>
      </c>
      <c r="X162" s="53" t="str">
        <f t="shared" si="39"/>
        <v/>
      </c>
      <c r="Y162" s="53" t="str">
        <f t="shared" si="40"/>
        <v/>
      </c>
      <c r="Z162" s="53" t="str">
        <f t="shared" si="41"/>
        <v/>
      </c>
      <c r="AA162" s="53" t="str">
        <f t="shared" si="42"/>
        <v>Professions</v>
      </c>
      <c r="AB162" s="53" t="str">
        <f t="shared" si="43"/>
        <v/>
      </c>
      <c r="AC162" s="53" t="str">
        <f t="shared" si="44"/>
        <v/>
      </c>
      <c r="AD162" s="53" t="str">
        <f t="shared" si="45"/>
        <v/>
      </c>
      <c r="AE162" s="53" t="str">
        <f t="shared" si="46"/>
        <v/>
      </c>
      <c r="AF162" s="53" t="str">
        <f t="shared" si="47"/>
        <v/>
      </c>
      <c r="AG162" s="53" t="str">
        <f t="shared" si="48"/>
        <v>Professions</v>
      </c>
      <c r="AH162" s="53" t="str">
        <f t="shared" si="49"/>
        <v/>
      </c>
      <c r="AI162" s="53">
        <v>174</v>
      </c>
      <c r="AJ162" s="53">
        <v>209</v>
      </c>
      <c r="AK162" s="53">
        <v>179</v>
      </c>
      <c r="AL162" s="53">
        <v>249</v>
      </c>
      <c r="AM162" s="53">
        <v>26</v>
      </c>
      <c r="AN162" s="53">
        <v>105</v>
      </c>
      <c r="AO162" s="69">
        <f t="shared" si="51"/>
        <v>157</v>
      </c>
      <c r="AP162" s="53">
        <v>160</v>
      </c>
      <c r="AQ162" s="76">
        <v>5</v>
      </c>
      <c r="AR162" s="53">
        <v>2</v>
      </c>
    </row>
    <row r="163" spans="1:44" x14ac:dyDescent="0.2">
      <c r="A163" s="49" t="s">
        <v>197</v>
      </c>
      <c r="B163" s="49" t="s">
        <v>207</v>
      </c>
      <c r="C163" s="50">
        <v>0.63320261437908498</v>
      </c>
      <c r="D163" s="49"/>
      <c r="E163" s="49"/>
      <c r="F163" s="50">
        <v>0.43817787418655096</v>
      </c>
      <c r="G163" s="49"/>
      <c r="H163" s="49"/>
      <c r="I163" s="50">
        <v>0.28999999999999998</v>
      </c>
      <c r="J163" s="49" t="s">
        <v>348</v>
      </c>
      <c r="K163" s="49" t="s">
        <v>348</v>
      </c>
      <c r="L163" s="51">
        <v>27</v>
      </c>
      <c r="M163" s="49" t="s">
        <v>348</v>
      </c>
      <c r="N163" s="49" t="s">
        <v>348</v>
      </c>
      <c r="O163" s="49">
        <v>47.7</v>
      </c>
      <c r="P163" s="49"/>
      <c r="Q163" s="49"/>
      <c r="R163" s="90">
        <v>14.42</v>
      </c>
      <c r="S163" s="49"/>
      <c r="T163" s="49"/>
      <c r="U163" s="49">
        <f t="shared" si="36"/>
        <v>2</v>
      </c>
      <c r="V163" s="49">
        <f t="shared" si="37"/>
        <v>2</v>
      </c>
      <c r="W163" s="49" t="str">
        <f t="shared" si="38"/>
        <v/>
      </c>
      <c r="X163" s="49" t="str">
        <f t="shared" si="39"/>
        <v/>
      </c>
      <c r="Y163" s="49" t="str">
        <f t="shared" si="40"/>
        <v>Poverty</v>
      </c>
      <c r="Z163" s="49" t="str">
        <f t="shared" si="41"/>
        <v>Workless</v>
      </c>
      <c r="AA163" s="49" t="str">
        <f t="shared" si="42"/>
        <v/>
      </c>
      <c r="AB163" s="49" t="str">
        <f t="shared" si="43"/>
        <v/>
      </c>
      <c r="AC163" s="49" t="str">
        <f t="shared" si="44"/>
        <v/>
      </c>
      <c r="AD163" s="49" t="str">
        <f t="shared" si="45"/>
        <v/>
      </c>
      <c r="AE163" s="49" t="str">
        <f t="shared" si="46"/>
        <v>Poverty</v>
      </c>
      <c r="AF163" s="49" t="str">
        <f t="shared" si="47"/>
        <v>Workless</v>
      </c>
      <c r="AG163" s="49" t="str">
        <f t="shared" si="48"/>
        <v/>
      </c>
      <c r="AH163" s="49" t="str">
        <f t="shared" si="49"/>
        <v/>
      </c>
      <c r="AI163" s="49">
        <v>209</v>
      </c>
      <c r="AJ163" s="49">
        <v>276</v>
      </c>
      <c r="AK163" s="49">
        <v>16</v>
      </c>
      <c r="AL163" s="49">
        <v>7</v>
      </c>
      <c r="AM163" s="49">
        <v>203</v>
      </c>
      <c r="AN163" s="49">
        <v>234</v>
      </c>
      <c r="AO163" s="68">
        <f t="shared" si="51"/>
        <v>157.5</v>
      </c>
      <c r="AP163" s="49">
        <v>161</v>
      </c>
      <c r="AQ163" s="75">
        <v>5</v>
      </c>
      <c r="AR163" s="49">
        <v>2</v>
      </c>
    </row>
    <row r="164" spans="1:44" x14ac:dyDescent="0.2">
      <c r="A164" s="53" t="s">
        <v>231</v>
      </c>
      <c r="B164" s="53" t="s">
        <v>265</v>
      </c>
      <c r="C164" s="54">
        <v>0.59813084112149528</v>
      </c>
      <c r="D164" s="53"/>
      <c r="E164" s="53"/>
      <c r="F164" s="54">
        <v>0.2824858757062147</v>
      </c>
      <c r="G164" s="53"/>
      <c r="H164" s="53" t="s">
        <v>348</v>
      </c>
      <c r="I164" s="54">
        <v>0.161</v>
      </c>
      <c r="J164" s="53"/>
      <c r="K164" s="53"/>
      <c r="L164" s="55">
        <v>14.5</v>
      </c>
      <c r="M164" s="53"/>
      <c r="N164" s="53"/>
      <c r="O164" s="53">
        <v>51</v>
      </c>
      <c r="P164" s="53"/>
      <c r="Q164" s="53"/>
      <c r="R164" s="91">
        <v>14.63</v>
      </c>
      <c r="S164" s="53"/>
      <c r="T164" s="53"/>
      <c r="U164" s="53">
        <f t="shared" si="36"/>
        <v>0</v>
      </c>
      <c r="V164" s="53">
        <f t="shared" si="37"/>
        <v>1</v>
      </c>
      <c r="W164" s="53" t="str">
        <f t="shared" si="38"/>
        <v/>
      </c>
      <c r="X164" s="53" t="str">
        <f t="shared" si="39"/>
        <v/>
      </c>
      <c r="Y164" s="53" t="str">
        <f t="shared" si="40"/>
        <v/>
      </c>
      <c r="Z164" s="53" t="str">
        <f t="shared" si="41"/>
        <v/>
      </c>
      <c r="AA164" s="53" t="str">
        <f t="shared" si="42"/>
        <v/>
      </c>
      <c r="AB164" s="53" t="str">
        <f t="shared" si="43"/>
        <v/>
      </c>
      <c r="AC164" s="53" t="str">
        <f t="shared" si="44"/>
        <v/>
      </c>
      <c r="AD164" s="53" t="str">
        <f t="shared" si="45"/>
        <v>GCSE - FSM</v>
      </c>
      <c r="AE164" s="53" t="str">
        <f t="shared" si="46"/>
        <v/>
      </c>
      <c r="AF164" s="53" t="str">
        <f t="shared" si="47"/>
        <v/>
      </c>
      <c r="AG164" s="53" t="str">
        <f t="shared" si="48"/>
        <v/>
      </c>
      <c r="AH164" s="53" t="str">
        <f t="shared" si="49"/>
        <v/>
      </c>
      <c r="AI164" s="53">
        <v>131</v>
      </c>
      <c r="AJ164" s="53">
        <v>68</v>
      </c>
      <c r="AK164" s="53">
        <v>149</v>
      </c>
      <c r="AL164" s="53">
        <v>108</v>
      </c>
      <c r="AM164" s="53">
        <v>245</v>
      </c>
      <c r="AN164" s="53">
        <v>245</v>
      </c>
      <c r="AO164" s="69">
        <f t="shared" si="51"/>
        <v>157.66666666666666</v>
      </c>
      <c r="AP164" s="53">
        <v>162</v>
      </c>
      <c r="AQ164" s="76">
        <v>5</v>
      </c>
      <c r="AR164" s="53">
        <v>2</v>
      </c>
    </row>
    <row r="165" spans="1:44" x14ac:dyDescent="0.2">
      <c r="A165" s="58" t="s">
        <v>118</v>
      </c>
      <c r="B165" s="58" t="s">
        <v>128</v>
      </c>
      <c r="C165" s="70">
        <v>0.61161982949163241</v>
      </c>
      <c r="D165" s="58"/>
      <c r="E165" s="58"/>
      <c r="F165" s="70">
        <v>0.31818181818181818</v>
      </c>
      <c r="G165" s="58"/>
      <c r="H165" s="58"/>
      <c r="I165" s="70">
        <v>0.121</v>
      </c>
      <c r="J165" s="58"/>
      <c r="K165" s="58"/>
      <c r="L165" s="79">
        <v>5.6</v>
      </c>
      <c r="M165" s="58"/>
      <c r="N165" s="58"/>
      <c r="O165" s="58">
        <v>38.900000000000006</v>
      </c>
      <c r="P165" s="58"/>
      <c r="Q165" s="58"/>
      <c r="R165" s="85">
        <v>11.89</v>
      </c>
      <c r="S165" s="58"/>
      <c r="T165" s="58"/>
      <c r="U165" s="58">
        <f t="shared" si="36"/>
        <v>0</v>
      </c>
      <c r="V165" s="58">
        <f t="shared" si="37"/>
        <v>0</v>
      </c>
      <c r="W165" s="58" t="str">
        <f t="shared" si="38"/>
        <v/>
      </c>
      <c r="X165" s="58" t="str">
        <f t="shared" si="39"/>
        <v/>
      </c>
      <c r="Y165" s="58" t="str">
        <f t="shared" si="40"/>
        <v/>
      </c>
      <c r="Z165" s="58" t="str">
        <f t="shared" si="41"/>
        <v/>
      </c>
      <c r="AA165" s="58" t="str">
        <f t="shared" si="42"/>
        <v/>
      </c>
      <c r="AB165" s="58" t="str">
        <f t="shared" si="43"/>
        <v/>
      </c>
      <c r="AC165" s="58" t="str">
        <f t="shared" si="44"/>
        <v/>
      </c>
      <c r="AD165" s="58" t="str">
        <f t="shared" si="45"/>
        <v/>
      </c>
      <c r="AE165" s="58" t="str">
        <f t="shared" si="46"/>
        <v/>
      </c>
      <c r="AF165" s="58" t="str">
        <f t="shared" si="47"/>
        <v/>
      </c>
      <c r="AG165" s="58" t="str">
        <f t="shared" si="48"/>
        <v/>
      </c>
      <c r="AH165" s="58" t="str">
        <f t="shared" si="49"/>
        <v/>
      </c>
      <c r="AI165" s="58">
        <v>167</v>
      </c>
      <c r="AJ165" s="58">
        <v>125</v>
      </c>
      <c r="AK165" s="58">
        <v>221</v>
      </c>
      <c r="AL165" s="58">
        <v>244</v>
      </c>
      <c r="AM165" s="58">
        <v>101</v>
      </c>
      <c r="AN165" s="58">
        <v>90</v>
      </c>
      <c r="AO165" s="63">
        <f t="shared" si="51"/>
        <v>158</v>
      </c>
      <c r="AP165" s="58">
        <v>163</v>
      </c>
      <c r="AQ165" s="77">
        <v>5</v>
      </c>
      <c r="AR165" s="58">
        <v>3</v>
      </c>
    </row>
    <row r="166" spans="1:44" x14ac:dyDescent="0.2">
      <c r="A166" s="53" t="s">
        <v>77</v>
      </c>
      <c r="B166" s="53" t="s">
        <v>102</v>
      </c>
      <c r="C166" s="54">
        <v>0.65488431876606679</v>
      </c>
      <c r="D166" s="53"/>
      <c r="E166" s="53"/>
      <c r="F166" s="54">
        <v>0.2767857142857143</v>
      </c>
      <c r="G166" s="53"/>
      <c r="H166" s="53" t="s">
        <v>348</v>
      </c>
      <c r="I166" s="54">
        <v>0.126</v>
      </c>
      <c r="J166" s="53"/>
      <c r="K166" s="53"/>
      <c r="L166" s="55">
        <v>7.4</v>
      </c>
      <c r="M166" s="53"/>
      <c r="N166" s="53"/>
      <c r="O166" s="53">
        <v>40.1</v>
      </c>
      <c r="P166" s="53"/>
      <c r="Q166" s="53"/>
      <c r="R166" s="91">
        <v>12.28</v>
      </c>
      <c r="S166" s="53"/>
      <c r="T166" s="53"/>
      <c r="U166" s="53">
        <f t="shared" si="36"/>
        <v>0</v>
      </c>
      <c r="V166" s="53">
        <f t="shared" si="37"/>
        <v>1</v>
      </c>
      <c r="W166" s="53" t="str">
        <f t="shared" si="38"/>
        <v/>
      </c>
      <c r="X166" s="53" t="str">
        <f t="shared" si="39"/>
        <v/>
      </c>
      <c r="Y166" s="53" t="str">
        <f t="shared" si="40"/>
        <v/>
      </c>
      <c r="Z166" s="53" t="str">
        <f t="shared" si="41"/>
        <v/>
      </c>
      <c r="AA166" s="53" t="str">
        <f t="shared" si="42"/>
        <v/>
      </c>
      <c r="AB166" s="53" t="str">
        <f t="shared" si="43"/>
        <v/>
      </c>
      <c r="AC166" s="53" t="str">
        <f t="shared" si="44"/>
        <v/>
      </c>
      <c r="AD166" s="53" t="str">
        <f t="shared" si="45"/>
        <v>GCSE - FSM</v>
      </c>
      <c r="AE166" s="53" t="str">
        <f t="shared" si="46"/>
        <v/>
      </c>
      <c r="AF166" s="53" t="str">
        <f t="shared" si="47"/>
        <v/>
      </c>
      <c r="AG166" s="53" t="str">
        <f t="shared" si="48"/>
        <v/>
      </c>
      <c r="AH166" s="53" t="str">
        <f t="shared" si="49"/>
        <v/>
      </c>
      <c r="AI166" s="53">
        <v>248</v>
      </c>
      <c r="AJ166" s="53">
        <v>56</v>
      </c>
      <c r="AK166" s="53">
        <v>207</v>
      </c>
      <c r="AL166" s="53">
        <v>215</v>
      </c>
      <c r="AM166" s="53">
        <v>115</v>
      </c>
      <c r="AN166" s="53">
        <v>122</v>
      </c>
      <c r="AO166" s="69">
        <f t="shared" si="51"/>
        <v>160.5</v>
      </c>
      <c r="AP166" s="53">
        <v>164</v>
      </c>
      <c r="AQ166" s="76">
        <v>5</v>
      </c>
      <c r="AR166" s="53">
        <v>3</v>
      </c>
    </row>
    <row r="167" spans="1:44" x14ac:dyDescent="0.2">
      <c r="A167" s="58" t="s">
        <v>231</v>
      </c>
      <c r="B167" s="58" t="s">
        <v>248</v>
      </c>
      <c r="C167" s="70">
        <v>0.58984375</v>
      </c>
      <c r="D167" s="58"/>
      <c r="E167" s="58"/>
      <c r="F167" s="70">
        <v>0.39160839160839161</v>
      </c>
      <c r="G167" s="58"/>
      <c r="H167" s="58"/>
      <c r="I167" s="70">
        <v>0.188</v>
      </c>
      <c r="J167" s="58"/>
      <c r="K167" s="58"/>
      <c r="L167" s="79">
        <v>6.7</v>
      </c>
      <c r="M167" s="58"/>
      <c r="N167" s="58"/>
      <c r="O167" s="58">
        <v>43.6</v>
      </c>
      <c r="P167" s="58"/>
      <c r="Q167" s="58"/>
      <c r="R167" s="85">
        <v>12.2</v>
      </c>
      <c r="S167" s="58"/>
      <c r="T167" s="58"/>
      <c r="U167" s="58">
        <f t="shared" si="36"/>
        <v>0</v>
      </c>
      <c r="V167" s="58">
        <f t="shared" si="37"/>
        <v>0</v>
      </c>
      <c r="W167" s="58" t="str">
        <f t="shared" si="38"/>
        <v/>
      </c>
      <c r="X167" s="58" t="str">
        <f t="shared" si="39"/>
        <v/>
      </c>
      <c r="Y167" s="58" t="str">
        <f t="shared" si="40"/>
        <v/>
      </c>
      <c r="Z167" s="58" t="str">
        <f t="shared" si="41"/>
        <v/>
      </c>
      <c r="AA167" s="58" t="str">
        <f t="shared" si="42"/>
        <v/>
      </c>
      <c r="AB167" s="58" t="str">
        <f t="shared" si="43"/>
        <v/>
      </c>
      <c r="AC167" s="58" t="str">
        <f t="shared" si="44"/>
        <v/>
      </c>
      <c r="AD167" s="58" t="str">
        <f t="shared" si="45"/>
        <v/>
      </c>
      <c r="AE167" s="58" t="str">
        <f t="shared" si="46"/>
        <v/>
      </c>
      <c r="AF167" s="58" t="str">
        <f t="shared" si="47"/>
        <v/>
      </c>
      <c r="AG167" s="58" t="str">
        <f t="shared" si="48"/>
        <v/>
      </c>
      <c r="AH167" s="58" t="str">
        <f t="shared" si="49"/>
        <v/>
      </c>
      <c r="AI167" s="58">
        <v>112</v>
      </c>
      <c r="AJ167" s="58">
        <v>238</v>
      </c>
      <c r="AK167" s="58">
        <v>110</v>
      </c>
      <c r="AL167" s="58">
        <v>231</v>
      </c>
      <c r="AM167" s="58">
        <v>160</v>
      </c>
      <c r="AN167" s="58">
        <v>116</v>
      </c>
      <c r="AO167" s="63">
        <f t="shared" si="51"/>
        <v>161.16666666666666</v>
      </c>
      <c r="AP167" s="58">
        <v>165</v>
      </c>
      <c r="AQ167" s="77">
        <v>5</v>
      </c>
      <c r="AR167" s="58">
        <v>3</v>
      </c>
    </row>
    <row r="168" spans="1:44" x14ac:dyDescent="0.2">
      <c r="A168" s="58" t="s">
        <v>299</v>
      </c>
      <c r="B168" s="58" t="s">
        <v>309</v>
      </c>
      <c r="C168" s="70">
        <v>0.5971410006497726</v>
      </c>
      <c r="D168" s="58"/>
      <c r="E168" s="58"/>
      <c r="F168" s="70">
        <v>0.35172413793103446</v>
      </c>
      <c r="G168" s="58"/>
      <c r="H168" s="58"/>
      <c r="I168" s="70">
        <v>0.14799999999999999</v>
      </c>
      <c r="J168" s="58"/>
      <c r="K168" s="58"/>
      <c r="L168" s="79">
        <v>10.1</v>
      </c>
      <c r="M168" s="58"/>
      <c r="N168" s="58"/>
      <c r="O168" s="58">
        <v>44.400000000000006</v>
      </c>
      <c r="P168" s="58"/>
      <c r="Q168" s="58"/>
      <c r="R168" s="85">
        <v>12.87</v>
      </c>
      <c r="S168" s="58"/>
      <c r="T168" s="58"/>
      <c r="U168" s="58">
        <f t="shared" si="36"/>
        <v>0</v>
      </c>
      <c r="V168" s="58">
        <f t="shared" si="37"/>
        <v>0</v>
      </c>
      <c r="W168" s="58" t="str">
        <f t="shared" si="38"/>
        <v/>
      </c>
      <c r="X168" s="58" t="str">
        <f t="shared" si="39"/>
        <v/>
      </c>
      <c r="Y168" s="58" t="str">
        <f t="shared" si="40"/>
        <v/>
      </c>
      <c r="Z168" s="58" t="str">
        <f t="shared" si="41"/>
        <v/>
      </c>
      <c r="AA168" s="58" t="str">
        <f t="shared" si="42"/>
        <v/>
      </c>
      <c r="AB168" s="58" t="str">
        <f t="shared" si="43"/>
        <v/>
      </c>
      <c r="AC168" s="58" t="str">
        <f t="shared" si="44"/>
        <v/>
      </c>
      <c r="AD168" s="58" t="str">
        <f t="shared" si="45"/>
        <v/>
      </c>
      <c r="AE168" s="58" t="str">
        <f t="shared" si="46"/>
        <v/>
      </c>
      <c r="AF168" s="58" t="str">
        <f t="shared" si="47"/>
        <v/>
      </c>
      <c r="AG168" s="58" t="str">
        <f t="shared" si="48"/>
        <v/>
      </c>
      <c r="AH168" s="58" t="str">
        <f t="shared" si="49"/>
        <v/>
      </c>
      <c r="AI168" s="58">
        <v>127</v>
      </c>
      <c r="AJ168" s="58">
        <v>171</v>
      </c>
      <c r="AK168" s="58">
        <v>171</v>
      </c>
      <c r="AL168" s="58">
        <v>178</v>
      </c>
      <c r="AM168" s="58">
        <v>168</v>
      </c>
      <c r="AN168" s="58">
        <v>159</v>
      </c>
      <c r="AO168" s="63">
        <f t="shared" si="51"/>
        <v>162.33333333333334</v>
      </c>
      <c r="AP168" s="58">
        <v>166</v>
      </c>
      <c r="AQ168" s="77">
        <v>6</v>
      </c>
      <c r="AR168" s="58">
        <v>3</v>
      </c>
    </row>
    <row r="169" spans="1:44" x14ac:dyDescent="0.2">
      <c r="A169" s="53" t="s">
        <v>231</v>
      </c>
      <c r="B169" s="53" t="s">
        <v>236</v>
      </c>
      <c r="C169" s="54">
        <v>0.63442136498516322</v>
      </c>
      <c r="D169" s="53"/>
      <c r="E169" s="53"/>
      <c r="F169" s="54">
        <v>0.44262295081967212</v>
      </c>
      <c r="G169" s="53"/>
      <c r="H169" s="53"/>
      <c r="I169" s="54">
        <v>0.191</v>
      </c>
      <c r="J169" s="53"/>
      <c r="K169" s="53"/>
      <c r="L169" s="55">
        <v>12.7</v>
      </c>
      <c r="M169" s="53"/>
      <c r="N169" s="53"/>
      <c r="O169" s="53">
        <v>35.299999999999997</v>
      </c>
      <c r="P169" s="53"/>
      <c r="Q169" s="53" t="s">
        <v>348</v>
      </c>
      <c r="R169" s="91">
        <v>13.48</v>
      </c>
      <c r="S169" s="53"/>
      <c r="T169" s="53"/>
      <c r="U169" s="53">
        <f t="shared" si="36"/>
        <v>0</v>
      </c>
      <c r="V169" s="53">
        <f t="shared" si="37"/>
        <v>1</v>
      </c>
      <c r="W169" s="53" t="str">
        <f t="shared" si="38"/>
        <v/>
      </c>
      <c r="X169" s="53" t="str">
        <f t="shared" si="39"/>
        <v/>
      </c>
      <c r="Y169" s="53" t="str">
        <f t="shared" si="40"/>
        <v/>
      </c>
      <c r="Z169" s="53" t="str">
        <f t="shared" si="41"/>
        <v/>
      </c>
      <c r="AA169" s="53" t="str">
        <f t="shared" si="42"/>
        <v/>
      </c>
      <c r="AB169" s="53" t="str">
        <f t="shared" si="43"/>
        <v/>
      </c>
      <c r="AC169" s="53" t="str">
        <f t="shared" si="44"/>
        <v/>
      </c>
      <c r="AD169" s="53" t="str">
        <f t="shared" si="45"/>
        <v/>
      </c>
      <c r="AE169" s="53" t="str">
        <f t="shared" si="46"/>
        <v/>
      </c>
      <c r="AF169" s="53" t="str">
        <f t="shared" si="47"/>
        <v/>
      </c>
      <c r="AG169" s="53" t="str">
        <f t="shared" si="48"/>
        <v>Professions</v>
      </c>
      <c r="AH169" s="53" t="str">
        <f t="shared" si="49"/>
        <v/>
      </c>
      <c r="AI169" s="53">
        <v>212</v>
      </c>
      <c r="AJ169" s="53">
        <v>280</v>
      </c>
      <c r="AK169" s="53">
        <v>105</v>
      </c>
      <c r="AL169" s="53">
        <v>134</v>
      </c>
      <c r="AM169" s="53">
        <v>55</v>
      </c>
      <c r="AN169" s="53">
        <v>195</v>
      </c>
      <c r="AO169" s="69">
        <f t="shared" si="51"/>
        <v>163.5</v>
      </c>
      <c r="AP169" s="53">
        <v>167</v>
      </c>
      <c r="AQ169" s="76">
        <v>6</v>
      </c>
      <c r="AR169" s="53">
        <v>3</v>
      </c>
    </row>
    <row r="170" spans="1:44" x14ac:dyDescent="0.2">
      <c r="A170" s="58" t="s">
        <v>2</v>
      </c>
      <c r="B170" s="58" t="s">
        <v>5</v>
      </c>
      <c r="C170" s="70">
        <v>0.65261695229272809</v>
      </c>
      <c r="D170" s="58"/>
      <c r="E170" s="58"/>
      <c r="F170" s="70">
        <v>0.44816053511705684</v>
      </c>
      <c r="G170" s="58"/>
      <c r="H170" s="58"/>
      <c r="I170" s="70">
        <v>0.183</v>
      </c>
      <c r="J170" s="58"/>
      <c r="K170" s="58"/>
      <c r="L170" s="79">
        <v>14.5</v>
      </c>
      <c r="M170" s="58"/>
      <c r="N170" s="58"/>
      <c r="O170" s="58">
        <v>40.700000000000003</v>
      </c>
      <c r="P170" s="58"/>
      <c r="Q170" s="58"/>
      <c r="R170" s="85">
        <v>12.1</v>
      </c>
      <c r="S170" s="58"/>
      <c r="T170" s="58"/>
      <c r="U170" s="58">
        <f t="shared" si="36"/>
        <v>0</v>
      </c>
      <c r="V170" s="58">
        <f t="shared" si="37"/>
        <v>0</v>
      </c>
      <c r="W170" s="58" t="str">
        <f t="shared" si="38"/>
        <v/>
      </c>
      <c r="X170" s="58" t="str">
        <f t="shared" si="39"/>
        <v/>
      </c>
      <c r="Y170" s="58" t="str">
        <f t="shared" si="40"/>
        <v/>
      </c>
      <c r="Z170" s="58" t="str">
        <f t="shared" si="41"/>
        <v/>
      </c>
      <c r="AA170" s="58" t="str">
        <f t="shared" si="42"/>
        <v/>
      </c>
      <c r="AB170" s="58" t="str">
        <f t="shared" si="43"/>
        <v/>
      </c>
      <c r="AC170" s="58" t="str">
        <f t="shared" si="44"/>
        <v/>
      </c>
      <c r="AD170" s="58" t="str">
        <f t="shared" si="45"/>
        <v/>
      </c>
      <c r="AE170" s="58" t="str">
        <f t="shared" si="46"/>
        <v/>
      </c>
      <c r="AF170" s="58" t="str">
        <f t="shared" si="47"/>
        <v/>
      </c>
      <c r="AG170" s="58" t="str">
        <f t="shared" si="48"/>
        <v/>
      </c>
      <c r="AH170" s="58" t="str">
        <f t="shared" si="49"/>
        <v/>
      </c>
      <c r="AI170" s="58">
        <v>245</v>
      </c>
      <c r="AJ170" s="58">
        <v>283</v>
      </c>
      <c r="AK170" s="58">
        <v>119</v>
      </c>
      <c r="AL170" s="58">
        <v>105</v>
      </c>
      <c r="AM170" s="58">
        <v>123</v>
      </c>
      <c r="AN170" s="58">
        <v>110</v>
      </c>
      <c r="AO170" s="63">
        <f t="shared" si="51"/>
        <v>164.16666666666666</v>
      </c>
      <c r="AP170" s="58">
        <v>168</v>
      </c>
      <c r="AQ170" s="77">
        <v>6</v>
      </c>
      <c r="AR170" s="58">
        <v>3</v>
      </c>
    </row>
    <row r="171" spans="1:44" x14ac:dyDescent="0.2">
      <c r="A171" s="53" t="s">
        <v>299</v>
      </c>
      <c r="B171" s="53" t="s">
        <v>313</v>
      </c>
      <c r="C171" s="54">
        <v>0.60936007640878698</v>
      </c>
      <c r="D171" s="53"/>
      <c r="E171" s="53"/>
      <c r="F171" s="54">
        <v>0.37593984962406013</v>
      </c>
      <c r="G171" s="53"/>
      <c r="H171" s="53"/>
      <c r="I171" s="54">
        <v>0.14299999999999999</v>
      </c>
      <c r="J171" s="53"/>
      <c r="K171" s="53"/>
      <c r="L171" s="55">
        <v>5.3</v>
      </c>
      <c r="M171" s="53"/>
      <c r="N171" s="53"/>
      <c r="O171" s="53">
        <v>40.300000000000004</v>
      </c>
      <c r="P171" s="53"/>
      <c r="Q171" s="53"/>
      <c r="R171" s="91">
        <v>11.59</v>
      </c>
      <c r="S171" s="53"/>
      <c r="T171" s="53" t="s">
        <v>348</v>
      </c>
      <c r="U171" s="53">
        <f t="shared" si="36"/>
        <v>0</v>
      </c>
      <c r="V171" s="53">
        <f t="shared" si="37"/>
        <v>1</v>
      </c>
      <c r="W171" s="53" t="str">
        <f t="shared" si="38"/>
        <v/>
      </c>
      <c r="X171" s="53" t="str">
        <f t="shared" si="39"/>
        <v/>
      </c>
      <c r="Y171" s="53" t="str">
        <f t="shared" si="40"/>
        <v/>
      </c>
      <c r="Z171" s="53" t="str">
        <f t="shared" si="41"/>
        <v/>
      </c>
      <c r="AA171" s="53" t="str">
        <f t="shared" si="42"/>
        <v/>
      </c>
      <c r="AB171" s="53" t="str">
        <f t="shared" si="43"/>
        <v/>
      </c>
      <c r="AC171" s="53" t="str">
        <f t="shared" si="44"/>
        <v/>
      </c>
      <c r="AD171" s="53" t="str">
        <f t="shared" si="45"/>
        <v/>
      </c>
      <c r="AE171" s="53" t="str">
        <f t="shared" si="46"/>
        <v/>
      </c>
      <c r="AF171" s="53" t="str">
        <f t="shared" si="47"/>
        <v/>
      </c>
      <c r="AG171" s="53" t="str">
        <f t="shared" si="48"/>
        <v/>
      </c>
      <c r="AH171" s="53" t="str">
        <f t="shared" si="49"/>
        <v>Pay</v>
      </c>
      <c r="AI171" s="53">
        <v>159</v>
      </c>
      <c r="AJ171" s="53">
        <v>217</v>
      </c>
      <c r="AK171" s="53">
        <v>182</v>
      </c>
      <c r="AL171" s="53">
        <v>248</v>
      </c>
      <c r="AM171" s="53">
        <v>118</v>
      </c>
      <c r="AN171" s="53">
        <v>67</v>
      </c>
      <c r="AO171" s="69">
        <f t="shared" si="51"/>
        <v>165.16666666666666</v>
      </c>
      <c r="AP171" s="53">
        <v>169</v>
      </c>
      <c r="AQ171" s="76">
        <v>6</v>
      </c>
      <c r="AR171" s="53">
        <v>3</v>
      </c>
    </row>
    <row r="172" spans="1:44" x14ac:dyDescent="0.2">
      <c r="A172" s="49" t="s">
        <v>149</v>
      </c>
      <c r="B172" s="49" t="s">
        <v>169</v>
      </c>
      <c r="C172" s="50">
        <v>0.57011795543905641</v>
      </c>
      <c r="D172" s="49"/>
      <c r="E172" s="49" t="s">
        <v>348</v>
      </c>
      <c r="F172" s="50">
        <v>0.38709677419354838</v>
      </c>
      <c r="G172" s="49"/>
      <c r="H172" s="49"/>
      <c r="I172" s="50">
        <v>0.122</v>
      </c>
      <c r="J172" s="49"/>
      <c r="K172" s="49"/>
      <c r="L172" s="51">
        <v>13</v>
      </c>
      <c r="M172" s="49"/>
      <c r="N172" s="49"/>
      <c r="O172" s="49">
        <v>36.4</v>
      </c>
      <c r="P172" s="49"/>
      <c r="Q172" s="49" t="s">
        <v>348</v>
      </c>
      <c r="R172" s="90">
        <v>15.53</v>
      </c>
      <c r="S172" s="49"/>
      <c r="T172" s="49"/>
      <c r="U172" s="49">
        <f t="shared" si="36"/>
        <v>0</v>
      </c>
      <c r="V172" s="49">
        <f t="shared" si="37"/>
        <v>2</v>
      </c>
      <c r="W172" s="49" t="str">
        <f t="shared" si="38"/>
        <v/>
      </c>
      <c r="X172" s="49" t="str">
        <f t="shared" si="39"/>
        <v/>
      </c>
      <c r="Y172" s="49" t="str">
        <f t="shared" si="40"/>
        <v/>
      </c>
      <c r="Z172" s="49" t="str">
        <f t="shared" si="41"/>
        <v/>
      </c>
      <c r="AA172" s="49" t="str">
        <f t="shared" si="42"/>
        <v/>
      </c>
      <c r="AB172" s="49" t="str">
        <f t="shared" si="43"/>
        <v/>
      </c>
      <c r="AC172" s="49" t="str">
        <f t="shared" si="44"/>
        <v>GCSE - all</v>
      </c>
      <c r="AD172" s="49" t="str">
        <f t="shared" si="45"/>
        <v/>
      </c>
      <c r="AE172" s="49" t="str">
        <f t="shared" si="46"/>
        <v/>
      </c>
      <c r="AF172" s="49" t="str">
        <f t="shared" si="47"/>
        <v/>
      </c>
      <c r="AG172" s="49" t="str">
        <f t="shared" si="48"/>
        <v>Professions</v>
      </c>
      <c r="AH172" s="49" t="str">
        <f t="shared" si="49"/>
        <v/>
      </c>
      <c r="AI172" s="49">
        <v>75</v>
      </c>
      <c r="AJ172" s="49">
        <v>232</v>
      </c>
      <c r="AK172" s="49">
        <v>216</v>
      </c>
      <c r="AL172" s="49">
        <v>131</v>
      </c>
      <c r="AM172" s="49">
        <v>68</v>
      </c>
      <c r="AN172" s="49">
        <v>271</v>
      </c>
      <c r="AO172" s="68">
        <f t="shared" si="51"/>
        <v>165.5</v>
      </c>
      <c r="AP172" s="49">
        <v>170</v>
      </c>
      <c r="AQ172" s="75">
        <v>6</v>
      </c>
      <c r="AR172" s="49">
        <v>3</v>
      </c>
    </row>
    <row r="173" spans="1:44" x14ac:dyDescent="0.2">
      <c r="A173" s="53" t="s">
        <v>149</v>
      </c>
      <c r="B173" s="53" t="s">
        <v>153</v>
      </c>
      <c r="C173" s="54">
        <v>0.59280821917808224</v>
      </c>
      <c r="D173" s="53"/>
      <c r="E173" s="53"/>
      <c r="F173" s="54">
        <v>0.27727272727272728</v>
      </c>
      <c r="G173" s="53"/>
      <c r="H173" s="53" t="s">
        <v>348</v>
      </c>
      <c r="I173" s="54">
        <v>0.124</v>
      </c>
      <c r="J173" s="53"/>
      <c r="K173" s="53"/>
      <c r="L173" s="55">
        <v>10.8</v>
      </c>
      <c r="M173" s="53"/>
      <c r="N173" s="53"/>
      <c r="O173" s="53">
        <v>47.2</v>
      </c>
      <c r="P173" s="53"/>
      <c r="Q173" s="53"/>
      <c r="R173" s="91">
        <v>14.57</v>
      </c>
      <c r="S173" s="53"/>
      <c r="T173" s="53"/>
      <c r="U173" s="53">
        <f t="shared" si="36"/>
        <v>0</v>
      </c>
      <c r="V173" s="53">
        <f t="shared" si="37"/>
        <v>1</v>
      </c>
      <c r="W173" s="53" t="str">
        <f t="shared" si="38"/>
        <v/>
      </c>
      <c r="X173" s="53" t="str">
        <f t="shared" si="39"/>
        <v/>
      </c>
      <c r="Y173" s="53" t="str">
        <f t="shared" si="40"/>
        <v/>
      </c>
      <c r="Z173" s="53" t="str">
        <f t="shared" si="41"/>
        <v/>
      </c>
      <c r="AA173" s="53" t="str">
        <f t="shared" si="42"/>
        <v/>
      </c>
      <c r="AB173" s="53" t="str">
        <f t="shared" si="43"/>
        <v/>
      </c>
      <c r="AC173" s="53" t="str">
        <f t="shared" si="44"/>
        <v/>
      </c>
      <c r="AD173" s="53" t="str">
        <f t="shared" si="45"/>
        <v>GCSE - FSM</v>
      </c>
      <c r="AE173" s="53" t="str">
        <f t="shared" si="46"/>
        <v/>
      </c>
      <c r="AF173" s="53" t="str">
        <f t="shared" si="47"/>
        <v/>
      </c>
      <c r="AG173" s="53" t="str">
        <f t="shared" si="48"/>
        <v/>
      </c>
      <c r="AH173" s="53" t="str">
        <f t="shared" si="49"/>
        <v/>
      </c>
      <c r="AI173" s="53">
        <v>121</v>
      </c>
      <c r="AJ173" s="53">
        <v>57</v>
      </c>
      <c r="AK173" s="53">
        <v>212</v>
      </c>
      <c r="AL173" s="53">
        <v>166</v>
      </c>
      <c r="AM173" s="53">
        <v>198</v>
      </c>
      <c r="AN173" s="53">
        <v>241</v>
      </c>
      <c r="AO173" s="69">
        <f t="shared" si="51"/>
        <v>165.83333333333334</v>
      </c>
      <c r="AP173" s="53">
        <v>171</v>
      </c>
      <c r="AQ173" s="76">
        <v>6</v>
      </c>
      <c r="AR173" s="53">
        <v>3</v>
      </c>
    </row>
    <row r="174" spans="1:44" x14ac:dyDescent="0.2">
      <c r="A174" s="58" t="s">
        <v>149</v>
      </c>
      <c r="B174" s="58" t="s">
        <v>164</v>
      </c>
      <c r="C174" s="70">
        <v>0.60711030082041928</v>
      </c>
      <c r="D174" s="58"/>
      <c r="E174" s="58"/>
      <c r="F174" s="70">
        <v>0.34375</v>
      </c>
      <c r="G174" s="58"/>
      <c r="H174" s="58"/>
      <c r="I174" s="70">
        <v>0.158</v>
      </c>
      <c r="J174" s="58"/>
      <c r="K174" s="58"/>
      <c r="L174" s="80" t="s">
        <v>1068</v>
      </c>
      <c r="M174" s="58"/>
      <c r="N174" s="58"/>
      <c r="O174" s="58">
        <v>39.700000000000003</v>
      </c>
      <c r="P174" s="58"/>
      <c r="Q174" s="58"/>
      <c r="R174" s="85">
        <v>14.84</v>
      </c>
      <c r="S174" s="58"/>
      <c r="T174" s="58"/>
      <c r="U174" s="58">
        <f t="shared" si="36"/>
        <v>0</v>
      </c>
      <c r="V174" s="58">
        <f t="shared" si="37"/>
        <v>0</v>
      </c>
      <c r="W174" s="58" t="str">
        <f t="shared" si="38"/>
        <v/>
      </c>
      <c r="X174" s="58" t="str">
        <f t="shared" si="39"/>
        <v/>
      </c>
      <c r="Y174" s="58" t="str">
        <f t="shared" si="40"/>
        <v/>
      </c>
      <c r="Z174" s="58" t="str">
        <f t="shared" si="41"/>
        <v/>
      </c>
      <c r="AA174" s="58" t="str">
        <f t="shared" si="42"/>
        <v/>
      </c>
      <c r="AB174" s="58" t="str">
        <f t="shared" si="43"/>
        <v/>
      </c>
      <c r="AC174" s="58" t="str">
        <f t="shared" si="44"/>
        <v/>
      </c>
      <c r="AD174" s="58" t="str">
        <f t="shared" si="45"/>
        <v/>
      </c>
      <c r="AE174" s="58" t="str">
        <f t="shared" si="46"/>
        <v/>
      </c>
      <c r="AF174" s="58" t="str">
        <f t="shared" si="47"/>
        <v/>
      </c>
      <c r="AG174" s="58" t="str">
        <f t="shared" si="48"/>
        <v/>
      </c>
      <c r="AH174" s="58" t="str">
        <f t="shared" si="49"/>
        <v/>
      </c>
      <c r="AI174" s="58">
        <v>153</v>
      </c>
      <c r="AJ174" s="58">
        <v>163</v>
      </c>
      <c r="AK174" s="58">
        <v>155</v>
      </c>
      <c r="AL174" s="58" t="s">
        <v>349</v>
      </c>
      <c r="AM174" s="58">
        <v>110</v>
      </c>
      <c r="AN174" s="58">
        <v>252</v>
      </c>
      <c r="AO174" s="63">
        <f>(AI174+AJ174+AK174+AM174+AN174)/5</f>
        <v>166.6</v>
      </c>
      <c r="AP174" s="58">
        <v>172</v>
      </c>
      <c r="AQ174" s="77">
        <v>6</v>
      </c>
      <c r="AR174" s="58">
        <v>3</v>
      </c>
    </row>
    <row r="175" spans="1:44" x14ac:dyDescent="0.2">
      <c r="A175" s="53" t="s">
        <v>197</v>
      </c>
      <c r="B175" s="53" t="s">
        <v>202</v>
      </c>
      <c r="C175" s="54">
        <v>0.62314540059347179</v>
      </c>
      <c r="D175" s="53"/>
      <c r="E175" s="53"/>
      <c r="F175" s="54">
        <v>0.49110807113543092</v>
      </c>
      <c r="G175" s="53"/>
      <c r="H175" s="53"/>
      <c r="I175" s="54">
        <v>0.25</v>
      </c>
      <c r="J175" s="53"/>
      <c r="K175" s="53" t="s">
        <v>348</v>
      </c>
      <c r="L175" s="55">
        <v>13.9</v>
      </c>
      <c r="M175" s="53"/>
      <c r="N175" s="53"/>
      <c r="O175" s="53">
        <v>40.9</v>
      </c>
      <c r="P175" s="53"/>
      <c r="Q175" s="53"/>
      <c r="R175" s="91">
        <v>14.24</v>
      </c>
      <c r="S175" s="53"/>
      <c r="T175" s="53"/>
      <c r="U175" s="53">
        <f t="shared" si="36"/>
        <v>0</v>
      </c>
      <c r="V175" s="53">
        <f t="shared" si="37"/>
        <v>1</v>
      </c>
      <c r="W175" s="53" t="str">
        <f t="shared" si="38"/>
        <v/>
      </c>
      <c r="X175" s="53" t="str">
        <f t="shared" si="39"/>
        <v/>
      </c>
      <c r="Y175" s="53" t="str">
        <f t="shared" si="40"/>
        <v/>
      </c>
      <c r="Z175" s="53" t="str">
        <f t="shared" si="41"/>
        <v/>
      </c>
      <c r="AA175" s="53" t="str">
        <f t="shared" si="42"/>
        <v/>
      </c>
      <c r="AB175" s="53" t="str">
        <f t="shared" si="43"/>
        <v/>
      </c>
      <c r="AC175" s="53" t="str">
        <f t="shared" si="44"/>
        <v/>
      </c>
      <c r="AD175" s="53" t="str">
        <f t="shared" si="45"/>
        <v/>
      </c>
      <c r="AE175" s="53" t="str">
        <f t="shared" si="46"/>
        <v>Poverty</v>
      </c>
      <c r="AF175" s="53" t="str">
        <f t="shared" si="47"/>
        <v/>
      </c>
      <c r="AG175" s="53" t="str">
        <f t="shared" si="48"/>
        <v/>
      </c>
      <c r="AH175" s="53" t="str">
        <f t="shared" si="49"/>
        <v/>
      </c>
      <c r="AI175" s="53">
        <v>186</v>
      </c>
      <c r="AJ175" s="53">
        <v>307</v>
      </c>
      <c r="AK175" s="53">
        <v>36</v>
      </c>
      <c r="AL175" s="53">
        <v>116</v>
      </c>
      <c r="AM175" s="53">
        <v>129</v>
      </c>
      <c r="AN175" s="53">
        <v>226</v>
      </c>
      <c r="AO175" s="69">
        <f>(AI175+AJ175+AK175+AL175+AM175+AN175)/6</f>
        <v>166.66666666666666</v>
      </c>
      <c r="AP175" s="53">
        <v>173</v>
      </c>
      <c r="AQ175" s="76">
        <v>6</v>
      </c>
      <c r="AR175" s="53">
        <v>3</v>
      </c>
    </row>
    <row r="176" spans="1:44" x14ac:dyDescent="0.2">
      <c r="A176" s="53" t="s">
        <v>231</v>
      </c>
      <c r="B176" s="53" t="s">
        <v>235</v>
      </c>
      <c r="C176" s="54">
        <v>0.57210884353741498</v>
      </c>
      <c r="D176" s="53"/>
      <c r="E176" s="53" t="s">
        <v>348</v>
      </c>
      <c r="F176" s="54">
        <v>0.35521235521235522</v>
      </c>
      <c r="G176" s="53"/>
      <c r="H176" s="53"/>
      <c r="I176" s="54">
        <v>0.188</v>
      </c>
      <c r="J176" s="53"/>
      <c r="K176" s="53"/>
      <c r="L176" s="55">
        <v>12</v>
      </c>
      <c r="M176" s="53"/>
      <c r="N176" s="53"/>
      <c r="O176" s="53">
        <v>51.8</v>
      </c>
      <c r="P176" s="53"/>
      <c r="Q176" s="53"/>
      <c r="R176" s="91">
        <v>14.6</v>
      </c>
      <c r="S176" s="53"/>
      <c r="T176" s="53"/>
      <c r="U176" s="53">
        <f t="shared" si="36"/>
        <v>0</v>
      </c>
      <c r="V176" s="53">
        <f t="shared" si="37"/>
        <v>1</v>
      </c>
      <c r="W176" s="53" t="str">
        <f t="shared" si="38"/>
        <v/>
      </c>
      <c r="X176" s="53" t="str">
        <f t="shared" si="39"/>
        <v/>
      </c>
      <c r="Y176" s="53" t="str">
        <f t="shared" si="40"/>
        <v/>
      </c>
      <c r="Z176" s="53" t="str">
        <f t="shared" si="41"/>
        <v/>
      </c>
      <c r="AA176" s="53" t="str">
        <f t="shared" si="42"/>
        <v/>
      </c>
      <c r="AB176" s="53" t="str">
        <f t="shared" si="43"/>
        <v/>
      </c>
      <c r="AC176" s="53" t="str">
        <f t="shared" si="44"/>
        <v>GCSE - all</v>
      </c>
      <c r="AD176" s="53" t="str">
        <f t="shared" si="45"/>
        <v/>
      </c>
      <c r="AE176" s="53" t="str">
        <f t="shared" si="46"/>
        <v/>
      </c>
      <c r="AF176" s="53" t="str">
        <f t="shared" si="47"/>
        <v/>
      </c>
      <c r="AG176" s="53" t="str">
        <f t="shared" si="48"/>
        <v/>
      </c>
      <c r="AH176" s="53" t="str">
        <f t="shared" si="49"/>
        <v/>
      </c>
      <c r="AI176" s="53">
        <v>78</v>
      </c>
      <c r="AJ176" s="53">
        <v>178</v>
      </c>
      <c r="AK176" s="53">
        <v>109</v>
      </c>
      <c r="AL176" s="53">
        <v>143</v>
      </c>
      <c r="AM176" s="53">
        <v>257</v>
      </c>
      <c r="AN176" s="53">
        <v>242</v>
      </c>
      <c r="AO176" s="69">
        <f>(AI176+AJ176+AK176+AL176+AM176+AN176)/6</f>
        <v>167.83333333333334</v>
      </c>
      <c r="AP176" s="53">
        <v>174</v>
      </c>
      <c r="AQ176" s="76">
        <v>6</v>
      </c>
      <c r="AR176" s="53">
        <v>3</v>
      </c>
    </row>
    <row r="177" spans="1:44" x14ac:dyDescent="0.2">
      <c r="A177" s="53" t="s">
        <v>299</v>
      </c>
      <c r="B177" s="53" t="s">
        <v>303</v>
      </c>
      <c r="C177" s="54">
        <v>0.59782955633578039</v>
      </c>
      <c r="D177" s="53"/>
      <c r="E177" s="53"/>
      <c r="F177" s="54">
        <v>0.2813852813852814</v>
      </c>
      <c r="G177" s="53"/>
      <c r="H177" s="53" t="s">
        <v>348</v>
      </c>
      <c r="I177" s="54">
        <v>0.108</v>
      </c>
      <c r="J177" s="53"/>
      <c r="K177" s="53"/>
      <c r="L177" s="55">
        <v>10.8</v>
      </c>
      <c r="M177" s="53"/>
      <c r="N177" s="53"/>
      <c r="O177" s="53">
        <v>45.3</v>
      </c>
      <c r="P177" s="53"/>
      <c r="Q177" s="53"/>
      <c r="R177" s="91">
        <v>14</v>
      </c>
      <c r="S177" s="53"/>
      <c r="T177" s="53"/>
      <c r="U177" s="53">
        <f t="shared" si="36"/>
        <v>0</v>
      </c>
      <c r="V177" s="53">
        <f t="shared" si="37"/>
        <v>1</v>
      </c>
      <c r="W177" s="53" t="str">
        <f t="shared" si="38"/>
        <v/>
      </c>
      <c r="X177" s="53" t="str">
        <f t="shared" si="39"/>
        <v/>
      </c>
      <c r="Y177" s="53" t="str">
        <f t="shared" si="40"/>
        <v/>
      </c>
      <c r="Z177" s="53" t="str">
        <f t="shared" si="41"/>
        <v/>
      </c>
      <c r="AA177" s="53" t="str">
        <f t="shared" si="42"/>
        <v/>
      </c>
      <c r="AB177" s="53" t="str">
        <f t="shared" si="43"/>
        <v/>
      </c>
      <c r="AC177" s="53" t="str">
        <f t="shared" si="44"/>
        <v/>
      </c>
      <c r="AD177" s="53" t="str">
        <f t="shared" si="45"/>
        <v>GCSE - FSM</v>
      </c>
      <c r="AE177" s="53" t="str">
        <f t="shared" si="46"/>
        <v/>
      </c>
      <c r="AF177" s="53" t="str">
        <f t="shared" si="47"/>
        <v/>
      </c>
      <c r="AG177" s="53" t="str">
        <f t="shared" si="48"/>
        <v/>
      </c>
      <c r="AH177" s="53" t="str">
        <f t="shared" si="49"/>
        <v/>
      </c>
      <c r="AI177" s="53">
        <v>129</v>
      </c>
      <c r="AJ177" s="53">
        <v>65</v>
      </c>
      <c r="AK177" s="53">
        <v>251</v>
      </c>
      <c r="AL177" s="53">
        <v>168</v>
      </c>
      <c r="AM177" s="53">
        <v>177</v>
      </c>
      <c r="AN177" s="53">
        <v>219</v>
      </c>
      <c r="AO177" s="69">
        <f>(AI177+AJ177+AK177+AL177+AM177+AN177)/6</f>
        <v>168.16666666666666</v>
      </c>
      <c r="AP177" s="53">
        <v>175</v>
      </c>
      <c r="AQ177" s="76">
        <v>6</v>
      </c>
      <c r="AR177" s="53">
        <v>3</v>
      </c>
    </row>
    <row r="178" spans="1:44" x14ac:dyDescent="0.2">
      <c r="A178" s="53" t="s">
        <v>231</v>
      </c>
      <c r="B178" s="53" t="s">
        <v>298</v>
      </c>
      <c r="C178" s="54">
        <v>0.57483930211202938</v>
      </c>
      <c r="D178" s="53"/>
      <c r="E178" s="53"/>
      <c r="F178" s="54">
        <v>0.29069767441860467</v>
      </c>
      <c r="G178" s="53"/>
      <c r="H178" s="53" t="s">
        <v>348</v>
      </c>
      <c r="I178" s="54">
        <v>0.129</v>
      </c>
      <c r="J178" s="53"/>
      <c r="K178" s="53"/>
      <c r="L178" s="55">
        <v>5.8</v>
      </c>
      <c r="M178" s="53"/>
      <c r="N178" s="53"/>
      <c r="O178" s="53">
        <v>48.4</v>
      </c>
      <c r="P178" s="53"/>
      <c r="Q178" s="53"/>
      <c r="R178" s="91">
        <v>13.44</v>
      </c>
      <c r="S178" s="53"/>
      <c r="T178" s="53"/>
      <c r="U178" s="53">
        <f t="shared" si="36"/>
        <v>0</v>
      </c>
      <c r="V178" s="53">
        <f t="shared" si="37"/>
        <v>1</v>
      </c>
      <c r="W178" s="53" t="str">
        <f t="shared" si="38"/>
        <v/>
      </c>
      <c r="X178" s="53" t="str">
        <f t="shared" si="39"/>
        <v/>
      </c>
      <c r="Y178" s="53" t="str">
        <f t="shared" si="40"/>
        <v/>
      </c>
      <c r="Z178" s="53" t="str">
        <f t="shared" si="41"/>
        <v/>
      </c>
      <c r="AA178" s="53" t="str">
        <f t="shared" si="42"/>
        <v/>
      </c>
      <c r="AB178" s="53" t="str">
        <f t="shared" si="43"/>
        <v/>
      </c>
      <c r="AC178" s="53" t="str">
        <f t="shared" si="44"/>
        <v/>
      </c>
      <c r="AD178" s="53" t="str">
        <f t="shared" si="45"/>
        <v>GCSE - FSM</v>
      </c>
      <c r="AE178" s="53" t="str">
        <f t="shared" si="46"/>
        <v/>
      </c>
      <c r="AF178" s="53" t="str">
        <f t="shared" si="47"/>
        <v/>
      </c>
      <c r="AG178" s="53" t="str">
        <f t="shared" si="48"/>
        <v/>
      </c>
      <c r="AH178" s="53" t="str">
        <f t="shared" si="49"/>
        <v/>
      </c>
      <c r="AI178" s="53">
        <v>85</v>
      </c>
      <c r="AJ178" s="53">
        <v>78</v>
      </c>
      <c r="AK178" s="53">
        <v>203</v>
      </c>
      <c r="AL178" s="53">
        <v>242</v>
      </c>
      <c r="AM178" s="53">
        <v>212</v>
      </c>
      <c r="AN178" s="53">
        <v>193</v>
      </c>
      <c r="AO178" s="69">
        <f>(AI178+AJ178+AK178+AL178+AM178+AN178)/6</f>
        <v>168.83333333333334</v>
      </c>
      <c r="AP178" s="53">
        <v>176</v>
      </c>
      <c r="AQ178" s="76">
        <v>6</v>
      </c>
      <c r="AR178" s="53">
        <v>3</v>
      </c>
    </row>
    <row r="179" spans="1:44" x14ac:dyDescent="0.2">
      <c r="A179" s="49" t="s">
        <v>118</v>
      </c>
      <c r="B179" s="49" t="s">
        <v>145</v>
      </c>
      <c r="C179" s="50">
        <v>0.6810598626104023</v>
      </c>
      <c r="D179" s="49"/>
      <c r="E179" s="49"/>
      <c r="F179" s="50">
        <v>0.54285714285714282</v>
      </c>
      <c r="G179" s="49"/>
      <c r="H179" s="49"/>
      <c r="I179" s="50">
        <v>0.17100000000000001</v>
      </c>
      <c r="J179" s="49"/>
      <c r="K179" s="49"/>
      <c r="L179" s="51">
        <v>8.5</v>
      </c>
      <c r="M179" s="49"/>
      <c r="N179" s="49"/>
      <c r="O179" s="49">
        <v>34.6</v>
      </c>
      <c r="P179" s="49"/>
      <c r="Q179" s="49" t="s">
        <v>348</v>
      </c>
      <c r="R179" s="90">
        <v>11.22</v>
      </c>
      <c r="S179" s="49"/>
      <c r="T179" s="49" t="s">
        <v>348</v>
      </c>
      <c r="U179" s="49">
        <f t="shared" si="36"/>
        <v>0</v>
      </c>
      <c r="V179" s="49">
        <f t="shared" si="37"/>
        <v>2</v>
      </c>
      <c r="W179" s="49" t="str">
        <f t="shared" si="38"/>
        <v/>
      </c>
      <c r="X179" s="49" t="str">
        <f t="shared" si="39"/>
        <v/>
      </c>
      <c r="Y179" s="49" t="str">
        <f t="shared" si="40"/>
        <v/>
      </c>
      <c r="Z179" s="49" t="str">
        <f t="shared" si="41"/>
        <v/>
      </c>
      <c r="AA179" s="49" t="str">
        <f t="shared" si="42"/>
        <v/>
      </c>
      <c r="AB179" s="49" t="str">
        <f t="shared" si="43"/>
        <v/>
      </c>
      <c r="AC179" s="49" t="str">
        <f t="shared" si="44"/>
        <v/>
      </c>
      <c r="AD179" s="49" t="str">
        <f t="shared" si="45"/>
        <v/>
      </c>
      <c r="AE179" s="49" t="str">
        <f t="shared" si="46"/>
        <v/>
      </c>
      <c r="AF179" s="49" t="str">
        <f t="shared" si="47"/>
        <v/>
      </c>
      <c r="AG179" s="49" t="str">
        <f t="shared" si="48"/>
        <v>Professions</v>
      </c>
      <c r="AH179" s="49" t="str">
        <f t="shared" si="49"/>
        <v>Pay</v>
      </c>
      <c r="AI179" s="49">
        <v>275</v>
      </c>
      <c r="AJ179" s="49">
        <v>317</v>
      </c>
      <c r="AK179" s="49">
        <v>135</v>
      </c>
      <c r="AL179" s="49">
        <v>198</v>
      </c>
      <c r="AM179" s="49">
        <v>51</v>
      </c>
      <c r="AN179" s="49">
        <v>40</v>
      </c>
      <c r="AO179" s="68">
        <f>(AI179+AJ179+AK179+AL179+AM179+AN179)/6</f>
        <v>169.33333333333334</v>
      </c>
      <c r="AP179" s="49">
        <v>177</v>
      </c>
      <c r="AQ179" s="75">
        <v>6</v>
      </c>
      <c r="AR179" s="49">
        <v>3</v>
      </c>
    </row>
    <row r="180" spans="1:44" x14ac:dyDescent="0.2">
      <c r="A180" s="49" t="s">
        <v>299</v>
      </c>
      <c r="B180" s="49" t="s">
        <v>319</v>
      </c>
      <c r="C180" s="50">
        <v>0.6478102189781022</v>
      </c>
      <c r="D180" s="49"/>
      <c r="E180" s="49"/>
      <c r="F180" s="50">
        <v>0.22500000000000001</v>
      </c>
      <c r="G180" s="49" t="s">
        <v>348</v>
      </c>
      <c r="H180" s="49" t="s">
        <v>348</v>
      </c>
      <c r="I180" s="50">
        <v>0.115</v>
      </c>
      <c r="J180" s="49"/>
      <c r="K180" s="49"/>
      <c r="L180" s="52" t="s">
        <v>1068</v>
      </c>
      <c r="M180" s="49"/>
      <c r="N180" s="49"/>
      <c r="O180" s="49">
        <v>61.5</v>
      </c>
      <c r="P180" s="49"/>
      <c r="Q180" s="49"/>
      <c r="R180" s="90">
        <v>11.62</v>
      </c>
      <c r="S180" s="49"/>
      <c r="T180" s="49" t="s">
        <v>348</v>
      </c>
      <c r="U180" s="49">
        <f t="shared" si="36"/>
        <v>1</v>
      </c>
      <c r="V180" s="49">
        <f t="shared" si="37"/>
        <v>2</v>
      </c>
      <c r="W180" s="49" t="str">
        <f t="shared" si="38"/>
        <v/>
      </c>
      <c r="X180" s="49" t="str">
        <f t="shared" si="39"/>
        <v>GCSE - FSM</v>
      </c>
      <c r="Y180" s="49" t="str">
        <f t="shared" si="40"/>
        <v/>
      </c>
      <c r="Z180" s="49" t="str">
        <f t="shared" si="41"/>
        <v/>
      </c>
      <c r="AA180" s="49" t="str">
        <f t="shared" si="42"/>
        <v/>
      </c>
      <c r="AB180" s="49" t="str">
        <f t="shared" si="43"/>
        <v/>
      </c>
      <c r="AC180" s="49" t="str">
        <f t="shared" si="44"/>
        <v/>
      </c>
      <c r="AD180" s="49" t="str">
        <f t="shared" si="45"/>
        <v>GCSE - FSM</v>
      </c>
      <c r="AE180" s="49" t="str">
        <f t="shared" si="46"/>
        <v/>
      </c>
      <c r="AF180" s="49" t="str">
        <f t="shared" si="47"/>
        <v/>
      </c>
      <c r="AG180" s="49" t="str">
        <f t="shared" si="48"/>
        <v/>
      </c>
      <c r="AH180" s="49" t="str">
        <f t="shared" si="49"/>
        <v>Pay</v>
      </c>
      <c r="AI180" s="49">
        <v>236</v>
      </c>
      <c r="AJ180" s="49">
        <v>11</v>
      </c>
      <c r="AK180" s="49">
        <v>233</v>
      </c>
      <c r="AL180" s="49" t="s">
        <v>349</v>
      </c>
      <c r="AM180" s="49">
        <v>301</v>
      </c>
      <c r="AN180" s="49">
        <v>69</v>
      </c>
      <c r="AO180" s="68">
        <f>(AI180+AJ180+AK180+AM180+AN180)/5</f>
        <v>170</v>
      </c>
      <c r="AP180" s="49">
        <v>178</v>
      </c>
      <c r="AQ180" s="75">
        <v>6</v>
      </c>
      <c r="AR180" s="49">
        <v>3</v>
      </c>
    </row>
    <row r="181" spans="1:44" x14ac:dyDescent="0.2">
      <c r="A181" s="58" t="s">
        <v>77</v>
      </c>
      <c r="B181" s="58" t="s">
        <v>113</v>
      </c>
      <c r="C181" s="70">
        <v>0.62664165103189495</v>
      </c>
      <c r="D181" s="58"/>
      <c r="E181" s="58"/>
      <c r="F181" s="70">
        <v>0.36842105263157893</v>
      </c>
      <c r="G181" s="58"/>
      <c r="H181" s="58"/>
      <c r="I181" s="70">
        <v>0.14599999999999999</v>
      </c>
      <c r="J181" s="58"/>
      <c r="K181" s="58"/>
      <c r="L181" s="79">
        <v>13.9</v>
      </c>
      <c r="M181" s="58"/>
      <c r="N181" s="58"/>
      <c r="O181" s="58">
        <v>39.9</v>
      </c>
      <c r="P181" s="58"/>
      <c r="Q181" s="58"/>
      <c r="R181" s="85">
        <v>14.14</v>
      </c>
      <c r="S181" s="58"/>
      <c r="T181" s="58"/>
      <c r="U181" s="58">
        <f t="shared" si="36"/>
        <v>0</v>
      </c>
      <c r="V181" s="58">
        <f t="shared" si="37"/>
        <v>0</v>
      </c>
      <c r="W181" s="58" t="str">
        <f t="shared" si="38"/>
        <v/>
      </c>
      <c r="X181" s="58" t="str">
        <f t="shared" si="39"/>
        <v/>
      </c>
      <c r="Y181" s="58" t="str">
        <f t="shared" si="40"/>
        <v/>
      </c>
      <c r="Z181" s="58" t="str">
        <f t="shared" si="41"/>
        <v/>
      </c>
      <c r="AA181" s="58" t="str">
        <f t="shared" si="42"/>
        <v/>
      </c>
      <c r="AB181" s="58" t="str">
        <f t="shared" si="43"/>
        <v/>
      </c>
      <c r="AC181" s="58" t="str">
        <f t="shared" si="44"/>
        <v/>
      </c>
      <c r="AD181" s="58" t="str">
        <f t="shared" si="45"/>
        <v/>
      </c>
      <c r="AE181" s="58" t="str">
        <f t="shared" si="46"/>
        <v/>
      </c>
      <c r="AF181" s="58" t="str">
        <f t="shared" si="47"/>
        <v/>
      </c>
      <c r="AG181" s="58" t="str">
        <f t="shared" si="48"/>
        <v/>
      </c>
      <c r="AH181" s="58" t="str">
        <f t="shared" si="49"/>
        <v/>
      </c>
      <c r="AI181" s="58">
        <v>190</v>
      </c>
      <c r="AJ181" s="58">
        <v>202</v>
      </c>
      <c r="AK181" s="58">
        <v>177</v>
      </c>
      <c r="AL181" s="58">
        <v>115</v>
      </c>
      <c r="AM181" s="58">
        <v>113</v>
      </c>
      <c r="AN181" s="58">
        <v>225</v>
      </c>
      <c r="AO181" s="63">
        <f>(AI181+AJ181+AK181+AL181+AM181+AN181)/6</f>
        <v>170.33333333333334</v>
      </c>
      <c r="AP181" s="58">
        <v>179</v>
      </c>
      <c r="AQ181" s="77">
        <v>6</v>
      </c>
      <c r="AR181" s="58">
        <v>3</v>
      </c>
    </row>
    <row r="182" spans="1:44" x14ac:dyDescent="0.2">
      <c r="A182" s="53" t="s">
        <v>77</v>
      </c>
      <c r="B182" s="53" t="s">
        <v>85</v>
      </c>
      <c r="C182" s="54">
        <v>0.68733509234828494</v>
      </c>
      <c r="D182" s="53"/>
      <c r="E182" s="53"/>
      <c r="F182" s="54">
        <v>0.2558139534883721</v>
      </c>
      <c r="G182" s="53"/>
      <c r="H182" s="53" t="s">
        <v>348</v>
      </c>
      <c r="I182" s="54">
        <v>8.7999999999999995E-2</v>
      </c>
      <c r="J182" s="53"/>
      <c r="K182" s="53"/>
      <c r="L182" s="55">
        <v>9.8000000000000007</v>
      </c>
      <c r="M182" s="53"/>
      <c r="N182" s="53"/>
      <c r="O182" s="53">
        <v>40.4</v>
      </c>
      <c r="P182" s="53"/>
      <c r="Q182" s="53"/>
      <c r="R182" s="91">
        <v>12.12</v>
      </c>
      <c r="S182" s="53"/>
      <c r="T182" s="53"/>
      <c r="U182" s="53">
        <f t="shared" si="36"/>
        <v>0</v>
      </c>
      <c r="V182" s="53">
        <f t="shared" si="37"/>
        <v>1</v>
      </c>
      <c r="W182" s="53" t="str">
        <f t="shared" si="38"/>
        <v/>
      </c>
      <c r="X182" s="53" t="str">
        <f t="shared" si="39"/>
        <v/>
      </c>
      <c r="Y182" s="53" t="str">
        <f t="shared" si="40"/>
        <v/>
      </c>
      <c r="Z182" s="53" t="str">
        <f t="shared" si="41"/>
        <v/>
      </c>
      <c r="AA182" s="53" t="str">
        <f t="shared" si="42"/>
        <v/>
      </c>
      <c r="AB182" s="53" t="str">
        <f t="shared" si="43"/>
        <v/>
      </c>
      <c r="AC182" s="53" t="str">
        <f t="shared" si="44"/>
        <v/>
      </c>
      <c r="AD182" s="53" t="str">
        <f t="shared" si="45"/>
        <v>GCSE - FSM</v>
      </c>
      <c r="AE182" s="53" t="str">
        <f t="shared" si="46"/>
        <v/>
      </c>
      <c r="AF182" s="53" t="str">
        <f t="shared" si="47"/>
        <v/>
      </c>
      <c r="AG182" s="53" t="str">
        <f t="shared" si="48"/>
        <v/>
      </c>
      <c r="AH182" s="53" t="str">
        <f t="shared" si="49"/>
        <v/>
      </c>
      <c r="AI182" s="53">
        <v>283</v>
      </c>
      <c r="AJ182" s="53">
        <v>36</v>
      </c>
      <c r="AK182" s="53">
        <v>289</v>
      </c>
      <c r="AL182" s="53">
        <v>185</v>
      </c>
      <c r="AM182" s="53">
        <v>119</v>
      </c>
      <c r="AN182" s="53">
        <v>112</v>
      </c>
      <c r="AO182" s="69">
        <f>(AI182+AJ182+AK182+AL182+AM182+AN182)/6</f>
        <v>170.66666666666666</v>
      </c>
      <c r="AP182" s="53">
        <v>180</v>
      </c>
      <c r="AQ182" s="76">
        <v>6</v>
      </c>
      <c r="AR182" s="53">
        <v>3</v>
      </c>
    </row>
    <row r="183" spans="1:44" x14ac:dyDescent="0.2">
      <c r="A183" s="53" t="s">
        <v>149</v>
      </c>
      <c r="B183" s="53" t="s">
        <v>195</v>
      </c>
      <c r="C183" s="54">
        <v>0.60823170731707321</v>
      </c>
      <c r="D183" s="53"/>
      <c r="E183" s="53"/>
      <c r="F183" s="54">
        <v>0.26</v>
      </c>
      <c r="G183" s="53"/>
      <c r="H183" s="53" t="s">
        <v>348</v>
      </c>
      <c r="I183" s="54">
        <v>0.1</v>
      </c>
      <c r="J183" s="53"/>
      <c r="K183" s="53"/>
      <c r="L183" s="55">
        <v>15.3</v>
      </c>
      <c r="M183" s="53"/>
      <c r="N183" s="53"/>
      <c r="O183" s="53">
        <v>50.8</v>
      </c>
      <c r="P183" s="53"/>
      <c r="Q183" s="53"/>
      <c r="R183" s="91">
        <v>14.04</v>
      </c>
      <c r="S183" s="53"/>
      <c r="T183" s="53"/>
      <c r="U183" s="53">
        <f t="shared" si="36"/>
        <v>0</v>
      </c>
      <c r="V183" s="53">
        <f t="shared" si="37"/>
        <v>1</v>
      </c>
      <c r="W183" s="53" t="str">
        <f t="shared" si="38"/>
        <v/>
      </c>
      <c r="X183" s="53" t="str">
        <f t="shared" si="39"/>
        <v/>
      </c>
      <c r="Y183" s="53" t="str">
        <f t="shared" si="40"/>
        <v/>
      </c>
      <c r="Z183" s="53" t="str">
        <f t="shared" si="41"/>
        <v/>
      </c>
      <c r="AA183" s="53" t="str">
        <f t="shared" si="42"/>
        <v/>
      </c>
      <c r="AB183" s="53" t="str">
        <f t="shared" si="43"/>
        <v/>
      </c>
      <c r="AC183" s="53" t="str">
        <f t="shared" si="44"/>
        <v/>
      </c>
      <c r="AD183" s="53" t="str">
        <f t="shared" si="45"/>
        <v>GCSE - FSM</v>
      </c>
      <c r="AE183" s="53" t="str">
        <f t="shared" si="46"/>
        <v/>
      </c>
      <c r="AF183" s="53" t="str">
        <f t="shared" si="47"/>
        <v/>
      </c>
      <c r="AG183" s="53" t="str">
        <f t="shared" si="48"/>
        <v/>
      </c>
      <c r="AH183" s="53" t="str">
        <f t="shared" si="49"/>
        <v/>
      </c>
      <c r="AI183" s="53">
        <v>156</v>
      </c>
      <c r="AJ183" s="53">
        <v>43</v>
      </c>
      <c r="AK183" s="53">
        <v>269</v>
      </c>
      <c r="AL183" s="53">
        <v>93</v>
      </c>
      <c r="AM183" s="53">
        <v>242</v>
      </c>
      <c r="AN183" s="53">
        <v>222</v>
      </c>
      <c r="AO183" s="69">
        <f>(AI183+AJ183+AK183+AL183+AM183+AN183)/6</f>
        <v>170.83333333333334</v>
      </c>
      <c r="AP183" s="53">
        <v>181</v>
      </c>
      <c r="AQ183" s="76">
        <v>6</v>
      </c>
      <c r="AR183" s="53">
        <v>3</v>
      </c>
    </row>
    <row r="184" spans="1:44" x14ac:dyDescent="0.2">
      <c r="A184" s="58" t="s">
        <v>149</v>
      </c>
      <c r="B184" s="58" t="s">
        <v>166</v>
      </c>
      <c r="C184" s="70">
        <v>0.64544946957007254</v>
      </c>
      <c r="D184" s="58"/>
      <c r="E184" s="58"/>
      <c r="F184" s="70">
        <v>0.37888198757763975</v>
      </c>
      <c r="G184" s="58"/>
      <c r="H184" s="58"/>
      <c r="I184" s="70">
        <v>0.155</v>
      </c>
      <c r="J184" s="58"/>
      <c r="K184" s="58"/>
      <c r="L184" s="79">
        <v>16.100000000000001</v>
      </c>
      <c r="M184" s="58"/>
      <c r="N184" s="58"/>
      <c r="O184" s="58">
        <v>45</v>
      </c>
      <c r="P184" s="58"/>
      <c r="Q184" s="58"/>
      <c r="R184" s="85">
        <v>13.18</v>
      </c>
      <c r="S184" s="58"/>
      <c r="T184" s="58"/>
      <c r="U184" s="58">
        <f t="shared" si="36"/>
        <v>0</v>
      </c>
      <c r="V184" s="58">
        <f t="shared" si="37"/>
        <v>0</v>
      </c>
      <c r="W184" s="58" t="str">
        <f t="shared" si="38"/>
        <v/>
      </c>
      <c r="X184" s="58" t="str">
        <f t="shared" si="39"/>
        <v/>
      </c>
      <c r="Y184" s="58" t="str">
        <f t="shared" si="40"/>
        <v/>
      </c>
      <c r="Z184" s="58" t="str">
        <f t="shared" si="41"/>
        <v/>
      </c>
      <c r="AA184" s="58" t="str">
        <f t="shared" si="42"/>
        <v/>
      </c>
      <c r="AB184" s="58" t="str">
        <f t="shared" si="43"/>
        <v/>
      </c>
      <c r="AC184" s="58" t="str">
        <f t="shared" si="44"/>
        <v/>
      </c>
      <c r="AD184" s="58" t="str">
        <f t="shared" si="45"/>
        <v/>
      </c>
      <c r="AE184" s="58" t="str">
        <f t="shared" si="46"/>
        <v/>
      </c>
      <c r="AF184" s="58" t="str">
        <f t="shared" si="47"/>
        <v/>
      </c>
      <c r="AG184" s="58" t="str">
        <f t="shared" si="48"/>
        <v/>
      </c>
      <c r="AH184" s="58" t="str">
        <f t="shared" si="49"/>
        <v/>
      </c>
      <c r="AI184" s="58">
        <v>232</v>
      </c>
      <c r="AJ184" s="58">
        <v>222</v>
      </c>
      <c r="AK184" s="58">
        <v>159</v>
      </c>
      <c r="AL184" s="58">
        <v>81</v>
      </c>
      <c r="AM184" s="58">
        <v>173</v>
      </c>
      <c r="AN184" s="58">
        <v>177</v>
      </c>
      <c r="AO184" s="63">
        <f>(AI184+AJ184+AK184+AL184+AM184+AN184)/6</f>
        <v>174</v>
      </c>
      <c r="AP184" s="58">
        <v>182</v>
      </c>
      <c r="AQ184" s="77">
        <v>6</v>
      </c>
      <c r="AR184" s="58">
        <v>3</v>
      </c>
    </row>
    <row r="185" spans="1:44" x14ac:dyDescent="0.2">
      <c r="A185" s="53" t="s">
        <v>299</v>
      </c>
      <c r="B185" s="53" t="s">
        <v>311</v>
      </c>
      <c r="C185" s="54">
        <v>0.61214865119788719</v>
      </c>
      <c r="D185" s="53"/>
      <c r="E185" s="53"/>
      <c r="F185" s="54">
        <v>0.26548672566371684</v>
      </c>
      <c r="G185" s="53"/>
      <c r="H185" s="53" t="s">
        <v>348</v>
      </c>
      <c r="I185" s="54">
        <v>0.106</v>
      </c>
      <c r="J185" s="53"/>
      <c r="K185" s="53"/>
      <c r="L185" s="55">
        <v>8.5</v>
      </c>
      <c r="M185" s="53"/>
      <c r="N185" s="53"/>
      <c r="O185" s="53">
        <v>49</v>
      </c>
      <c r="P185" s="53"/>
      <c r="Q185" s="53"/>
      <c r="R185" s="91">
        <v>12.77</v>
      </c>
      <c r="S185" s="53"/>
      <c r="T185" s="53"/>
      <c r="U185" s="53">
        <f t="shared" si="36"/>
        <v>0</v>
      </c>
      <c r="V185" s="53">
        <f t="shared" si="37"/>
        <v>1</v>
      </c>
      <c r="W185" s="53" t="str">
        <f t="shared" si="38"/>
        <v/>
      </c>
      <c r="X185" s="53" t="str">
        <f t="shared" si="39"/>
        <v/>
      </c>
      <c r="Y185" s="53" t="str">
        <f t="shared" si="40"/>
        <v/>
      </c>
      <c r="Z185" s="53" t="str">
        <f t="shared" si="41"/>
        <v/>
      </c>
      <c r="AA185" s="53" t="str">
        <f t="shared" si="42"/>
        <v/>
      </c>
      <c r="AB185" s="53" t="str">
        <f t="shared" si="43"/>
        <v/>
      </c>
      <c r="AC185" s="53" t="str">
        <f t="shared" si="44"/>
        <v/>
      </c>
      <c r="AD185" s="53" t="str">
        <f t="shared" si="45"/>
        <v>GCSE - FSM</v>
      </c>
      <c r="AE185" s="53" t="str">
        <f t="shared" si="46"/>
        <v/>
      </c>
      <c r="AF185" s="53" t="str">
        <f t="shared" si="47"/>
        <v/>
      </c>
      <c r="AG185" s="53" t="str">
        <f t="shared" si="48"/>
        <v/>
      </c>
      <c r="AH185" s="53" t="str">
        <f t="shared" si="49"/>
        <v/>
      </c>
      <c r="AI185" s="53">
        <v>169</v>
      </c>
      <c r="AJ185" s="53">
        <v>48</v>
      </c>
      <c r="AK185" s="53">
        <v>256</v>
      </c>
      <c r="AL185" s="53">
        <v>199</v>
      </c>
      <c r="AM185" s="53">
        <v>224</v>
      </c>
      <c r="AN185" s="53">
        <v>148</v>
      </c>
      <c r="AO185" s="69">
        <f>(AI185+AJ185+AK185+AL185+AM185+AN185)/6</f>
        <v>174</v>
      </c>
      <c r="AP185" s="53">
        <v>183</v>
      </c>
      <c r="AQ185" s="76">
        <v>6</v>
      </c>
      <c r="AR185" s="53">
        <v>3</v>
      </c>
    </row>
    <row r="186" spans="1:44" x14ac:dyDescent="0.2">
      <c r="A186" s="58" t="s">
        <v>15</v>
      </c>
      <c r="B186" s="58" t="s">
        <v>52</v>
      </c>
      <c r="C186" s="70">
        <v>0.65928853754940708</v>
      </c>
      <c r="D186" s="58"/>
      <c r="E186" s="58"/>
      <c r="F186" s="70">
        <v>0.3</v>
      </c>
      <c r="G186" s="58"/>
      <c r="H186" s="58"/>
      <c r="I186" s="70">
        <v>0.115</v>
      </c>
      <c r="J186" s="58"/>
      <c r="K186" s="58"/>
      <c r="L186" s="80" t="s">
        <v>1068</v>
      </c>
      <c r="M186" s="58"/>
      <c r="N186" s="58"/>
      <c r="O186" s="58">
        <v>43.8</v>
      </c>
      <c r="P186" s="58"/>
      <c r="Q186" s="58"/>
      <c r="R186" s="85">
        <v>12.44</v>
      </c>
      <c r="S186" s="58"/>
      <c r="T186" s="58"/>
      <c r="U186" s="58">
        <f t="shared" si="36"/>
        <v>0</v>
      </c>
      <c r="V186" s="58">
        <f t="shared" si="37"/>
        <v>0</v>
      </c>
      <c r="W186" s="58" t="str">
        <f t="shared" si="38"/>
        <v/>
      </c>
      <c r="X186" s="58" t="str">
        <f t="shared" si="39"/>
        <v/>
      </c>
      <c r="Y186" s="58" t="str">
        <f t="shared" si="40"/>
        <v/>
      </c>
      <c r="Z186" s="58" t="str">
        <f t="shared" si="41"/>
        <v/>
      </c>
      <c r="AA186" s="58" t="str">
        <f t="shared" si="42"/>
        <v/>
      </c>
      <c r="AB186" s="58" t="str">
        <f t="shared" si="43"/>
        <v/>
      </c>
      <c r="AC186" s="58" t="str">
        <f t="shared" si="44"/>
        <v/>
      </c>
      <c r="AD186" s="58" t="str">
        <f t="shared" si="45"/>
        <v/>
      </c>
      <c r="AE186" s="58" t="str">
        <f t="shared" si="46"/>
        <v/>
      </c>
      <c r="AF186" s="58" t="str">
        <f t="shared" si="47"/>
        <v/>
      </c>
      <c r="AG186" s="58" t="str">
        <f t="shared" si="48"/>
        <v/>
      </c>
      <c r="AH186" s="58" t="str">
        <f t="shared" si="49"/>
        <v/>
      </c>
      <c r="AI186" s="58">
        <v>253</v>
      </c>
      <c r="AJ186" s="58">
        <v>92</v>
      </c>
      <c r="AK186" s="58">
        <v>235</v>
      </c>
      <c r="AL186" s="58" t="s">
        <v>349</v>
      </c>
      <c r="AM186" s="58">
        <v>161</v>
      </c>
      <c r="AN186" s="58">
        <v>131</v>
      </c>
      <c r="AO186" s="63">
        <f>(AI186+AJ186+AK186+AM186+AN186)/5</f>
        <v>174.4</v>
      </c>
      <c r="AP186" s="58">
        <v>184</v>
      </c>
      <c r="AQ186" s="77">
        <v>6</v>
      </c>
      <c r="AR186" s="58">
        <v>3</v>
      </c>
    </row>
    <row r="187" spans="1:44" x14ac:dyDescent="0.2">
      <c r="A187" s="58" t="s">
        <v>15</v>
      </c>
      <c r="B187" s="58" t="s">
        <v>53</v>
      </c>
      <c r="C187" s="70">
        <v>0.65068493150684936</v>
      </c>
      <c r="D187" s="58"/>
      <c r="E187" s="58"/>
      <c r="F187" s="70">
        <v>0.36871508379888268</v>
      </c>
      <c r="G187" s="58"/>
      <c r="H187" s="58"/>
      <c r="I187" s="70">
        <v>0.157</v>
      </c>
      <c r="J187" s="58"/>
      <c r="K187" s="58"/>
      <c r="L187" s="79">
        <v>10.9</v>
      </c>
      <c r="M187" s="58"/>
      <c r="N187" s="58"/>
      <c r="O187" s="58">
        <v>41.599999999999994</v>
      </c>
      <c r="P187" s="58"/>
      <c r="Q187" s="58"/>
      <c r="R187" s="85">
        <v>12.78</v>
      </c>
      <c r="S187" s="58"/>
      <c r="T187" s="58"/>
      <c r="U187" s="58">
        <f t="shared" si="36"/>
        <v>0</v>
      </c>
      <c r="V187" s="58">
        <f t="shared" si="37"/>
        <v>0</v>
      </c>
      <c r="W187" s="58" t="str">
        <f t="shared" si="38"/>
        <v/>
      </c>
      <c r="X187" s="58" t="str">
        <f t="shared" si="39"/>
        <v/>
      </c>
      <c r="Y187" s="58" t="str">
        <f t="shared" si="40"/>
        <v/>
      </c>
      <c r="Z187" s="58" t="str">
        <f t="shared" si="41"/>
        <v/>
      </c>
      <c r="AA187" s="58" t="str">
        <f t="shared" si="42"/>
        <v/>
      </c>
      <c r="AB187" s="58" t="str">
        <f t="shared" si="43"/>
        <v/>
      </c>
      <c r="AC187" s="58" t="str">
        <f t="shared" si="44"/>
        <v/>
      </c>
      <c r="AD187" s="58" t="str">
        <f t="shared" si="45"/>
        <v/>
      </c>
      <c r="AE187" s="58" t="str">
        <f t="shared" si="46"/>
        <v/>
      </c>
      <c r="AF187" s="58" t="str">
        <f t="shared" si="47"/>
        <v/>
      </c>
      <c r="AG187" s="58" t="str">
        <f t="shared" si="48"/>
        <v/>
      </c>
      <c r="AH187" s="58" t="str">
        <f t="shared" si="49"/>
        <v/>
      </c>
      <c r="AI187" s="58">
        <v>240</v>
      </c>
      <c r="AJ187" s="58">
        <v>203</v>
      </c>
      <c r="AK187" s="58">
        <v>157</v>
      </c>
      <c r="AL187" s="58">
        <v>164</v>
      </c>
      <c r="AM187" s="58">
        <v>136</v>
      </c>
      <c r="AN187" s="58">
        <v>149</v>
      </c>
      <c r="AO187" s="63">
        <f t="shared" ref="AO187:AO193" si="52">(AI187+AJ187+AK187+AL187+AM187+AN187)/6</f>
        <v>174.83333333333334</v>
      </c>
      <c r="AP187" s="58">
        <v>185</v>
      </c>
      <c r="AQ187" s="77">
        <v>6</v>
      </c>
      <c r="AR187" s="58">
        <v>3</v>
      </c>
    </row>
    <row r="188" spans="1:44" x14ac:dyDescent="0.2">
      <c r="A188" s="49" t="s">
        <v>77</v>
      </c>
      <c r="B188" s="49" t="s">
        <v>112</v>
      </c>
      <c r="C188" s="50">
        <v>0.69503546099290781</v>
      </c>
      <c r="D188" s="49"/>
      <c r="E188" s="49"/>
      <c r="F188" s="50">
        <v>0.4863013698630137</v>
      </c>
      <c r="G188" s="49"/>
      <c r="H188" s="49"/>
      <c r="I188" s="50">
        <v>0.16400000000000001</v>
      </c>
      <c r="J188" s="49"/>
      <c r="K188" s="49"/>
      <c r="L188" s="51">
        <v>4.4000000000000004</v>
      </c>
      <c r="M188" s="49"/>
      <c r="N188" s="49"/>
      <c r="O188" s="49">
        <v>28.9</v>
      </c>
      <c r="P188" s="49" t="s">
        <v>348</v>
      </c>
      <c r="Q188" s="49" t="s">
        <v>348</v>
      </c>
      <c r="R188" s="90">
        <v>11.41</v>
      </c>
      <c r="S188" s="49"/>
      <c r="T188" s="49" t="s">
        <v>348</v>
      </c>
      <c r="U188" s="49">
        <f t="shared" si="36"/>
        <v>1</v>
      </c>
      <c r="V188" s="49">
        <f t="shared" si="37"/>
        <v>2</v>
      </c>
      <c r="W188" s="49" t="str">
        <f t="shared" si="38"/>
        <v/>
      </c>
      <c r="X188" s="49" t="str">
        <f t="shared" si="39"/>
        <v/>
      </c>
      <c r="Y188" s="49" t="str">
        <f t="shared" si="40"/>
        <v/>
      </c>
      <c r="Z188" s="49" t="str">
        <f t="shared" si="41"/>
        <v/>
      </c>
      <c r="AA188" s="49" t="str">
        <f t="shared" si="42"/>
        <v>Professions</v>
      </c>
      <c r="AB188" s="49" t="str">
        <f t="shared" si="43"/>
        <v/>
      </c>
      <c r="AC188" s="49" t="str">
        <f t="shared" si="44"/>
        <v/>
      </c>
      <c r="AD188" s="49" t="str">
        <f t="shared" si="45"/>
        <v/>
      </c>
      <c r="AE188" s="49" t="str">
        <f t="shared" si="46"/>
        <v/>
      </c>
      <c r="AF188" s="49" t="str">
        <f t="shared" si="47"/>
        <v/>
      </c>
      <c r="AG188" s="49" t="str">
        <f t="shared" si="48"/>
        <v>Professions</v>
      </c>
      <c r="AH188" s="49" t="str">
        <f t="shared" si="49"/>
        <v>Pay</v>
      </c>
      <c r="AI188" s="49">
        <v>290</v>
      </c>
      <c r="AJ188" s="49">
        <v>305</v>
      </c>
      <c r="AK188" s="49">
        <v>145</v>
      </c>
      <c r="AL188" s="49">
        <v>255</v>
      </c>
      <c r="AM188" s="49">
        <v>6</v>
      </c>
      <c r="AN188" s="49">
        <v>55</v>
      </c>
      <c r="AO188" s="68">
        <f t="shared" si="52"/>
        <v>176</v>
      </c>
      <c r="AP188" s="49">
        <v>186</v>
      </c>
      <c r="AQ188" s="75">
        <v>6</v>
      </c>
      <c r="AR188" s="49">
        <v>3</v>
      </c>
    </row>
    <row r="189" spans="1:44" x14ac:dyDescent="0.2">
      <c r="A189" s="53" t="s">
        <v>299</v>
      </c>
      <c r="B189" s="53" t="s">
        <v>326</v>
      </c>
      <c r="C189" s="54">
        <v>0.64479850046860354</v>
      </c>
      <c r="D189" s="53"/>
      <c r="E189" s="53"/>
      <c r="F189" s="54">
        <v>0.36363636363636365</v>
      </c>
      <c r="G189" s="53"/>
      <c r="H189" s="53"/>
      <c r="I189" s="54">
        <v>0.14499999999999999</v>
      </c>
      <c r="J189" s="53"/>
      <c r="K189" s="53"/>
      <c r="L189" s="55">
        <v>21.1</v>
      </c>
      <c r="M189" s="53"/>
      <c r="N189" s="53" t="s">
        <v>348</v>
      </c>
      <c r="O189" s="53">
        <v>48.699999999999996</v>
      </c>
      <c r="P189" s="53"/>
      <c r="Q189" s="53"/>
      <c r="R189" s="91">
        <v>13.54</v>
      </c>
      <c r="S189" s="53"/>
      <c r="T189" s="53"/>
      <c r="U189" s="53">
        <f t="shared" si="36"/>
        <v>0</v>
      </c>
      <c r="V189" s="53">
        <f t="shared" si="37"/>
        <v>1</v>
      </c>
      <c r="W189" s="53" t="str">
        <f t="shared" si="38"/>
        <v/>
      </c>
      <c r="X189" s="53" t="str">
        <f t="shared" si="39"/>
        <v/>
      </c>
      <c r="Y189" s="53" t="str">
        <f t="shared" si="40"/>
        <v/>
      </c>
      <c r="Z189" s="53" t="str">
        <f t="shared" si="41"/>
        <v/>
      </c>
      <c r="AA189" s="53" t="str">
        <f t="shared" si="42"/>
        <v/>
      </c>
      <c r="AB189" s="53" t="str">
        <f t="shared" si="43"/>
        <v/>
      </c>
      <c r="AC189" s="53" t="str">
        <f t="shared" si="44"/>
        <v/>
      </c>
      <c r="AD189" s="53" t="str">
        <f t="shared" si="45"/>
        <v/>
      </c>
      <c r="AE189" s="53" t="str">
        <f t="shared" si="46"/>
        <v/>
      </c>
      <c r="AF189" s="53" t="str">
        <f t="shared" si="47"/>
        <v>Workless</v>
      </c>
      <c r="AG189" s="53" t="str">
        <f t="shared" si="48"/>
        <v/>
      </c>
      <c r="AH189" s="53" t="str">
        <f t="shared" si="49"/>
        <v/>
      </c>
      <c r="AI189" s="53">
        <v>229</v>
      </c>
      <c r="AJ189" s="53">
        <v>192</v>
      </c>
      <c r="AK189" s="53">
        <v>178</v>
      </c>
      <c r="AL189" s="53">
        <v>39</v>
      </c>
      <c r="AM189" s="53">
        <v>217</v>
      </c>
      <c r="AN189" s="53">
        <v>201</v>
      </c>
      <c r="AO189" s="69">
        <f t="shared" si="52"/>
        <v>176</v>
      </c>
      <c r="AP189" s="53">
        <v>187</v>
      </c>
      <c r="AQ189" s="76">
        <v>6</v>
      </c>
      <c r="AR189" s="53">
        <v>3</v>
      </c>
    </row>
    <row r="190" spans="1:44" x14ac:dyDescent="0.2">
      <c r="A190" s="53" t="s">
        <v>149</v>
      </c>
      <c r="B190" s="53" t="s">
        <v>159</v>
      </c>
      <c r="C190" s="54">
        <v>0.57260981912144704</v>
      </c>
      <c r="D190" s="53"/>
      <c r="E190" s="53" t="s">
        <v>348</v>
      </c>
      <c r="F190" s="54">
        <v>0.31818181818181818</v>
      </c>
      <c r="G190" s="53"/>
      <c r="H190" s="53"/>
      <c r="I190" s="54">
        <v>0.111</v>
      </c>
      <c r="J190" s="53"/>
      <c r="K190" s="53"/>
      <c r="L190" s="55">
        <v>8.1</v>
      </c>
      <c r="M190" s="53"/>
      <c r="N190" s="53"/>
      <c r="O190" s="53">
        <v>46.2</v>
      </c>
      <c r="P190" s="53"/>
      <c r="Q190" s="53"/>
      <c r="R190" s="91">
        <v>14.03</v>
      </c>
      <c r="S190" s="53"/>
      <c r="T190" s="53"/>
      <c r="U190" s="53">
        <f t="shared" si="36"/>
        <v>0</v>
      </c>
      <c r="V190" s="53">
        <f t="shared" si="37"/>
        <v>1</v>
      </c>
      <c r="W190" s="53" t="str">
        <f t="shared" si="38"/>
        <v/>
      </c>
      <c r="X190" s="53" t="str">
        <f t="shared" si="39"/>
        <v/>
      </c>
      <c r="Y190" s="53" t="str">
        <f t="shared" si="40"/>
        <v/>
      </c>
      <c r="Z190" s="53" t="str">
        <f t="shared" si="41"/>
        <v/>
      </c>
      <c r="AA190" s="53" t="str">
        <f t="shared" si="42"/>
        <v/>
      </c>
      <c r="AB190" s="53" t="str">
        <f t="shared" si="43"/>
        <v/>
      </c>
      <c r="AC190" s="53" t="str">
        <f t="shared" si="44"/>
        <v>GCSE - all</v>
      </c>
      <c r="AD190" s="53" t="str">
        <f t="shared" si="45"/>
        <v/>
      </c>
      <c r="AE190" s="53" t="str">
        <f t="shared" si="46"/>
        <v/>
      </c>
      <c r="AF190" s="53" t="str">
        <f t="shared" si="47"/>
        <v/>
      </c>
      <c r="AG190" s="53" t="str">
        <f t="shared" si="48"/>
        <v/>
      </c>
      <c r="AH190" s="53" t="str">
        <f t="shared" si="49"/>
        <v/>
      </c>
      <c r="AI190" s="53">
        <v>80</v>
      </c>
      <c r="AJ190" s="53">
        <v>124</v>
      </c>
      <c r="AK190" s="53">
        <v>243</v>
      </c>
      <c r="AL190" s="53">
        <v>203</v>
      </c>
      <c r="AM190" s="53">
        <v>187</v>
      </c>
      <c r="AN190" s="53">
        <v>221</v>
      </c>
      <c r="AO190" s="69">
        <f t="shared" si="52"/>
        <v>176.33333333333334</v>
      </c>
      <c r="AP190" s="53">
        <v>188</v>
      </c>
      <c r="AQ190" s="76">
        <v>6</v>
      </c>
      <c r="AR190" s="53">
        <v>3</v>
      </c>
    </row>
    <row r="191" spans="1:44" x14ac:dyDescent="0.2">
      <c r="A191" s="58" t="s">
        <v>299</v>
      </c>
      <c r="B191" s="58" t="s">
        <v>335</v>
      </c>
      <c r="C191" s="70">
        <v>0.59785522788203749</v>
      </c>
      <c r="D191" s="58"/>
      <c r="E191" s="58"/>
      <c r="F191" s="70">
        <v>0.39622641509433965</v>
      </c>
      <c r="G191" s="58"/>
      <c r="H191" s="58"/>
      <c r="I191" s="70">
        <v>0.125</v>
      </c>
      <c r="J191" s="58"/>
      <c r="K191" s="58"/>
      <c r="L191" s="79">
        <v>3.4</v>
      </c>
      <c r="M191" s="58"/>
      <c r="N191" s="58"/>
      <c r="O191" s="58">
        <v>38.700000000000003</v>
      </c>
      <c r="P191" s="58"/>
      <c r="Q191" s="58"/>
      <c r="R191" s="85">
        <v>12.19</v>
      </c>
      <c r="S191" s="58"/>
      <c r="T191" s="58"/>
      <c r="U191" s="58">
        <f t="shared" si="36"/>
        <v>0</v>
      </c>
      <c r="V191" s="58">
        <f t="shared" si="37"/>
        <v>0</v>
      </c>
      <c r="W191" s="58" t="str">
        <f t="shared" si="38"/>
        <v/>
      </c>
      <c r="X191" s="58" t="str">
        <f t="shared" si="39"/>
        <v/>
      </c>
      <c r="Y191" s="58" t="str">
        <f t="shared" si="40"/>
        <v/>
      </c>
      <c r="Z191" s="58" t="str">
        <f t="shared" si="41"/>
        <v/>
      </c>
      <c r="AA191" s="58" t="str">
        <f t="shared" si="42"/>
        <v/>
      </c>
      <c r="AB191" s="58" t="str">
        <f t="shared" si="43"/>
        <v/>
      </c>
      <c r="AC191" s="58" t="str">
        <f t="shared" si="44"/>
        <v/>
      </c>
      <c r="AD191" s="58" t="str">
        <f t="shared" si="45"/>
        <v/>
      </c>
      <c r="AE191" s="58" t="str">
        <f t="shared" si="46"/>
        <v/>
      </c>
      <c r="AF191" s="58" t="str">
        <f t="shared" si="47"/>
        <v/>
      </c>
      <c r="AG191" s="58" t="str">
        <f t="shared" si="48"/>
        <v/>
      </c>
      <c r="AH191" s="58" t="str">
        <f t="shared" si="49"/>
        <v/>
      </c>
      <c r="AI191" s="58">
        <v>130</v>
      </c>
      <c r="AJ191" s="58">
        <v>245</v>
      </c>
      <c r="AK191" s="58">
        <v>211</v>
      </c>
      <c r="AL191" s="58">
        <v>263</v>
      </c>
      <c r="AM191" s="58">
        <v>98</v>
      </c>
      <c r="AN191" s="58">
        <v>115</v>
      </c>
      <c r="AO191" s="63">
        <f t="shared" si="52"/>
        <v>177</v>
      </c>
      <c r="AP191" s="58">
        <v>189</v>
      </c>
      <c r="AQ191" s="77">
        <v>6</v>
      </c>
      <c r="AR191" s="58">
        <v>3</v>
      </c>
    </row>
    <row r="192" spans="1:44" x14ac:dyDescent="0.2">
      <c r="A192" s="53" t="s">
        <v>77</v>
      </c>
      <c r="B192" s="53" t="s">
        <v>94</v>
      </c>
      <c r="C192" s="54">
        <v>0.66959578207381376</v>
      </c>
      <c r="D192" s="53"/>
      <c r="E192" s="53"/>
      <c r="F192" s="54">
        <v>0.33333333333333331</v>
      </c>
      <c r="G192" s="53"/>
      <c r="H192" s="53"/>
      <c r="I192" s="54">
        <v>0.10199999999999999</v>
      </c>
      <c r="J192" s="53"/>
      <c r="K192" s="53"/>
      <c r="L192" s="55">
        <v>15.9</v>
      </c>
      <c r="M192" s="53"/>
      <c r="N192" s="53"/>
      <c r="O192" s="53">
        <v>55.3</v>
      </c>
      <c r="P192" s="53"/>
      <c r="Q192" s="53"/>
      <c r="R192" s="91">
        <v>10.75</v>
      </c>
      <c r="S192" s="53" t="s">
        <v>348</v>
      </c>
      <c r="T192" s="53" t="s">
        <v>348</v>
      </c>
      <c r="U192" s="53">
        <f t="shared" si="36"/>
        <v>1</v>
      </c>
      <c r="V192" s="53">
        <f t="shared" si="37"/>
        <v>1</v>
      </c>
      <c r="W192" s="53" t="str">
        <f t="shared" si="38"/>
        <v/>
      </c>
      <c r="X192" s="53" t="str">
        <f t="shared" si="39"/>
        <v/>
      </c>
      <c r="Y192" s="53" t="str">
        <f t="shared" si="40"/>
        <v/>
      </c>
      <c r="Z192" s="53" t="str">
        <f t="shared" si="41"/>
        <v/>
      </c>
      <c r="AA192" s="53" t="str">
        <f t="shared" si="42"/>
        <v/>
      </c>
      <c r="AB192" s="53" t="str">
        <f t="shared" si="43"/>
        <v>Pay</v>
      </c>
      <c r="AC192" s="53" t="str">
        <f t="shared" si="44"/>
        <v/>
      </c>
      <c r="AD192" s="53" t="str">
        <f t="shared" si="45"/>
        <v/>
      </c>
      <c r="AE192" s="53" t="str">
        <f t="shared" si="46"/>
        <v/>
      </c>
      <c r="AF192" s="53" t="str">
        <f t="shared" si="47"/>
        <v/>
      </c>
      <c r="AG192" s="53" t="str">
        <f t="shared" si="48"/>
        <v/>
      </c>
      <c r="AH192" s="53" t="str">
        <f t="shared" si="49"/>
        <v>Pay</v>
      </c>
      <c r="AI192" s="53">
        <v>266</v>
      </c>
      <c r="AJ192" s="53">
        <v>148</v>
      </c>
      <c r="AK192" s="53">
        <v>266</v>
      </c>
      <c r="AL192" s="53">
        <v>85</v>
      </c>
      <c r="AM192" s="53">
        <v>282</v>
      </c>
      <c r="AN192" s="53">
        <v>17</v>
      </c>
      <c r="AO192" s="69">
        <f t="shared" si="52"/>
        <v>177.33333333333334</v>
      </c>
      <c r="AP192" s="53">
        <v>190</v>
      </c>
      <c r="AQ192" s="76">
        <v>6</v>
      </c>
      <c r="AR192" s="53">
        <v>3</v>
      </c>
    </row>
    <row r="193" spans="1:44" x14ac:dyDescent="0.2">
      <c r="A193" s="49" t="s">
        <v>197</v>
      </c>
      <c r="B193" s="49" t="s">
        <v>220</v>
      </c>
      <c r="C193" s="50">
        <v>0.61319394376351843</v>
      </c>
      <c r="D193" s="49"/>
      <c r="E193" s="49"/>
      <c r="F193" s="50">
        <v>0.42536115569823435</v>
      </c>
      <c r="G193" s="49"/>
      <c r="H193" s="49"/>
      <c r="I193" s="50">
        <v>0.27300000000000002</v>
      </c>
      <c r="J193" s="49" t="s">
        <v>348</v>
      </c>
      <c r="K193" s="49" t="s">
        <v>348</v>
      </c>
      <c r="L193" s="51">
        <v>21</v>
      </c>
      <c r="M193" s="49"/>
      <c r="N193" s="49" t="s">
        <v>348</v>
      </c>
      <c r="O193" s="49">
        <v>57.900000000000006</v>
      </c>
      <c r="P193" s="49"/>
      <c r="Q193" s="49"/>
      <c r="R193" s="90">
        <v>15.87</v>
      </c>
      <c r="S193" s="49"/>
      <c r="T193" s="49"/>
      <c r="U193" s="49">
        <f t="shared" si="36"/>
        <v>1</v>
      </c>
      <c r="V193" s="49">
        <f t="shared" si="37"/>
        <v>2</v>
      </c>
      <c r="W193" s="49" t="str">
        <f t="shared" si="38"/>
        <v/>
      </c>
      <c r="X193" s="49" t="str">
        <f t="shared" si="39"/>
        <v/>
      </c>
      <c r="Y193" s="49" t="str">
        <f t="shared" si="40"/>
        <v>Poverty</v>
      </c>
      <c r="Z193" s="49" t="str">
        <f t="shared" si="41"/>
        <v/>
      </c>
      <c r="AA193" s="49" t="str">
        <f t="shared" si="42"/>
        <v/>
      </c>
      <c r="AB193" s="49" t="str">
        <f t="shared" si="43"/>
        <v/>
      </c>
      <c r="AC193" s="49" t="str">
        <f t="shared" si="44"/>
        <v/>
      </c>
      <c r="AD193" s="49" t="str">
        <f t="shared" si="45"/>
        <v/>
      </c>
      <c r="AE193" s="49" t="str">
        <f t="shared" si="46"/>
        <v>Poverty</v>
      </c>
      <c r="AF193" s="49" t="str">
        <f t="shared" si="47"/>
        <v>Workless</v>
      </c>
      <c r="AG193" s="49" t="str">
        <f t="shared" si="48"/>
        <v/>
      </c>
      <c r="AH193" s="49" t="str">
        <f t="shared" si="49"/>
        <v/>
      </c>
      <c r="AI193" s="49">
        <v>170</v>
      </c>
      <c r="AJ193" s="49">
        <v>269</v>
      </c>
      <c r="AK193" s="49">
        <v>22</v>
      </c>
      <c r="AL193" s="49">
        <v>40</v>
      </c>
      <c r="AM193" s="49">
        <v>291</v>
      </c>
      <c r="AN193" s="49">
        <v>278</v>
      </c>
      <c r="AO193" s="68">
        <f t="shared" si="52"/>
        <v>178.33333333333334</v>
      </c>
      <c r="AP193" s="49">
        <v>191</v>
      </c>
      <c r="AQ193" s="75">
        <v>6</v>
      </c>
      <c r="AR193" s="49">
        <v>3</v>
      </c>
    </row>
    <row r="194" spans="1:44" x14ac:dyDescent="0.2">
      <c r="A194" s="53" t="s">
        <v>55</v>
      </c>
      <c r="B194" s="53" t="s">
        <v>71</v>
      </c>
      <c r="C194" s="54">
        <v>0.63687150837988826</v>
      </c>
      <c r="D194" s="53"/>
      <c r="E194" s="53"/>
      <c r="F194" s="54">
        <v>0.31818181818181818</v>
      </c>
      <c r="G194" s="53"/>
      <c r="H194" s="53"/>
      <c r="I194" s="54">
        <v>8.8999999999999996E-2</v>
      </c>
      <c r="J194" s="53"/>
      <c r="K194" s="53"/>
      <c r="L194" s="56" t="s">
        <v>1068</v>
      </c>
      <c r="M194" s="53"/>
      <c r="N194" s="53"/>
      <c r="O194" s="53">
        <v>51.2</v>
      </c>
      <c r="P194" s="53"/>
      <c r="Q194" s="53"/>
      <c r="R194" s="91">
        <v>10.82</v>
      </c>
      <c r="S194" s="53" t="s">
        <v>348</v>
      </c>
      <c r="T194" s="53" t="s">
        <v>348</v>
      </c>
      <c r="U194" s="53">
        <f t="shared" si="36"/>
        <v>1</v>
      </c>
      <c r="V194" s="53">
        <f t="shared" si="37"/>
        <v>1</v>
      </c>
      <c r="W194" s="53" t="str">
        <f t="shared" si="38"/>
        <v/>
      </c>
      <c r="X194" s="53" t="str">
        <f t="shared" si="39"/>
        <v/>
      </c>
      <c r="Y194" s="53" t="str">
        <f t="shared" si="40"/>
        <v/>
      </c>
      <c r="Z194" s="53" t="str">
        <f t="shared" si="41"/>
        <v/>
      </c>
      <c r="AA194" s="53" t="str">
        <f t="shared" si="42"/>
        <v/>
      </c>
      <c r="AB194" s="53" t="str">
        <f t="shared" si="43"/>
        <v>Pay</v>
      </c>
      <c r="AC194" s="53" t="str">
        <f t="shared" si="44"/>
        <v/>
      </c>
      <c r="AD194" s="53" t="str">
        <f t="shared" si="45"/>
        <v/>
      </c>
      <c r="AE194" s="53" t="str">
        <f t="shared" si="46"/>
        <v/>
      </c>
      <c r="AF194" s="53" t="str">
        <f t="shared" si="47"/>
        <v/>
      </c>
      <c r="AG194" s="53" t="str">
        <f t="shared" si="48"/>
        <v/>
      </c>
      <c r="AH194" s="53" t="str">
        <f t="shared" si="49"/>
        <v>Pay</v>
      </c>
      <c r="AI194" s="53">
        <v>214</v>
      </c>
      <c r="AJ194" s="53">
        <v>126</v>
      </c>
      <c r="AK194" s="53">
        <v>287</v>
      </c>
      <c r="AL194" s="53" t="s">
        <v>349</v>
      </c>
      <c r="AM194" s="53">
        <v>247</v>
      </c>
      <c r="AN194" s="53">
        <v>21</v>
      </c>
      <c r="AO194" s="69">
        <f>(AI194+AJ194+AK194+AM194+AN194)/5</f>
        <v>179</v>
      </c>
      <c r="AP194" s="53">
        <v>192</v>
      </c>
      <c r="AQ194" s="76">
        <v>6</v>
      </c>
      <c r="AR194" s="53">
        <v>3</v>
      </c>
    </row>
    <row r="195" spans="1:44" x14ac:dyDescent="0.2">
      <c r="A195" s="58" t="s">
        <v>77</v>
      </c>
      <c r="B195" s="58" t="s">
        <v>87</v>
      </c>
      <c r="C195" s="70">
        <v>0.61324376199616126</v>
      </c>
      <c r="D195" s="58"/>
      <c r="E195" s="58"/>
      <c r="F195" s="70">
        <v>0.30612244897959184</v>
      </c>
      <c r="G195" s="58"/>
      <c r="H195" s="58"/>
      <c r="I195" s="70">
        <v>0.125</v>
      </c>
      <c r="J195" s="58"/>
      <c r="K195" s="58"/>
      <c r="L195" s="79">
        <v>10.6</v>
      </c>
      <c r="M195" s="58"/>
      <c r="N195" s="58"/>
      <c r="O195" s="58">
        <v>52.3</v>
      </c>
      <c r="P195" s="58"/>
      <c r="Q195" s="58"/>
      <c r="R195" s="85">
        <v>12.9</v>
      </c>
      <c r="S195" s="58"/>
      <c r="T195" s="58"/>
      <c r="U195" s="58">
        <f t="shared" ref="U195:U258" si="53">COUNTIF(D195,"Yes")+COUNTIF(G195,"Yes")+COUNTIF(J195,"Yes")+COUNTIF(M195,"Yes")+COUNTIF(P195,"Yes")+COUNTIF(S195,"Yes")</f>
        <v>0</v>
      </c>
      <c r="V195" s="58">
        <f t="shared" ref="V195:V258" si="54">COUNTIF(E195,"Yes")+COUNTIF(H195,"Yes")+COUNTIF(K195,"Yes")+COUNTIF(N195,"Yes")+COUNTIF(Q195,"Yes")+COUNTIF(T195,"Yes")</f>
        <v>0</v>
      </c>
      <c r="W195" s="58" t="str">
        <f t="shared" ref="W195:W258" si="55">IF(D195="Yes","GCSE - all","")</f>
        <v/>
      </c>
      <c r="X195" s="58" t="str">
        <f t="shared" ref="X195:X258" si="56">IF(G195="Yes","GCSE - FSM","")</f>
        <v/>
      </c>
      <c r="Y195" s="58" t="str">
        <f t="shared" ref="Y195:Y258" si="57">IF(J195="Yes","Poverty","")</f>
        <v/>
      </c>
      <c r="Z195" s="58" t="str">
        <f t="shared" ref="Z195:Z258" si="58">IF(M195="Yes","Workless","")</f>
        <v/>
      </c>
      <c r="AA195" s="58" t="str">
        <f t="shared" ref="AA195:AA258" si="59">IF(P195="Yes","Professions","")</f>
        <v/>
      </c>
      <c r="AB195" s="58" t="str">
        <f t="shared" ref="AB195:AB258" si="60">IF(S195="Yes","Pay","")</f>
        <v/>
      </c>
      <c r="AC195" s="58" t="str">
        <f t="shared" ref="AC195:AC258" si="61">IF($E195="Yes","GCSE - all","")</f>
        <v/>
      </c>
      <c r="AD195" s="58" t="str">
        <f t="shared" ref="AD195:AD258" si="62">IF($H195="Yes","GCSE - FSM","")</f>
        <v/>
      </c>
      <c r="AE195" s="58" t="str">
        <f t="shared" ref="AE195:AE258" si="63">IF($K195="Yes","Poverty","")</f>
        <v/>
      </c>
      <c r="AF195" s="58" t="str">
        <f t="shared" ref="AF195:AF258" si="64">IF($N195="Yes","Workless","")</f>
        <v/>
      </c>
      <c r="AG195" s="58" t="str">
        <f t="shared" ref="AG195:AG258" si="65">IF($Q195="Yes","Professions","")</f>
        <v/>
      </c>
      <c r="AH195" s="58" t="str">
        <f t="shared" ref="AH195:AH258" si="66">IF($T195="Yes","Pay","")</f>
        <v/>
      </c>
      <c r="AI195" s="58">
        <v>172</v>
      </c>
      <c r="AJ195" s="58">
        <v>102</v>
      </c>
      <c r="AK195" s="58">
        <v>208</v>
      </c>
      <c r="AL195" s="58">
        <v>171</v>
      </c>
      <c r="AM195" s="58">
        <v>261</v>
      </c>
      <c r="AN195" s="58">
        <v>160</v>
      </c>
      <c r="AO195" s="63">
        <f t="shared" ref="AO195:AO200" si="67">(AI195+AJ195+AK195+AL195+AM195+AN195)/6</f>
        <v>179</v>
      </c>
      <c r="AP195" s="58">
        <v>193</v>
      </c>
      <c r="AQ195" s="77">
        <v>6</v>
      </c>
      <c r="AR195" s="58">
        <v>3</v>
      </c>
    </row>
    <row r="196" spans="1:44" x14ac:dyDescent="0.2">
      <c r="A196" s="58" t="s">
        <v>231</v>
      </c>
      <c r="B196" s="58" t="s">
        <v>287</v>
      </c>
      <c r="C196" s="70">
        <v>0.60134378499440089</v>
      </c>
      <c r="D196" s="58"/>
      <c r="E196" s="58"/>
      <c r="F196" s="70">
        <v>0.296875</v>
      </c>
      <c r="G196" s="58"/>
      <c r="H196" s="58"/>
      <c r="I196" s="70">
        <v>0.13700000000000001</v>
      </c>
      <c r="J196" s="58"/>
      <c r="K196" s="58"/>
      <c r="L196" s="79">
        <v>9.6</v>
      </c>
      <c r="M196" s="58"/>
      <c r="N196" s="58"/>
      <c r="O196" s="58">
        <v>45.900000000000006</v>
      </c>
      <c r="P196" s="58"/>
      <c r="Q196" s="58"/>
      <c r="R196" s="85">
        <v>16.07</v>
      </c>
      <c r="S196" s="58"/>
      <c r="T196" s="58"/>
      <c r="U196" s="58">
        <f t="shared" si="53"/>
        <v>0</v>
      </c>
      <c r="V196" s="58">
        <f t="shared" si="54"/>
        <v>0</v>
      </c>
      <c r="W196" s="58" t="str">
        <f t="shared" si="55"/>
        <v/>
      </c>
      <c r="X196" s="58" t="str">
        <f t="shared" si="56"/>
        <v/>
      </c>
      <c r="Y196" s="58" t="str">
        <f t="shared" si="57"/>
        <v/>
      </c>
      <c r="Z196" s="58" t="str">
        <f t="shared" si="58"/>
        <v/>
      </c>
      <c r="AA196" s="58" t="str">
        <f t="shared" si="59"/>
        <v/>
      </c>
      <c r="AB196" s="58" t="str">
        <f t="shared" si="60"/>
        <v/>
      </c>
      <c r="AC196" s="58" t="str">
        <f t="shared" si="61"/>
        <v/>
      </c>
      <c r="AD196" s="58" t="str">
        <f t="shared" si="62"/>
        <v/>
      </c>
      <c r="AE196" s="58" t="str">
        <f t="shared" si="63"/>
        <v/>
      </c>
      <c r="AF196" s="58" t="str">
        <f t="shared" si="64"/>
        <v/>
      </c>
      <c r="AG196" s="58" t="str">
        <f t="shared" si="65"/>
        <v/>
      </c>
      <c r="AH196" s="58" t="str">
        <f t="shared" si="66"/>
        <v/>
      </c>
      <c r="AI196" s="58">
        <v>139</v>
      </c>
      <c r="AJ196" s="58">
        <v>89</v>
      </c>
      <c r="AK196" s="58">
        <v>192</v>
      </c>
      <c r="AL196" s="58">
        <v>188</v>
      </c>
      <c r="AM196" s="58">
        <v>183</v>
      </c>
      <c r="AN196" s="58">
        <v>288</v>
      </c>
      <c r="AO196" s="63">
        <f t="shared" si="67"/>
        <v>179.83333333333334</v>
      </c>
      <c r="AP196" s="58">
        <v>194</v>
      </c>
      <c r="AQ196" s="77">
        <v>6</v>
      </c>
      <c r="AR196" s="58">
        <v>3</v>
      </c>
    </row>
    <row r="197" spans="1:44" x14ac:dyDescent="0.2">
      <c r="A197" s="58" t="s">
        <v>231</v>
      </c>
      <c r="B197" s="58" t="s">
        <v>240</v>
      </c>
      <c r="C197" s="70">
        <v>0.62937698954070032</v>
      </c>
      <c r="D197" s="58"/>
      <c r="E197" s="58"/>
      <c r="F197" s="70">
        <v>0.31085043988269795</v>
      </c>
      <c r="G197" s="58"/>
      <c r="H197" s="58"/>
      <c r="I197" s="70">
        <v>0.17499999999999999</v>
      </c>
      <c r="J197" s="58"/>
      <c r="K197" s="58"/>
      <c r="L197" s="79">
        <v>14.2</v>
      </c>
      <c r="M197" s="58"/>
      <c r="N197" s="58"/>
      <c r="O197" s="58">
        <v>60.7</v>
      </c>
      <c r="P197" s="58"/>
      <c r="Q197" s="58"/>
      <c r="R197" s="85">
        <v>14.27</v>
      </c>
      <c r="S197" s="58"/>
      <c r="T197" s="58"/>
      <c r="U197" s="58">
        <f t="shared" si="53"/>
        <v>0</v>
      </c>
      <c r="V197" s="58">
        <f t="shared" si="54"/>
        <v>0</v>
      </c>
      <c r="W197" s="58" t="str">
        <f t="shared" si="55"/>
        <v/>
      </c>
      <c r="X197" s="58" t="str">
        <f t="shared" si="56"/>
        <v/>
      </c>
      <c r="Y197" s="58" t="str">
        <f t="shared" si="57"/>
        <v/>
      </c>
      <c r="Z197" s="58" t="str">
        <f t="shared" si="58"/>
        <v/>
      </c>
      <c r="AA197" s="58" t="str">
        <f t="shared" si="59"/>
        <v/>
      </c>
      <c r="AB197" s="58" t="str">
        <f t="shared" si="60"/>
        <v/>
      </c>
      <c r="AC197" s="58" t="str">
        <f t="shared" si="61"/>
        <v/>
      </c>
      <c r="AD197" s="58" t="str">
        <f t="shared" si="62"/>
        <v/>
      </c>
      <c r="AE197" s="58" t="str">
        <f t="shared" si="63"/>
        <v/>
      </c>
      <c r="AF197" s="58" t="str">
        <f t="shared" si="64"/>
        <v/>
      </c>
      <c r="AG197" s="58" t="str">
        <f t="shared" si="65"/>
        <v/>
      </c>
      <c r="AH197" s="58" t="str">
        <f t="shared" si="66"/>
        <v/>
      </c>
      <c r="AI197" s="58">
        <v>197</v>
      </c>
      <c r="AJ197" s="58">
        <v>116</v>
      </c>
      <c r="AK197" s="58">
        <v>130</v>
      </c>
      <c r="AL197" s="58">
        <v>112</v>
      </c>
      <c r="AM197" s="58">
        <v>297</v>
      </c>
      <c r="AN197" s="58">
        <v>230</v>
      </c>
      <c r="AO197" s="63">
        <f t="shared" si="67"/>
        <v>180.33333333333334</v>
      </c>
      <c r="AP197" s="58">
        <v>195</v>
      </c>
      <c r="AQ197" s="77">
        <v>6</v>
      </c>
      <c r="AR197" s="58">
        <v>3</v>
      </c>
    </row>
    <row r="198" spans="1:44" x14ac:dyDescent="0.2">
      <c r="A198" s="53" t="s">
        <v>55</v>
      </c>
      <c r="B198" s="53" t="s">
        <v>73</v>
      </c>
      <c r="C198" s="54">
        <v>0.64083175803402648</v>
      </c>
      <c r="D198" s="53"/>
      <c r="E198" s="53"/>
      <c r="F198" s="54">
        <v>0.32432432432432434</v>
      </c>
      <c r="G198" s="53"/>
      <c r="H198" s="53"/>
      <c r="I198" s="54">
        <v>8.6999999999999994E-2</v>
      </c>
      <c r="J198" s="53"/>
      <c r="K198" s="53"/>
      <c r="L198" s="55">
        <v>6.3</v>
      </c>
      <c r="M198" s="53"/>
      <c r="N198" s="53"/>
      <c r="O198" s="53">
        <v>36.700000000000003</v>
      </c>
      <c r="P198" s="53"/>
      <c r="Q198" s="53" t="s">
        <v>348</v>
      </c>
      <c r="R198" s="91">
        <v>12.34</v>
      </c>
      <c r="S198" s="53"/>
      <c r="T198" s="53"/>
      <c r="U198" s="53">
        <f t="shared" si="53"/>
        <v>0</v>
      </c>
      <c r="V198" s="53">
        <f t="shared" si="54"/>
        <v>1</v>
      </c>
      <c r="W198" s="53" t="str">
        <f t="shared" si="55"/>
        <v/>
      </c>
      <c r="X198" s="53" t="str">
        <f t="shared" si="56"/>
        <v/>
      </c>
      <c r="Y198" s="53" t="str">
        <f t="shared" si="57"/>
        <v/>
      </c>
      <c r="Z198" s="53" t="str">
        <f t="shared" si="58"/>
        <v/>
      </c>
      <c r="AA198" s="53" t="str">
        <f t="shared" si="59"/>
        <v/>
      </c>
      <c r="AB198" s="53" t="str">
        <f t="shared" si="60"/>
        <v/>
      </c>
      <c r="AC198" s="53" t="str">
        <f t="shared" si="61"/>
        <v/>
      </c>
      <c r="AD198" s="53" t="str">
        <f t="shared" si="62"/>
        <v/>
      </c>
      <c r="AE198" s="53" t="str">
        <f t="shared" si="63"/>
        <v/>
      </c>
      <c r="AF198" s="53" t="str">
        <f t="shared" si="64"/>
        <v/>
      </c>
      <c r="AG198" s="53" t="str">
        <f t="shared" si="65"/>
        <v>Professions</v>
      </c>
      <c r="AH198" s="53" t="str">
        <f t="shared" si="66"/>
        <v/>
      </c>
      <c r="AI198" s="53">
        <v>224</v>
      </c>
      <c r="AJ198" s="53">
        <v>132</v>
      </c>
      <c r="AK198" s="53">
        <v>292</v>
      </c>
      <c r="AL198" s="53">
        <v>237</v>
      </c>
      <c r="AM198" s="53">
        <v>76</v>
      </c>
      <c r="AN198" s="53">
        <v>127</v>
      </c>
      <c r="AO198" s="69">
        <f t="shared" si="67"/>
        <v>181.33333333333334</v>
      </c>
      <c r="AP198" s="53">
        <v>196</v>
      </c>
      <c r="AQ198" s="76">
        <v>6</v>
      </c>
      <c r="AR198" s="53">
        <v>3</v>
      </c>
    </row>
    <row r="199" spans="1:44" x14ac:dyDescent="0.2">
      <c r="A199" s="58" t="s">
        <v>231</v>
      </c>
      <c r="B199" s="58" t="s">
        <v>251</v>
      </c>
      <c r="C199" s="70">
        <v>0.61099137931034486</v>
      </c>
      <c r="D199" s="58"/>
      <c r="E199" s="58"/>
      <c r="F199" s="70">
        <v>0.35849056603773582</v>
      </c>
      <c r="G199" s="58"/>
      <c r="H199" s="58"/>
      <c r="I199" s="70">
        <v>0.16700000000000001</v>
      </c>
      <c r="J199" s="58"/>
      <c r="K199" s="58"/>
      <c r="L199" s="79">
        <v>6.5</v>
      </c>
      <c r="M199" s="58"/>
      <c r="N199" s="58"/>
      <c r="O199" s="58">
        <v>51.7</v>
      </c>
      <c r="P199" s="58"/>
      <c r="Q199" s="58"/>
      <c r="R199" s="85">
        <v>12.18</v>
      </c>
      <c r="S199" s="58"/>
      <c r="T199" s="58"/>
      <c r="U199" s="58">
        <f t="shared" si="53"/>
        <v>0</v>
      </c>
      <c r="V199" s="58">
        <f t="shared" si="54"/>
        <v>0</v>
      </c>
      <c r="W199" s="58" t="str">
        <f t="shared" si="55"/>
        <v/>
      </c>
      <c r="X199" s="58" t="str">
        <f t="shared" si="56"/>
        <v/>
      </c>
      <c r="Y199" s="58" t="str">
        <f t="shared" si="57"/>
        <v/>
      </c>
      <c r="Z199" s="58" t="str">
        <f t="shared" si="58"/>
        <v/>
      </c>
      <c r="AA199" s="58" t="str">
        <f t="shared" si="59"/>
        <v/>
      </c>
      <c r="AB199" s="58" t="str">
        <f t="shared" si="60"/>
        <v/>
      </c>
      <c r="AC199" s="58" t="str">
        <f t="shared" si="61"/>
        <v/>
      </c>
      <c r="AD199" s="58" t="str">
        <f t="shared" si="62"/>
        <v/>
      </c>
      <c r="AE199" s="58" t="str">
        <f t="shared" si="63"/>
        <v/>
      </c>
      <c r="AF199" s="58" t="str">
        <f t="shared" si="64"/>
        <v/>
      </c>
      <c r="AG199" s="58" t="str">
        <f t="shared" si="65"/>
        <v/>
      </c>
      <c r="AH199" s="58" t="str">
        <f t="shared" si="66"/>
        <v/>
      </c>
      <c r="AI199" s="58">
        <v>164</v>
      </c>
      <c r="AJ199" s="58">
        <v>183</v>
      </c>
      <c r="AK199" s="58">
        <v>141</v>
      </c>
      <c r="AL199" s="58">
        <v>235</v>
      </c>
      <c r="AM199" s="58">
        <v>256</v>
      </c>
      <c r="AN199" s="58">
        <v>113</v>
      </c>
      <c r="AO199" s="63">
        <f t="shared" si="67"/>
        <v>182</v>
      </c>
      <c r="AP199" s="58">
        <v>197</v>
      </c>
      <c r="AQ199" s="77">
        <v>6</v>
      </c>
      <c r="AR199" s="58">
        <v>3</v>
      </c>
    </row>
    <row r="200" spans="1:44" x14ac:dyDescent="0.2">
      <c r="A200" s="58" t="s">
        <v>231</v>
      </c>
      <c r="B200" s="58" t="s">
        <v>239</v>
      </c>
      <c r="C200" s="70">
        <v>0.62353750860289059</v>
      </c>
      <c r="D200" s="58"/>
      <c r="E200" s="58"/>
      <c r="F200" s="70">
        <v>0.41194968553459121</v>
      </c>
      <c r="G200" s="58"/>
      <c r="H200" s="58"/>
      <c r="I200" s="70">
        <v>0.183</v>
      </c>
      <c r="J200" s="58"/>
      <c r="K200" s="58"/>
      <c r="L200" s="79">
        <v>11.4</v>
      </c>
      <c r="M200" s="58"/>
      <c r="N200" s="58"/>
      <c r="O200" s="58">
        <v>47.3</v>
      </c>
      <c r="P200" s="58"/>
      <c r="Q200" s="58"/>
      <c r="R200" s="85">
        <v>13.01</v>
      </c>
      <c r="S200" s="58"/>
      <c r="T200" s="58"/>
      <c r="U200" s="58">
        <f t="shared" si="53"/>
        <v>0</v>
      </c>
      <c r="V200" s="58">
        <f t="shared" si="54"/>
        <v>0</v>
      </c>
      <c r="W200" s="58" t="str">
        <f t="shared" si="55"/>
        <v/>
      </c>
      <c r="X200" s="58" t="str">
        <f t="shared" si="56"/>
        <v/>
      </c>
      <c r="Y200" s="58" t="str">
        <f t="shared" si="57"/>
        <v/>
      </c>
      <c r="Z200" s="58" t="str">
        <f t="shared" si="58"/>
        <v/>
      </c>
      <c r="AA200" s="58" t="str">
        <f t="shared" si="59"/>
        <v/>
      </c>
      <c r="AB200" s="58" t="str">
        <f t="shared" si="60"/>
        <v/>
      </c>
      <c r="AC200" s="58" t="str">
        <f t="shared" si="61"/>
        <v/>
      </c>
      <c r="AD200" s="58" t="str">
        <f t="shared" si="62"/>
        <v/>
      </c>
      <c r="AE200" s="58" t="str">
        <f t="shared" si="63"/>
        <v/>
      </c>
      <c r="AF200" s="58" t="str">
        <f t="shared" si="64"/>
        <v/>
      </c>
      <c r="AG200" s="58" t="str">
        <f t="shared" si="65"/>
        <v/>
      </c>
      <c r="AH200" s="58" t="str">
        <f t="shared" si="66"/>
        <v/>
      </c>
      <c r="AI200" s="58">
        <v>188</v>
      </c>
      <c r="AJ200" s="58">
        <v>264</v>
      </c>
      <c r="AK200" s="58">
        <v>120</v>
      </c>
      <c r="AL200" s="58">
        <v>153</v>
      </c>
      <c r="AM200" s="58">
        <v>199</v>
      </c>
      <c r="AN200" s="58">
        <v>169</v>
      </c>
      <c r="AO200" s="63">
        <f t="shared" si="67"/>
        <v>182.16666666666666</v>
      </c>
      <c r="AP200" s="58">
        <v>198</v>
      </c>
      <c r="AQ200" s="77">
        <v>6</v>
      </c>
      <c r="AR200" s="58">
        <v>3</v>
      </c>
    </row>
    <row r="201" spans="1:44" x14ac:dyDescent="0.2">
      <c r="A201" s="53" t="s">
        <v>299</v>
      </c>
      <c r="B201" s="53" t="s">
        <v>321</v>
      </c>
      <c r="C201" s="54">
        <v>0.60734149054505004</v>
      </c>
      <c r="D201" s="53"/>
      <c r="E201" s="53"/>
      <c r="F201" s="54">
        <v>0.29166666666666669</v>
      </c>
      <c r="G201" s="53"/>
      <c r="H201" s="53" t="s">
        <v>348</v>
      </c>
      <c r="I201" s="54">
        <v>8.8999999999999996E-2</v>
      </c>
      <c r="J201" s="53"/>
      <c r="K201" s="53"/>
      <c r="L201" s="56" t="s">
        <v>1068</v>
      </c>
      <c r="M201" s="53"/>
      <c r="N201" s="53"/>
      <c r="O201" s="53">
        <v>48.199999999999996</v>
      </c>
      <c r="P201" s="53"/>
      <c r="Q201" s="53"/>
      <c r="R201" s="91">
        <v>13.31</v>
      </c>
      <c r="S201" s="53"/>
      <c r="T201" s="53"/>
      <c r="U201" s="53">
        <f t="shared" si="53"/>
        <v>0</v>
      </c>
      <c r="V201" s="53">
        <f t="shared" si="54"/>
        <v>1</v>
      </c>
      <c r="W201" s="53" t="str">
        <f t="shared" si="55"/>
        <v/>
      </c>
      <c r="X201" s="53" t="str">
        <f t="shared" si="56"/>
        <v/>
      </c>
      <c r="Y201" s="53" t="str">
        <f t="shared" si="57"/>
        <v/>
      </c>
      <c r="Z201" s="53" t="str">
        <f t="shared" si="58"/>
        <v/>
      </c>
      <c r="AA201" s="53" t="str">
        <f t="shared" si="59"/>
        <v/>
      </c>
      <c r="AB201" s="53" t="str">
        <f t="shared" si="60"/>
        <v/>
      </c>
      <c r="AC201" s="53" t="str">
        <f t="shared" si="61"/>
        <v/>
      </c>
      <c r="AD201" s="53" t="str">
        <f t="shared" si="62"/>
        <v>GCSE - FSM</v>
      </c>
      <c r="AE201" s="53" t="str">
        <f t="shared" si="63"/>
        <v/>
      </c>
      <c r="AF201" s="53" t="str">
        <f t="shared" si="64"/>
        <v/>
      </c>
      <c r="AG201" s="53" t="str">
        <f t="shared" si="65"/>
        <v/>
      </c>
      <c r="AH201" s="53" t="str">
        <f t="shared" si="66"/>
        <v/>
      </c>
      <c r="AI201" s="53">
        <v>154</v>
      </c>
      <c r="AJ201" s="53">
        <v>80</v>
      </c>
      <c r="AK201" s="53">
        <v>284</v>
      </c>
      <c r="AL201" s="53" t="s">
        <v>349</v>
      </c>
      <c r="AM201" s="53">
        <v>208</v>
      </c>
      <c r="AN201" s="53">
        <v>187</v>
      </c>
      <c r="AO201" s="69">
        <f>(AI201+AJ201+AK201+AM201+AN201)/5</f>
        <v>182.6</v>
      </c>
      <c r="AP201" s="53">
        <v>199</v>
      </c>
      <c r="AQ201" s="76">
        <v>7</v>
      </c>
      <c r="AR201" s="53">
        <v>3</v>
      </c>
    </row>
    <row r="202" spans="1:44" x14ac:dyDescent="0.2">
      <c r="A202" s="58" t="s">
        <v>118</v>
      </c>
      <c r="B202" s="58" t="s">
        <v>138</v>
      </c>
      <c r="C202" s="70">
        <v>0.60597439544807963</v>
      </c>
      <c r="D202" s="58"/>
      <c r="E202" s="58"/>
      <c r="F202" s="70">
        <v>0.34920634920634919</v>
      </c>
      <c r="G202" s="58"/>
      <c r="H202" s="58"/>
      <c r="I202" s="70">
        <v>0.13200000000000001</v>
      </c>
      <c r="J202" s="58"/>
      <c r="K202" s="58"/>
      <c r="L202" s="80" t="s">
        <v>1068</v>
      </c>
      <c r="M202" s="58"/>
      <c r="N202" s="58"/>
      <c r="O202" s="58">
        <v>51.800000000000004</v>
      </c>
      <c r="P202" s="58"/>
      <c r="Q202" s="58"/>
      <c r="R202" s="85">
        <v>12.67</v>
      </c>
      <c r="S202" s="58"/>
      <c r="T202" s="58"/>
      <c r="U202" s="58">
        <f t="shared" si="53"/>
        <v>0</v>
      </c>
      <c r="V202" s="58">
        <f t="shared" si="54"/>
        <v>0</v>
      </c>
      <c r="W202" s="58" t="str">
        <f t="shared" si="55"/>
        <v/>
      </c>
      <c r="X202" s="58" t="str">
        <f t="shared" si="56"/>
        <v/>
      </c>
      <c r="Y202" s="58" t="str">
        <f t="shared" si="57"/>
        <v/>
      </c>
      <c r="Z202" s="58" t="str">
        <f t="shared" si="58"/>
        <v/>
      </c>
      <c r="AA202" s="58" t="str">
        <f t="shared" si="59"/>
        <v/>
      </c>
      <c r="AB202" s="58" t="str">
        <f t="shared" si="60"/>
        <v/>
      </c>
      <c r="AC202" s="58" t="str">
        <f t="shared" si="61"/>
        <v/>
      </c>
      <c r="AD202" s="58" t="str">
        <f t="shared" si="62"/>
        <v/>
      </c>
      <c r="AE202" s="58" t="str">
        <f t="shared" si="63"/>
        <v/>
      </c>
      <c r="AF202" s="58" t="str">
        <f t="shared" si="64"/>
        <v/>
      </c>
      <c r="AG202" s="58" t="str">
        <f t="shared" si="65"/>
        <v/>
      </c>
      <c r="AH202" s="58" t="str">
        <f t="shared" si="66"/>
        <v/>
      </c>
      <c r="AI202" s="58">
        <v>148</v>
      </c>
      <c r="AJ202" s="58">
        <v>170</v>
      </c>
      <c r="AK202" s="58">
        <v>199</v>
      </c>
      <c r="AL202" s="58" t="s">
        <v>349</v>
      </c>
      <c r="AM202" s="58">
        <v>258</v>
      </c>
      <c r="AN202" s="58">
        <v>142</v>
      </c>
      <c r="AO202" s="63">
        <f>(AI202+AJ202+AK202+AM202+AN202)/5</f>
        <v>183.4</v>
      </c>
      <c r="AP202" s="58">
        <v>200</v>
      </c>
      <c r="AQ202" s="77">
        <v>7</v>
      </c>
      <c r="AR202" s="58">
        <v>3</v>
      </c>
    </row>
    <row r="203" spans="1:44" x14ac:dyDescent="0.2">
      <c r="A203" s="58" t="s">
        <v>197</v>
      </c>
      <c r="B203" s="58" t="s">
        <v>198</v>
      </c>
      <c r="C203" s="70">
        <v>0.81818181818181823</v>
      </c>
      <c r="D203" s="58"/>
      <c r="E203" s="58"/>
      <c r="F203" s="70" t="s">
        <v>349</v>
      </c>
      <c r="G203" s="58"/>
      <c r="H203" s="58"/>
      <c r="I203" s="70">
        <v>0.11899999999999999</v>
      </c>
      <c r="J203" s="58"/>
      <c r="K203" s="58"/>
      <c r="L203" s="80" t="s">
        <v>1068</v>
      </c>
      <c r="M203" s="58"/>
      <c r="N203" s="58"/>
      <c r="O203" s="58" t="s">
        <v>349</v>
      </c>
      <c r="P203" s="58"/>
      <c r="Q203" s="58"/>
      <c r="R203" s="85" t="s">
        <v>1418</v>
      </c>
      <c r="S203" s="58"/>
      <c r="T203" s="58"/>
      <c r="U203" s="58">
        <f t="shared" si="53"/>
        <v>0</v>
      </c>
      <c r="V203" s="58">
        <f t="shared" si="54"/>
        <v>0</v>
      </c>
      <c r="W203" s="58" t="str">
        <f t="shared" si="55"/>
        <v/>
      </c>
      <c r="X203" s="58" t="str">
        <f t="shared" si="56"/>
        <v/>
      </c>
      <c r="Y203" s="58" t="str">
        <f t="shared" si="57"/>
        <v/>
      </c>
      <c r="Z203" s="58" t="str">
        <f t="shared" si="58"/>
        <v/>
      </c>
      <c r="AA203" s="58" t="str">
        <f t="shared" si="59"/>
        <v/>
      </c>
      <c r="AB203" s="58" t="str">
        <f t="shared" si="60"/>
        <v/>
      </c>
      <c r="AC203" s="58" t="str">
        <f t="shared" si="61"/>
        <v/>
      </c>
      <c r="AD203" s="58" t="str">
        <f t="shared" si="62"/>
        <v/>
      </c>
      <c r="AE203" s="58" t="str">
        <f t="shared" si="63"/>
        <v/>
      </c>
      <c r="AF203" s="58" t="str">
        <f t="shared" si="64"/>
        <v/>
      </c>
      <c r="AG203" s="58" t="str">
        <f t="shared" si="65"/>
        <v/>
      </c>
      <c r="AH203" s="58" t="str">
        <f t="shared" si="66"/>
        <v/>
      </c>
      <c r="AI203" s="58">
        <v>326</v>
      </c>
      <c r="AJ203" s="58" t="s">
        <v>349</v>
      </c>
      <c r="AK203" s="58">
        <v>225</v>
      </c>
      <c r="AL203" s="58" t="s">
        <v>349</v>
      </c>
      <c r="AM203" s="58" t="s">
        <v>349</v>
      </c>
      <c r="AN203" s="58"/>
      <c r="AO203" s="63">
        <f>(AI203+AK203+AN203)/3</f>
        <v>183.66666666666666</v>
      </c>
      <c r="AP203" s="58">
        <v>201</v>
      </c>
      <c r="AQ203" s="77">
        <v>7</v>
      </c>
      <c r="AR203" s="58">
        <v>3</v>
      </c>
    </row>
    <row r="204" spans="1:44" x14ac:dyDescent="0.2">
      <c r="A204" s="58" t="s">
        <v>77</v>
      </c>
      <c r="B204" s="58" t="s">
        <v>114</v>
      </c>
      <c r="C204" s="70">
        <v>0.67248545303408147</v>
      </c>
      <c r="D204" s="58"/>
      <c r="E204" s="58"/>
      <c r="F204" s="70">
        <v>0.38613861386138615</v>
      </c>
      <c r="G204" s="58"/>
      <c r="H204" s="58"/>
      <c r="I204" s="70">
        <v>0.14899999999999999</v>
      </c>
      <c r="J204" s="58"/>
      <c r="K204" s="58"/>
      <c r="L204" s="79">
        <v>14.5</v>
      </c>
      <c r="M204" s="58"/>
      <c r="N204" s="58"/>
      <c r="O204" s="58">
        <v>46.6</v>
      </c>
      <c r="P204" s="58"/>
      <c r="Q204" s="58"/>
      <c r="R204" s="85">
        <v>12.48</v>
      </c>
      <c r="S204" s="58"/>
      <c r="T204" s="58"/>
      <c r="U204" s="58">
        <f t="shared" si="53"/>
        <v>0</v>
      </c>
      <c r="V204" s="58">
        <f t="shared" si="54"/>
        <v>0</v>
      </c>
      <c r="W204" s="58" t="str">
        <f t="shared" si="55"/>
        <v/>
      </c>
      <c r="X204" s="58" t="str">
        <f t="shared" si="56"/>
        <v/>
      </c>
      <c r="Y204" s="58" t="str">
        <f t="shared" si="57"/>
        <v/>
      </c>
      <c r="Z204" s="58" t="str">
        <f t="shared" si="58"/>
        <v/>
      </c>
      <c r="AA204" s="58" t="str">
        <f t="shared" si="59"/>
        <v/>
      </c>
      <c r="AB204" s="58" t="str">
        <f t="shared" si="60"/>
        <v/>
      </c>
      <c r="AC204" s="58" t="str">
        <f t="shared" si="61"/>
        <v/>
      </c>
      <c r="AD204" s="58" t="str">
        <f t="shared" si="62"/>
        <v/>
      </c>
      <c r="AE204" s="58" t="str">
        <f t="shared" si="63"/>
        <v/>
      </c>
      <c r="AF204" s="58" t="str">
        <f t="shared" si="64"/>
        <v/>
      </c>
      <c r="AG204" s="58" t="str">
        <f t="shared" si="65"/>
        <v/>
      </c>
      <c r="AH204" s="58" t="str">
        <f t="shared" si="66"/>
        <v/>
      </c>
      <c r="AI204" s="58">
        <v>270</v>
      </c>
      <c r="AJ204" s="58">
        <v>231</v>
      </c>
      <c r="AK204" s="58">
        <v>170</v>
      </c>
      <c r="AL204" s="58">
        <v>106</v>
      </c>
      <c r="AM204" s="58">
        <v>192</v>
      </c>
      <c r="AN204" s="58">
        <v>133</v>
      </c>
      <c r="AO204" s="63">
        <f t="shared" ref="AO204:AO209" si="68">(AI204+AJ204+AK204+AL204+AM204+AN204)/6</f>
        <v>183.66666666666666</v>
      </c>
      <c r="AP204" s="58">
        <v>202</v>
      </c>
      <c r="AQ204" s="77">
        <v>7</v>
      </c>
      <c r="AR204" s="58">
        <v>3</v>
      </c>
    </row>
    <row r="205" spans="1:44" x14ac:dyDescent="0.2">
      <c r="A205" s="58" t="s">
        <v>15</v>
      </c>
      <c r="B205" s="58" t="s">
        <v>17</v>
      </c>
      <c r="C205" s="70">
        <v>0.64751327860936747</v>
      </c>
      <c r="D205" s="58"/>
      <c r="E205" s="58"/>
      <c r="F205" s="70">
        <v>0.44029850746268656</v>
      </c>
      <c r="G205" s="58"/>
      <c r="H205" s="58"/>
      <c r="I205" s="70">
        <v>0.16400000000000001</v>
      </c>
      <c r="J205" s="58"/>
      <c r="K205" s="58"/>
      <c r="L205" s="79">
        <v>13.6</v>
      </c>
      <c r="M205" s="58"/>
      <c r="N205" s="58"/>
      <c r="O205" s="58">
        <v>46</v>
      </c>
      <c r="P205" s="58"/>
      <c r="Q205" s="58"/>
      <c r="R205" s="85">
        <v>12.69</v>
      </c>
      <c r="S205" s="58"/>
      <c r="T205" s="58"/>
      <c r="U205" s="58">
        <f t="shared" si="53"/>
        <v>0</v>
      </c>
      <c r="V205" s="58">
        <f t="shared" si="54"/>
        <v>0</v>
      </c>
      <c r="W205" s="58" t="str">
        <f t="shared" si="55"/>
        <v/>
      </c>
      <c r="X205" s="58" t="str">
        <f t="shared" si="56"/>
        <v/>
      </c>
      <c r="Y205" s="58" t="str">
        <f t="shared" si="57"/>
        <v/>
      </c>
      <c r="Z205" s="58" t="str">
        <f t="shared" si="58"/>
        <v/>
      </c>
      <c r="AA205" s="58" t="str">
        <f t="shared" si="59"/>
        <v/>
      </c>
      <c r="AB205" s="58" t="str">
        <f t="shared" si="60"/>
        <v/>
      </c>
      <c r="AC205" s="58" t="str">
        <f t="shared" si="61"/>
        <v/>
      </c>
      <c r="AD205" s="58" t="str">
        <f t="shared" si="62"/>
        <v/>
      </c>
      <c r="AE205" s="58" t="str">
        <f t="shared" si="63"/>
        <v/>
      </c>
      <c r="AF205" s="58" t="str">
        <f t="shared" si="64"/>
        <v/>
      </c>
      <c r="AG205" s="58" t="str">
        <f t="shared" si="65"/>
        <v/>
      </c>
      <c r="AH205" s="58" t="str">
        <f t="shared" si="66"/>
        <v/>
      </c>
      <c r="AI205" s="58">
        <v>234</v>
      </c>
      <c r="AJ205" s="58">
        <v>277</v>
      </c>
      <c r="AK205" s="58">
        <v>144</v>
      </c>
      <c r="AL205" s="58">
        <v>121</v>
      </c>
      <c r="AM205" s="58">
        <v>184</v>
      </c>
      <c r="AN205" s="58">
        <v>144</v>
      </c>
      <c r="AO205" s="63">
        <f t="shared" si="68"/>
        <v>184</v>
      </c>
      <c r="AP205" s="58">
        <v>203</v>
      </c>
      <c r="AQ205" s="77">
        <v>7</v>
      </c>
      <c r="AR205" s="58">
        <v>3</v>
      </c>
    </row>
    <row r="206" spans="1:44" x14ac:dyDescent="0.2">
      <c r="A206" s="58" t="s">
        <v>299</v>
      </c>
      <c r="B206" s="58" t="s">
        <v>302</v>
      </c>
      <c r="C206" s="70">
        <v>0.59558823529411764</v>
      </c>
      <c r="D206" s="58"/>
      <c r="E206" s="58"/>
      <c r="F206" s="70">
        <v>0.33488372093023255</v>
      </c>
      <c r="G206" s="58"/>
      <c r="H206" s="58"/>
      <c r="I206" s="70">
        <v>0.13400000000000001</v>
      </c>
      <c r="J206" s="58"/>
      <c r="K206" s="58"/>
      <c r="L206" s="79">
        <v>7.6</v>
      </c>
      <c r="M206" s="58"/>
      <c r="N206" s="58"/>
      <c r="O206" s="58">
        <v>46.5</v>
      </c>
      <c r="P206" s="58"/>
      <c r="Q206" s="58"/>
      <c r="R206" s="85">
        <v>14.25</v>
      </c>
      <c r="S206" s="58"/>
      <c r="T206" s="58"/>
      <c r="U206" s="58">
        <f t="shared" si="53"/>
        <v>0</v>
      </c>
      <c r="V206" s="58">
        <f t="shared" si="54"/>
        <v>0</v>
      </c>
      <c r="W206" s="58" t="str">
        <f t="shared" si="55"/>
        <v/>
      </c>
      <c r="X206" s="58" t="str">
        <f t="shared" si="56"/>
        <v/>
      </c>
      <c r="Y206" s="58" t="str">
        <f t="shared" si="57"/>
        <v/>
      </c>
      <c r="Z206" s="58" t="str">
        <f t="shared" si="58"/>
        <v/>
      </c>
      <c r="AA206" s="58" t="str">
        <f t="shared" si="59"/>
        <v/>
      </c>
      <c r="AB206" s="58" t="str">
        <f t="shared" si="60"/>
        <v/>
      </c>
      <c r="AC206" s="58" t="str">
        <f t="shared" si="61"/>
        <v/>
      </c>
      <c r="AD206" s="58" t="str">
        <f t="shared" si="62"/>
        <v/>
      </c>
      <c r="AE206" s="58" t="str">
        <f t="shared" si="63"/>
        <v/>
      </c>
      <c r="AF206" s="58" t="str">
        <f t="shared" si="64"/>
        <v/>
      </c>
      <c r="AG206" s="58" t="str">
        <f t="shared" si="65"/>
        <v/>
      </c>
      <c r="AH206" s="58" t="str">
        <f t="shared" si="66"/>
        <v/>
      </c>
      <c r="AI206" s="58">
        <v>126</v>
      </c>
      <c r="AJ206" s="58">
        <v>150</v>
      </c>
      <c r="AK206" s="58">
        <v>197</v>
      </c>
      <c r="AL206" s="58">
        <v>213</v>
      </c>
      <c r="AM206" s="58">
        <v>191</v>
      </c>
      <c r="AN206" s="58">
        <v>228</v>
      </c>
      <c r="AO206" s="63">
        <f t="shared" si="68"/>
        <v>184.16666666666666</v>
      </c>
      <c r="AP206" s="58">
        <v>204</v>
      </c>
      <c r="AQ206" s="77">
        <v>7</v>
      </c>
      <c r="AR206" s="58">
        <v>3</v>
      </c>
    </row>
    <row r="207" spans="1:44" x14ac:dyDescent="0.2">
      <c r="A207" s="58" t="s">
        <v>231</v>
      </c>
      <c r="B207" s="58" t="s">
        <v>260</v>
      </c>
      <c r="C207" s="70">
        <v>0.58994860079954314</v>
      </c>
      <c r="D207" s="58"/>
      <c r="E207" s="58"/>
      <c r="F207" s="70">
        <v>0.31111111111111112</v>
      </c>
      <c r="G207" s="58"/>
      <c r="H207" s="58"/>
      <c r="I207" s="70">
        <v>0.115</v>
      </c>
      <c r="J207" s="58"/>
      <c r="K207" s="58"/>
      <c r="L207" s="79">
        <v>3</v>
      </c>
      <c r="M207" s="58"/>
      <c r="N207" s="58"/>
      <c r="O207" s="58">
        <v>46.099999999999994</v>
      </c>
      <c r="P207" s="58"/>
      <c r="Q207" s="58"/>
      <c r="R207" s="85">
        <v>13.42</v>
      </c>
      <c r="S207" s="58"/>
      <c r="T207" s="58"/>
      <c r="U207" s="58">
        <f t="shared" si="53"/>
        <v>0</v>
      </c>
      <c r="V207" s="58">
        <f t="shared" si="54"/>
        <v>0</v>
      </c>
      <c r="W207" s="58" t="str">
        <f t="shared" si="55"/>
        <v/>
      </c>
      <c r="X207" s="58" t="str">
        <f t="shared" si="56"/>
        <v/>
      </c>
      <c r="Y207" s="58" t="str">
        <f t="shared" si="57"/>
        <v/>
      </c>
      <c r="Z207" s="58" t="str">
        <f t="shared" si="58"/>
        <v/>
      </c>
      <c r="AA207" s="58" t="str">
        <f t="shared" si="59"/>
        <v/>
      </c>
      <c r="AB207" s="58" t="str">
        <f t="shared" si="60"/>
        <v/>
      </c>
      <c r="AC207" s="58" t="str">
        <f t="shared" si="61"/>
        <v/>
      </c>
      <c r="AD207" s="58" t="str">
        <f t="shared" si="62"/>
        <v/>
      </c>
      <c r="AE207" s="58" t="str">
        <f t="shared" si="63"/>
        <v/>
      </c>
      <c r="AF207" s="58" t="str">
        <f t="shared" si="64"/>
        <v/>
      </c>
      <c r="AG207" s="58" t="str">
        <f t="shared" si="65"/>
        <v/>
      </c>
      <c r="AH207" s="58" t="str">
        <f t="shared" si="66"/>
        <v/>
      </c>
      <c r="AI207" s="58">
        <v>113</v>
      </c>
      <c r="AJ207" s="58">
        <v>117</v>
      </c>
      <c r="AK207" s="58">
        <v>234</v>
      </c>
      <c r="AL207" s="58">
        <v>266</v>
      </c>
      <c r="AM207" s="58">
        <v>186</v>
      </c>
      <c r="AN207" s="58">
        <v>190</v>
      </c>
      <c r="AO207" s="63">
        <f t="shared" si="68"/>
        <v>184.33333333333334</v>
      </c>
      <c r="AP207" s="58">
        <v>205</v>
      </c>
      <c r="AQ207" s="77">
        <v>7</v>
      </c>
      <c r="AR207" s="58">
        <v>3</v>
      </c>
    </row>
    <row r="208" spans="1:44" x14ac:dyDescent="0.2">
      <c r="A208" s="49" t="s">
        <v>197</v>
      </c>
      <c r="B208" s="49" t="s">
        <v>211</v>
      </c>
      <c r="C208" s="50">
        <v>0.62757731958762886</v>
      </c>
      <c r="D208" s="49"/>
      <c r="E208" s="49"/>
      <c r="F208" s="50">
        <v>0.53063725490196079</v>
      </c>
      <c r="G208" s="49"/>
      <c r="H208" s="49"/>
      <c r="I208" s="50">
        <v>0.26900000000000002</v>
      </c>
      <c r="J208" s="49" t="s">
        <v>348</v>
      </c>
      <c r="K208" s="49" t="s">
        <v>348</v>
      </c>
      <c r="L208" s="51">
        <v>18.899999999999999</v>
      </c>
      <c r="M208" s="49"/>
      <c r="N208" s="49" t="s">
        <v>348</v>
      </c>
      <c r="O208" s="49">
        <v>53.300000000000004</v>
      </c>
      <c r="P208" s="49"/>
      <c r="Q208" s="49"/>
      <c r="R208" s="90">
        <v>14.95</v>
      </c>
      <c r="S208" s="49"/>
      <c r="T208" s="49"/>
      <c r="U208" s="49">
        <f t="shared" si="53"/>
        <v>1</v>
      </c>
      <c r="V208" s="49">
        <f t="shared" si="54"/>
        <v>2</v>
      </c>
      <c r="W208" s="49" t="str">
        <f t="shared" si="55"/>
        <v/>
      </c>
      <c r="X208" s="49" t="str">
        <f t="shared" si="56"/>
        <v/>
      </c>
      <c r="Y208" s="49" t="str">
        <f t="shared" si="57"/>
        <v>Poverty</v>
      </c>
      <c r="Z208" s="49" t="str">
        <f t="shared" si="58"/>
        <v/>
      </c>
      <c r="AA208" s="49" t="str">
        <f t="shared" si="59"/>
        <v/>
      </c>
      <c r="AB208" s="49" t="str">
        <f t="shared" si="60"/>
        <v/>
      </c>
      <c r="AC208" s="49" t="str">
        <f t="shared" si="61"/>
        <v/>
      </c>
      <c r="AD208" s="49" t="str">
        <f t="shared" si="62"/>
        <v/>
      </c>
      <c r="AE208" s="49" t="str">
        <f t="shared" si="63"/>
        <v>Poverty</v>
      </c>
      <c r="AF208" s="49" t="str">
        <f t="shared" si="64"/>
        <v>Workless</v>
      </c>
      <c r="AG208" s="49" t="str">
        <f t="shared" si="65"/>
        <v/>
      </c>
      <c r="AH208" s="49" t="str">
        <f t="shared" si="66"/>
        <v/>
      </c>
      <c r="AI208" s="49">
        <v>191</v>
      </c>
      <c r="AJ208" s="49">
        <v>312</v>
      </c>
      <c r="AK208" s="49">
        <v>23</v>
      </c>
      <c r="AL208" s="49">
        <v>59</v>
      </c>
      <c r="AM208" s="49">
        <v>273</v>
      </c>
      <c r="AN208" s="49">
        <v>254</v>
      </c>
      <c r="AO208" s="68">
        <f t="shared" si="68"/>
        <v>185.33333333333334</v>
      </c>
      <c r="AP208" s="49">
        <v>206</v>
      </c>
      <c r="AQ208" s="75">
        <v>7</v>
      </c>
      <c r="AR208" s="49">
        <v>3</v>
      </c>
    </row>
    <row r="209" spans="1:44" x14ac:dyDescent="0.2">
      <c r="A209" s="49" t="s">
        <v>197</v>
      </c>
      <c r="B209" s="49" t="s">
        <v>210</v>
      </c>
      <c r="C209" s="50">
        <v>0.59244126659856999</v>
      </c>
      <c r="D209" s="49"/>
      <c r="E209" s="49"/>
      <c r="F209" s="50">
        <v>0.53243243243243243</v>
      </c>
      <c r="G209" s="49"/>
      <c r="H209" s="49"/>
      <c r="I209" s="50">
        <v>0.26</v>
      </c>
      <c r="J209" s="49" t="s">
        <v>348</v>
      </c>
      <c r="K209" s="49" t="s">
        <v>348</v>
      </c>
      <c r="L209" s="51">
        <v>22.4</v>
      </c>
      <c r="M209" s="49"/>
      <c r="N209" s="49" t="s">
        <v>348</v>
      </c>
      <c r="O209" s="49">
        <v>63.8</v>
      </c>
      <c r="P209" s="49"/>
      <c r="Q209" s="49"/>
      <c r="R209" s="90">
        <v>17.579999999999998</v>
      </c>
      <c r="S209" s="49"/>
      <c r="T209" s="49"/>
      <c r="U209" s="49">
        <f t="shared" si="53"/>
        <v>1</v>
      </c>
      <c r="V209" s="49">
        <f t="shared" si="54"/>
        <v>2</v>
      </c>
      <c r="W209" s="49" t="str">
        <f t="shared" si="55"/>
        <v/>
      </c>
      <c r="X209" s="49" t="str">
        <f t="shared" si="56"/>
        <v/>
      </c>
      <c r="Y209" s="49" t="str">
        <f t="shared" si="57"/>
        <v>Poverty</v>
      </c>
      <c r="Z209" s="49" t="str">
        <f t="shared" si="58"/>
        <v/>
      </c>
      <c r="AA209" s="49" t="str">
        <f t="shared" si="59"/>
        <v/>
      </c>
      <c r="AB209" s="49" t="str">
        <f t="shared" si="60"/>
        <v/>
      </c>
      <c r="AC209" s="49" t="str">
        <f t="shared" si="61"/>
        <v/>
      </c>
      <c r="AD209" s="49" t="str">
        <f t="shared" si="62"/>
        <v/>
      </c>
      <c r="AE209" s="49" t="str">
        <f t="shared" si="63"/>
        <v>Poverty</v>
      </c>
      <c r="AF209" s="49" t="str">
        <f t="shared" si="64"/>
        <v>Workless</v>
      </c>
      <c r="AG209" s="49" t="str">
        <f t="shared" si="65"/>
        <v/>
      </c>
      <c r="AH209" s="49" t="str">
        <f t="shared" si="66"/>
        <v/>
      </c>
      <c r="AI209" s="49">
        <v>119</v>
      </c>
      <c r="AJ209" s="49">
        <v>314</v>
      </c>
      <c r="AK209" s="49">
        <v>31</v>
      </c>
      <c r="AL209" s="49">
        <v>32</v>
      </c>
      <c r="AM209" s="49">
        <v>309</v>
      </c>
      <c r="AN209" s="49">
        <v>308</v>
      </c>
      <c r="AO209" s="68">
        <f t="shared" si="68"/>
        <v>185.5</v>
      </c>
      <c r="AP209" s="49">
        <v>207</v>
      </c>
      <c r="AQ209" s="75">
        <v>7</v>
      </c>
      <c r="AR209" s="49">
        <v>3</v>
      </c>
    </row>
    <row r="210" spans="1:44" x14ac:dyDescent="0.2">
      <c r="A210" s="58" t="s">
        <v>231</v>
      </c>
      <c r="B210" s="58" t="s">
        <v>276</v>
      </c>
      <c r="C210" s="70">
        <v>0.57455540355677159</v>
      </c>
      <c r="D210" s="58"/>
      <c r="E210" s="58"/>
      <c r="F210" s="70">
        <v>0.37301587301587302</v>
      </c>
      <c r="G210" s="58"/>
      <c r="H210" s="58"/>
      <c r="I210" s="70">
        <v>0.107</v>
      </c>
      <c r="J210" s="58"/>
      <c r="K210" s="58"/>
      <c r="L210" s="80" t="s">
        <v>1068</v>
      </c>
      <c r="M210" s="58"/>
      <c r="N210" s="58"/>
      <c r="O210" s="58">
        <v>45.6</v>
      </c>
      <c r="P210" s="58"/>
      <c r="Q210" s="58"/>
      <c r="R210" s="85">
        <v>13.5</v>
      </c>
      <c r="S210" s="58"/>
      <c r="T210" s="58"/>
      <c r="U210" s="58">
        <f t="shared" si="53"/>
        <v>0</v>
      </c>
      <c r="V210" s="58">
        <f t="shared" si="54"/>
        <v>0</v>
      </c>
      <c r="W210" s="58" t="str">
        <f t="shared" si="55"/>
        <v/>
      </c>
      <c r="X210" s="58" t="str">
        <f t="shared" si="56"/>
        <v/>
      </c>
      <c r="Y210" s="58" t="str">
        <f t="shared" si="57"/>
        <v/>
      </c>
      <c r="Z210" s="58" t="str">
        <f t="shared" si="58"/>
        <v/>
      </c>
      <c r="AA210" s="58" t="str">
        <f t="shared" si="59"/>
        <v/>
      </c>
      <c r="AB210" s="58" t="str">
        <f t="shared" si="60"/>
        <v/>
      </c>
      <c r="AC210" s="58" t="str">
        <f t="shared" si="61"/>
        <v/>
      </c>
      <c r="AD210" s="58" t="str">
        <f t="shared" si="62"/>
        <v/>
      </c>
      <c r="AE210" s="58" t="str">
        <f t="shared" si="63"/>
        <v/>
      </c>
      <c r="AF210" s="58" t="str">
        <f t="shared" si="64"/>
        <v/>
      </c>
      <c r="AG210" s="58" t="str">
        <f t="shared" si="65"/>
        <v/>
      </c>
      <c r="AH210" s="58" t="str">
        <f t="shared" si="66"/>
        <v/>
      </c>
      <c r="AI210" s="58">
        <v>84</v>
      </c>
      <c r="AJ210" s="58">
        <v>212</v>
      </c>
      <c r="AK210" s="58">
        <v>254</v>
      </c>
      <c r="AL210" s="58" t="s">
        <v>349</v>
      </c>
      <c r="AM210" s="58">
        <v>182</v>
      </c>
      <c r="AN210" s="58">
        <v>196</v>
      </c>
      <c r="AO210" s="63">
        <f>(AI210+AJ210+AK210+AM210+AN210)/5</f>
        <v>185.6</v>
      </c>
      <c r="AP210" s="58">
        <v>208</v>
      </c>
      <c r="AQ210" s="77">
        <v>7</v>
      </c>
      <c r="AR210" s="58">
        <v>3</v>
      </c>
    </row>
    <row r="211" spans="1:44" x14ac:dyDescent="0.2">
      <c r="A211" s="49" t="s">
        <v>197</v>
      </c>
      <c r="B211" s="49" t="s">
        <v>209</v>
      </c>
      <c r="C211" s="50">
        <v>0.63</v>
      </c>
      <c r="D211" s="49"/>
      <c r="E211" s="49"/>
      <c r="F211" s="50">
        <v>0.5417661097852029</v>
      </c>
      <c r="G211" s="49"/>
      <c r="H211" s="49"/>
      <c r="I211" s="50">
        <v>0.30099999999999999</v>
      </c>
      <c r="J211" s="49" t="s">
        <v>348</v>
      </c>
      <c r="K211" s="49" t="s">
        <v>348</v>
      </c>
      <c r="L211" s="51">
        <v>30.4</v>
      </c>
      <c r="M211" s="49" t="s">
        <v>348</v>
      </c>
      <c r="N211" s="49" t="s">
        <v>348</v>
      </c>
      <c r="O211" s="49">
        <v>61.8</v>
      </c>
      <c r="P211" s="49"/>
      <c r="Q211" s="49"/>
      <c r="R211" s="90">
        <v>16.03</v>
      </c>
      <c r="S211" s="49"/>
      <c r="T211" s="49"/>
      <c r="U211" s="49">
        <f t="shared" si="53"/>
        <v>2</v>
      </c>
      <c r="V211" s="49">
        <f t="shared" si="54"/>
        <v>2</v>
      </c>
      <c r="W211" s="49" t="str">
        <f t="shared" si="55"/>
        <v/>
      </c>
      <c r="X211" s="49" t="str">
        <f t="shared" si="56"/>
        <v/>
      </c>
      <c r="Y211" s="49" t="str">
        <f t="shared" si="57"/>
        <v>Poverty</v>
      </c>
      <c r="Z211" s="49" t="str">
        <f t="shared" si="58"/>
        <v>Workless</v>
      </c>
      <c r="AA211" s="49" t="str">
        <f t="shared" si="59"/>
        <v/>
      </c>
      <c r="AB211" s="49" t="str">
        <f t="shared" si="60"/>
        <v/>
      </c>
      <c r="AC211" s="49" t="str">
        <f t="shared" si="61"/>
        <v/>
      </c>
      <c r="AD211" s="49" t="str">
        <f t="shared" si="62"/>
        <v/>
      </c>
      <c r="AE211" s="49" t="str">
        <f t="shared" si="63"/>
        <v>Poverty</v>
      </c>
      <c r="AF211" s="49" t="str">
        <f t="shared" si="64"/>
        <v>Workless</v>
      </c>
      <c r="AG211" s="49" t="str">
        <f t="shared" si="65"/>
        <v/>
      </c>
      <c r="AH211" s="49" t="str">
        <f t="shared" si="66"/>
        <v/>
      </c>
      <c r="AI211" s="49">
        <v>201</v>
      </c>
      <c r="AJ211" s="49">
        <v>316</v>
      </c>
      <c r="AK211" s="49">
        <v>10</v>
      </c>
      <c r="AL211" s="49">
        <v>2</v>
      </c>
      <c r="AM211" s="49">
        <v>302</v>
      </c>
      <c r="AN211" s="49">
        <v>286</v>
      </c>
      <c r="AO211" s="68">
        <f>(AI211+AJ211+AK211+AL211+AM211+AN211)/6</f>
        <v>186.16666666666666</v>
      </c>
      <c r="AP211" s="49">
        <v>209</v>
      </c>
      <c r="AQ211" s="75">
        <v>7</v>
      </c>
      <c r="AR211" s="49">
        <v>3</v>
      </c>
    </row>
    <row r="212" spans="1:44" x14ac:dyDescent="0.2">
      <c r="A212" s="58" t="s">
        <v>299</v>
      </c>
      <c r="B212" s="58" t="s">
        <v>320</v>
      </c>
      <c r="C212" s="70">
        <v>0.62987012987012991</v>
      </c>
      <c r="D212" s="58"/>
      <c r="E212" s="58"/>
      <c r="F212" s="70">
        <v>0.32692307692307693</v>
      </c>
      <c r="G212" s="58"/>
      <c r="H212" s="58"/>
      <c r="I212" s="70">
        <v>0.123</v>
      </c>
      <c r="J212" s="58"/>
      <c r="K212" s="58"/>
      <c r="L212" s="80" t="s">
        <v>1068</v>
      </c>
      <c r="M212" s="58"/>
      <c r="N212" s="58"/>
      <c r="O212" s="58">
        <v>45.099999999999994</v>
      </c>
      <c r="P212" s="58"/>
      <c r="Q212" s="58"/>
      <c r="R212" s="85">
        <v>13.71</v>
      </c>
      <c r="S212" s="58"/>
      <c r="T212" s="58"/>
      <c r="U212" s="58">
        <f t="shared" si="53"/>
        <v>0</v>
      </c>
      <c r="V212" s="58">
        <f t="shared" si="54"/>
        <v>0</v>
      </c>
      <c r="W212" s="58" t="str">
        <f t="shared" si="55"/>
        <v/>
      </c>
      <c r="X212" s="58" t="str">
        <f t="shared" si="56"/>
        <v/>
      </c>
      <c r="Y212" s="58" t="str">
        <f t="shared" si="57"/>
        <v/>
      </c>
      <c r="Z212" s="58" t="str">
        <f t="shared" si="58"/>
        <v/>
      </c>
      <c r="AA212" s="58" t="str">
        <f t="shared" si="59"/>
        <v/>
      </c>
      <c r="AB212" s="58" t="str">
        <f t="shared" si="60"/>
        <v/>
      </c>
      <c r="AC212" s="58" t="str">
        <f t="shared" si="61"/>
        <v/>
      </c>
      <c r="AD212" s="58" t="str">
        <f t="shared" si="62"/>
        <v/>
      </c>
      <c r="AE212" s="58" t="str">
        <f t="shared" si="63"/>
        <v/>
      </c>
      <c r="AF212" s="58" t="str">
        <f t="shared" si="64"/>
        <v/>
      </c>
      <c r="AG212" s="58" t="str">
        <f t="shared" si="65"/>
        <v/>
      </c>
      <c r="AH212" s="58" t="str">
        <f t="shared" si="66"/>
        <v/>
      </c>
      <c r="AI212" s="58">
        <v>200</v>
      </c>
      <c r="AJ212" s="58">
        <v>134</v>
      </c>
      <c r="AK212" s="58">
        <v>214</v>
      </c>
      <c r="AL212" s="58" t="s">
        <v>349</v>
      </c>
      <c r="AM212" s="58">
        <v>174</v>
      </c>
      <c r="AN212" s="58">
        <v>209</v>
      </c>
      <c r="AO212" s="63">
        <f>(AI212+AJ212+AK212+AM212+AN212)/5</f>
        <v>186.2</v>
      </c>
      <c r="AP212" s="58">
        <v>210</v>
      </c>
      <c r="AQ212" s="77">
        <v>7</v>
      </c>
      <c r="AR212" s="58">
        <v>3</v>
      </c>
    </row>
    <row r="213" spans="1:44" x14ac:dyDescent="0.2">
      <c r="A213" s="53" t="s">
        <v>149</v>
      </c>
      <c r="B213" s="53" t="s">
        <v>174</v>
      </c>
      <c r="C213" s="54">
        <v>0.60687960687960685</v>
      </c>
      <c r="D213" s="53"/>
      <c r="E213" s="53"/>
      <c r="F213" s="54">
        <v>0.25806451612903225</v>
      </c>
      <c r="G213" s="53"/>
      <c r="H213" s="53" t="s">
        <v>348</v>
      </c>
      <c r="I213" s="54">
        <v>0.13300000000000001</v>
      </c>
      <c r="J213" s="53"/>
      <c r="K213" s="53"/>
      <c r="L213" s="55">
        <v>9.1</v>
      </c>
      <c r="M213" s="53"/>
      <c r="N213" s="53"/>
      <c r="O213" s="53">
        <v>54.800000000000004</v>
      </c>
      <c r="P213" s="53"/>
      <c r="Q213" s="53"/>
      <c r="R213" s="91">
        <v>15.27</v>
      </c>
      <c r="S213" s="53"/>
      <c r="T213" s="53"/>
      <c r="U213" s="53">
        <f t="shared" si="53"/>
        <v>0</v>
      </c>
      <c r="V213" s="53">
        <f t="shared" si="54"/>
        <v>1</v>
      </c>
      <c r="W213" s="53" t="str">
        <f t="shared" si="55"/>
        <v/>
      </c>
      <c r="X213" s="53" t="str">
        <f t="shared" si="56"/>
        <v/>
      </c>
      <c r="Y213" s="53" t="str">
        <f t="shared" si="57"/>
        <v/>
      </c>
      <c r="Z213" s="53" t="str">
        <f t="shared" si="58"/>
        <v/>
      </c>
      <c r="AA213" s="53" t="str">
        <f t="shared" si="59"/>
        <v/>
      </c>
      <c r="AB213" s="53" t="str">
        <f t="shared" si="60"/>
        <v/>
      </c>
      <c r="AC213" s="53" t="str">
        <f t="shared" si="61"/>
        <v/>
      </c>
      <c r="AD213" s="53" t="str">
        <f t="shared" si="62"/>
        <v>GCSE - FSM</v>
      </c>
      <c r="AE213" s="53" t="str">
        <f t="shared" si="63"/>
        <v/>
      </c>
      <c r="AF213" s="53" t="str">
        <f t="shared" si="64"/>
        <v/>
      </c>
      <c r="AG213" s="53" t="str">
        <f t="shared" si="65"/>
        <v/>
      </c>
      <c r="AH213" s="53" t="str">
        <f t="shared" si="66"/>
        <v/>
      </c>
      <c r="AI213" s="53">
        <v>150</v>
      </c>
      <c r="AJ213" s="53">
        <v>40</v>
      </c>
      <c r="AK213" s="53">
        <v>198</v>
      </c>
      <c r="AL213" s="53">
        <v>193</v>
      </c>
      <c r="AM213" s="53">
        <v>279</v>
      </c>
      <c r="AN213" s="53">
        <v>260</v>
      </c>
      <c r="AO213" s="69">
        <f>(AI213+AJ213+AK213+AL213+AM213+AN213)/6</f>
        <v>186.66666666666666</v>
      </c>
      <c r="AP213" s="53">
        <v>211</v>
      </c>
      <c r="AQ213" s="76">
        <v>7</v>
      </c>
      <c r="AR213" s="53">
        <v>3</v>
      </c>
    </row>
    <row r="214" spans="1:44" x14ac:dyDescent="0.2">
      <c r="A214" s="58" t="s">
        <v>55</v>
      </c>
      <c r="B214" s="58" t="s">
        <v>66</v>
      </c>
      <c r="C214" s="70">
        <v>0.61851139796759136</v>
      </c>
      <c r="D214" s="58"/>
      <c r="E214" s="58"/>
      <c r="F214" s="70">
        <v>0.36879432624113473</v>
      </c>
      <c r="G214" s="58"/>
      <c r="H214" s="58"/>
      <c r="I214" s="70">
        <v>0.12</v>
      </c>
      <c r="J214" s="58"/>
      <c r="K214" s="58"/>
      <c r="L214" s="79">
        <v>7.4</v>
      </c>
      <c r="M214" s="58"/>
      <c r="N214" s="58"/>
      <c r="O214" s="58">
        <v>43.1</v>
      </c>
      <c r="P214" s="58"/>
      <c r="Q214" s="58"/>
      <c r="R214" s="85">
        <v>12.79</v>
      </c>
      <c r="S214" s="58"/>
      <c r="T214" s="58"/>
      <c r="U214" s="58">
        <f t="shared" si="53"/>
        <v>0</v>
      </c>
      <c r="V214" s="58">
        <f t="shared" si="54"/>
        <v>0</v>
      </c>
      <c r="W214" s="58" t="str">
        <f t="shared" si="55"/>
        <v/>
      </c>
      <c r="X214" s="58" t="str">
        <f t="shared" si="56"/>
        <v/>
      </c>
      <c r="Y214" s="58" t="str">
        <f t="shared" si="57"/>
        <v/>
      </c>
      <c r="Z214" s="58" t="str">
        <f t="shared" si="58"/>
        <v/>
      </c>
      <c r="AA214" s="58" t="str">
        <f t="shared" si="59"/>
        <v/>
      </c>
      <c r="AB214" s="58" t="str">
        <f t="shared" si="60"/>
        <v/>
      </c>
      <c r="AC214" s="58" t="str">
        <f t="shared" si="61"/>
        <v/>
      </c>
      <c r="AD214" s="58" t="str">
        <f t="shared" si="62"/>
        <v/>
      </c>
      <c r="AE214" s="58" t="str">
        <f t="shared" si="63"/>
        <v/>
      </c>
      <c r="AF214" s="58" t="str">
        <f t="shared" si="64"/>
        <v/>
      </c>
      <c r="AG214" s="58" t="str">
        <f t="shared" si="65"/>
        <v/>
      </c>
      <c r="AH214" s="58" t="str">
        <f t="shared" si="66"/>
        <v/>
      </c>
      <c r="AI214" s="58">
        <v>181</v>
      </c>
      <c r="AJ214" s="58">
        <v>204</v>
      </c>
      <c r="AK214" s="58">
        <v>222</v>
      </c>
      <c r="AL214" s="58">
        <v>214</v>
      </c>
      <c r="AM214" s="58">
        <v>154</v>
      </c>
      <c r="AN214" s="58">
        <v>151</v>
      </c>
      <c r="AO214" s="63">
        <f>(AI214+AJ214+AK214+AL214+AM214+AN214)/6</f>
        <v>187.66666666666666</v>
      </c>
      <c r="AP214" s="58">
        <v>212</v>
      </c>
      <c r="AQ214" s="77">
        <v>7</v>
      </c>
      <c r="AR214" s="58">
        <v>3</v>
      </c>
    </row>
    <row r="215" spans="1:44" x14ac:dyDescent="0.2">
      <c r="A215" s="53" t="s">
        <v>197</v>
      </c>
      <c r="B215" s="53" t="s">
        <v>208</v>
      </c>
      <c r="C215" s="54">
        <v>0.65245117576723799</v>
      </c>
      <c r="D215" s="53"/>
      <c r="E215" s="53"/>
      <c r="F215" s="54">
        <v>0.50192307692307692</v>
      </c>
      <c r="G215" s="53"/>
      <c r="H215" s="53"/>
      <c r="I215" s="54">
        <v>0.26400000000000001</v>
      </c>
      <c r="J215" s="53" t="s">
        <v>348</v>
      </c>
      <c r="K215" s="53" t="s">
        <v>348</v>
      </c>
      <c r="L215" s="55">
        <v>16.2</v>
      </c>
      <c r="M215" s="53"/>
      <c r="N215" s="53"/>
      <c r="O215" s="53">
        <v>46.9</v>
      </c>
      <c r="P215" s="53"/>
      <c r="Q215" s="53"/>
      <c r="R215" s="91">
        <v>15.52</v>
      </c>
      <c r="S215" s="53"/>
      <c r="T215" s="53"/>
      <c r="U215" s="53">
        <f t="shared" si="53"/>
        <v>1</v>
      </c>
      <c r="V215" s="53">
        <f t="shared" si="54"/>
        <v>1</v>
      </c>
      <c r="W215" s="53" t="str">
        <f t="shared" si="55"/>
        <v/>
      </c>
      <c r="X215" s="53" t="str">
        <f t="shared" si="56"/>
        <v/>
      </c>
      <c r="Y215" s="53" t="str">
        <f t="shared" si="57"/>
        <v>Poverty</v>
      </c>
      <c r="Z215" s="53" t="str">
        <f t="shared" si="58"/>
        <v/>
      </c>
      <c r="AA215" s="53" t="str">
        <f t="shared" si="59"/>
        <v/>
      </c>
      <c r="AB215" s="53" t="str">
        <f t="shared" si="60"/>
        <v/>
      </c>
      <c r="AC215" s="53" t="str">
        <f t="shared" si="61"/>
        <v/>
      </c>
      <c r="AD215" s="53" t="str">
        <f t="shared" si="62"/>
        <v/>
      </c>
      <c r="AE215" s="53" t="str">
        <f t="shared" si="63"/>
        <v>Poverty</v>
      </c>
      <c r="AF215" s="53" t="str">
        <f t="shared" si="64"/>
        <v/>
      </c>
      <c r="AG215" s="53" t="str">
        <f t="shared" si="65"/>
        <v/>
      </c>
      <c r="AH215" s="53" t="str">
        <f t="shared" si="66"/>
        <v/>
      </c>
      <c r="AI215" s="53">
        <v>244</v>
      </c>
      <c r="AJ215" s="53">
        <v>309</v>
      </c>
      <c r="AK215" s="53">
        <v>28</v>
      </c>
      <c r="AL215" s="53">
        <v>80</v>
      </c>
      <c r="AM215" s="53">
        <v>196</v>
      </c>
      <c r="AN215" s="53">
        <v>269</v>
      </c>
      <c r="AO215" s="69">
        <f>(AI215+AJ215+AK215+AL215+AM215+AN215)/6</f>
        <v>187.66666666666666</v>
      </c>
      <c r="AP215" s="53">
        <v>213</v>
      </c>
      <c r="AQ215" s="76">
        <v>7</v>
      </c>
      <c r="AR215" s="53">
        <v>3</v>
      </c>
    </row>
    <row r="216" spans="1:44" x14ac:dyDescent="0.2">
      <c r="A216" s="49" t="s">
        <v>231</v>
      </c>
      <c r="B216" s="49" t="s">
        <v>253</v>
      </c>
      <c r="C216" s="50">
        <v>0.55844155844155841</v>
      </c>
      <c r="D216" s="49"/>
      <c r="E216" s="49" t="s">
        <v>348</v>
      </c>
      <c r="F216" s="50">
        <v>0.25149700598802394</v>
      </c>
      <c r="G216" s="49" t="s">
        <v>348</v>
      </c>
      <c r="H216" s="49" t="s">
        <v>348</v>
      </c>
      <c r="I216" s="50">
        <v>0.106</v>
      </c>
      <c r="J216" s="49"/>
      <c r="K216" s="49"/>
      <c r="L216" s="51">
        <v>2.2000000000000002</v>
      </c>
      <c r="M216" s="49"/>
      <c r="N216" s="49"/>
      <c r="O216" s="49">
        <v>49.1</v>
      </c>
      <c r="P216" s="49"/>
      <c r="Q216" s="49"/>
      <c r="R216" s="90">
        <v>16.02</v>
      </c>
      <c r="S216" s="49"/>
      <c r="T216" s="49"/>
      <c r="U216" s="49">
        <f t="shared" si="53"/>
        <v>1</v>
      </c>
      <c r="V216" s="49">
        <f t="shared" si="54"/>
        <v>2</v>
      </c>
      <c r="W216" s="49" t="str">
        <f t="shared" si="55"/>
        <v/>
      </c>
      <c r="X216" s="49" t="str">
        <f t="shared" si="56"/>
        <v>GCSE - FSM</v>
      </c>
      <c r="Y216" s="49" t="str">
        <f t="shared" si="57"/>
        <v/>
      </c>
      <c r="Z216" s="49" t="str">
        <f t="shared" si="58"/>
        <v/>
      </c>
      <c r="AA216" s="49" t="str">
        <f t="shared" si="59"/>
        <v/>
      </c>
      <c r="AB216" s="49" t="str">
        <f t="shared" si="60"/>
        <v/>
      </c>
      <c r="AC216" s="49" t="str">
        <f t="shared" si="61"/>
        <v>GCSE - all</v>
      </c>
      <c r="AD216" s="49" t="str">
        <f t="shared" si="62"/>
        <v>GCSE - FSM</v>
      </c>
      <c r="AE216" s="49" t="str">
        <f t="shared" si="63"/>
        <v/>
      </c>
      <c r="AF216" s="49" t="str">
        <f t="shared" si="64"/>
        <v/>
      </c>
      <c r="AG216" s="49" t="str">
        <f t="shared" si="65"/>
        <v/>
      </c>
      <c r="AH216" s="49" t="str">
        <f t="shared" si="66"/>
        <v/>
      </c>
      <c r="AI216" s="49">
        <v>62</v>
      </c>
      <c r="AJ216" s="49">
        <v>32</v>
      </c>
      <c r="AK216" s="49">
        <v>259</v>
      </c>
      <c r="AL216" s="49">
        <v>267</v>
      </c>
      <c r="AM216" s="49">
        <v>228</v>
      </c>
      <c r="AN216" s="49">
        <v>285</v>
      </c>
      <c r="AO216" s="68">
        <f>(AI216+AJ216+AK216+AL216+AM216+AN216)/6</f>
        <v>188.83333333333334</v>
      </c>
      <c r="AP216" s="49">
        <v>214</v>
      </c>
      <c r="AQ216" s="75">
        <v>7</v>
      </c>
      <c r="AR216" s="49">
        <v>3</v>
      </c>
    </row>
    <row r="217" spans="1:44" x14ac:dyDescent="0.2">
      <c r="A217" s="58" t="s">
        <v>149</v>
      </c>
      <c r="B217" s="58" t="s">
        <v>184</v>
      </c>
      <c r="C217" s="70">
        <v>0.62187958883994121</v>
      </c>
      <c r="D217" s="58"/>
      <c r="E217" s="58"/>
      <c r="F217" s="70">
        <v>0.36559139784946237</v>
      </c>
      <c r="G217" s="58"/>
      <c r="H217" s="58"/>
      <c r="I217" s="70">
        <v>8.7999999999999995E-2</v>
      </c>
      <c r="J217" s="58"/>
      <c r="K217" s="58"/>
      <c r="L217" s="80" t="s">
        <v>1068</v>
      </c>
      <c r="M217" s="58"/>
      <c r="N217" s="58"/>
      <c r="O217" s="58">
        <v>42</v>
      </c>
      <c r="P217" s="58"/>
      <c r="Q217" s="58"/>
      <c r="R217" s="85">
        <v>12.57</v>
      </c>
      <c r="S217" s="58"/>
      <c r="T217" s="58"/>
      <c r="U217" s="58">
        <f t="shared" si="53"/>
        <v>0</v>
      </c>
      <c r="V217" s="58">
        <f t="shared" si="54"/>
        <v>0</v>
      </c>
      <c r="W217" s="58" t="str">
        <f t="shared" si="55"/>
        <v/>
      </c>
      <c r="X217" s="58" t="str">
        <f t="shared" si="56"/>
        <v/>
      </c>
      <c r="Y217" s="58" t="str">
        <f t="shared" si="57"/>
        <v/>
      </c>
      <c r="Z217" s="58" t="str">
        <f t="shared" si="58"/>
        <v/>
      </c>
      <c r="AA217" s="58" t="str">
        <f t="shared" si="59"/>
        <v/>
      </c>
      <c r="AB217" s="58" t="str">
        <f t="shared" si="60"/>
        <v/>
      </c>
      <c r="AC217" s="58" t="str">
        <f t="shared" si="61"/>
        <v/>
      </c>
      <c r="AD217" s="58" t="str">
        <f t="shared" si="62"/>
        <v/>
      </c>
      <c r="AE217" s="58" t="str">
        <f t="shared" si="63"/>
        <v/>
      </c>
      <c r="AF217" s="58" t="str">
        <f t="shared" si="64"/>
        <v/>
      </c>
      <c r="AG217" s="58" t="str">
        <f t="shared" si="65"/>
        <v/>
      </c>
      <c r="AH217" s="58" t="str">
        <f t="shared" si="66"/>
        <v/>
      </c>
      <c r="AI217" s="58">
        <v>183</v>
      </c>
      <c r="AJ217" s="58">
        <v>194</v>
      </c>
      <c r="AK217" s="58">
        <v>290</v>
      </c>
      <c r="AL217" s="58" t="s">
        <v>349</v>
      </c>
      <c r="AM217" s="58">
        <v>143</v>
      </c>
      <c r="AN217" s="58">
        <v>138</v>
      </c>
      <c r="AO217" s="63">
        <f>(AI217+AJ217+AK217+AM217+AN217)/5</f>
        <v>189.6</v>
      </c>
      <c r="AP217" s="58">
        <v>215</v>
      </c>
      <c r="AQ217" s="77">
        <v>7</v>
      </c>
      <c r="AR217" s="58">
        <v>3</v>
      </c>
    </row>
    <row r="218" spans="1:44" x14ac:dyDescent="0.2">
      <c r="A218" s="49" t="s">
        <v>197</v>
      </c>
      <c r="B218" s="49" t="s">
        <v>204</v>
      </c>
      <c r="C218" s="50">
        <v>0.60705496308449547</v>
      </c>
      <c r="D218" s="49"/>
      <c r="E218" s="49"/>
      <c r="F218" s="50">
        <v>0.47870182555780932</v>
      </c>
      <c r="G218" s="49"/>
      <c r="H218" s="49"/>
      <c r="I218" s="50">
        <v>0.3</v>
      </c>
      <c r="J218" s="49" t="s">
        <v>348</v>
      </c>
      <c r="K218" s="49" t="s">
        <v>348</v>
      </c>
      <c r="L218" s="51">
        <v>20.3</v>
      </c>
      <c r="M218" s="49"/>
      <c r="N218" s="49" t="s">
        <v>348</v>
      </c>
      <c r="O218" s="49">
        <v>68.3</v>
      </c>
      <c r="P218" s="49"/>
      <c r="Q218" s="49"/>
      <c r="R218" s="90">
        <v>19.149999999999999</v>
      </c>
      <c r="S218" s="49"/>
      <c r="T218" s="49"/>
      <c r="U218" s="49">
        <f t="shared" si="53"/>
        <v>1</v>
      </c>
      <c r="V218" s="49">
        <f t="shared" si="54"/>
        <v>2</v>
      </c>
      <c r="W218" s="49" t="str">
        <f t="shared" si="55"/>
        <v/>
      </c>
      <c r="X218" s="49" t="str">
        <f t="shared" si="56"/>
        <v/>
      </c>
      <c r="Y218" s="49" t="str">
        <f t="shared" si="57"/>
        <v>Poverty</v>
      </c>
      <c r="Z218" s="49" t="str">
        <f t="shared" si="58"/>
        <v/>
      </c>
      <c r="AA218" s="49" t="str">
        <f t="shared" si="59"/>
        <v/>
      </c>
      <c r="AB218" s="49" t="str">
        <f t="shared" si="60"/>
        <v/>
      </c>
      <c r="AC218" s="49" t="str">
        <f t="shared" si="61"/>
        <v/>
      </c>
      <c r="AD218" s="49" t="str">
        <f t="shared" si="62"/>
        <v/>
      </c>
      <c r="AE218" s="49" t="str">
        <f t="shared" si="63"/>
        <v>Poverty</v>
      </c>
      <c r="AF218" s="49" t="str">
        <f t="shared" si="64"/>
        <v>Workless</v>
      </c>
      <c r="AG218" s="49" t="str">
        <f t="shared" si="65"/>
        <v/>
      </c>
      <c r="AH218" s="49" t="str">
        <f t="shared" si="66"/>
        <v/>
      </c>
      <c r="AI218" s="49">
        <v>152</v>
      </c>
      <c r="AJ218" s="49">
        <v>302</v>
      </c>
      <c r="AK218" s="49">
        <v>11</v>
      </c>
      <c r="AL218" s="49">
        <v>44</v>
      </c>
      <c r="AM218" s="49">
        <v>316</v>
      </c>
      <c r="AN218" s="49">
        <v>318</v>
      </c>
      <c r="AO218" s="68">
        <f>(AI218+AJ218+AK218+AL218+AM218+AN218)/6</f>
        <v>190.5</v>
      </c>
      <c r="AP218" s="49">
        <v>216</v>
      </c>
      <c r="AQ218" s="75">
        <v>7</v>
      </c>
      <c r="AR218" s="49">
        <v>3</v>
      </c>
    </row>
    <row r="219" spans="1:44" x14ac:dyDescent="0.2">
      <c r="A219" s="58" t="s">
        <v>149</v>
      </c>
      <c r="B219" s="58" t="s">
        <v>157</v>
      </c>
      <c r="C219" s="70">
        <v>0.60963855421686752</v>
      </c>
      <c r="D219" s="58"/>
      <c r="E219" s="58"/>
      <c r="F219" s="70">
        <v>0.35849056603773582</v>
      </c>
      <c r="G219" s="58"/>
      <c r="H219" s="58"/>
      <c r="I219" s="70">
        <v>9.6000000000000002E-2</v>
      </c>
      <c r="J219" s="58"/>
      <c r="K219" s="58"/>
      <c r="L219" s="80" t="s">
        <v>1068</v>
      </c>
      <c r="M219" s="58"/>
      <c r="N219" s="58"/>
      <c r="O219" s="58">
        <v>41.6</v>
      </c>
      <c r="P219" s="58"/>
      <c r="Q219" s="58"/>
      <c r="R219" s="85">
        <v>13.54</v>
      </c>
      <c r="S219" s="58"/>
      <c r="T219" s="58"/>
      <c r="U219" s="58">
        <f t="shared" si="53"/>
        <v>0</v>
      </c>
      <c r="V219" s="58">
        <f t="shared" si="54"/>
        <v>0</v>
      </c>
      <c r="W219" s="58" t="str">
        <f t="shared" si="55"/>
        <v/>
      </c>
      <c r="X219" s="58" t="str">
        <f t="shared" si="56"/>
        <v/>
      </c>
      <c r="Y219" s="58" t="str">
        <f t="shared" si="57"/>
        <v/>
      </c>
      <c r="Z219" s="58" t="str">
        <f t="shared" si="58"/>
        <v/>
      </c>
      <c r="AA219" s="58" t="str">
        <f t="shared" si="59"/>
        <v/>
      </c>
      <c r="AB219" s="58" t="str">
        <f t="shared" si="60"/>
        <v/>
      </c>
      <c r="AC219" s="58" t="str">
        <f t="shared" si="61"/>
        <v/>
      </c>
      <c r="AD219" s="58" t="str">
        <f t="shared" si="62"/>
        <v/>
      </c>
      <c r="AE219" s="58" t="str">
        <f t="shared" si="63"/>
        <v/>
      </c>
      <c r="AF219" s="58" t="str">
        <f t="shared" si="64"/>
        <v/>
      </c>
      <c r="AG219" s="58" t="str">
        <f t="shared" si="65"/>
        <v/>
      </c>
      <c r="AH219" s="58" t="str">
        <f t="shared" si="66"/>
        <v/>
      </c>
      <c r="AI219" s="58">
        <v>160</v>
      </c>
      <c r="AJ219" s="58">
        <v>182</v>
      </c>
      <c r="AK219" s="58">
        <v>276</v>
      </c>
      <c r="AL219" s="58" t="s">
        <v>349</v>
      </c>
      <c r="AM219" s="58">
        <v>137</v>
      </c>
      <c r="AN219" s="58">
        <v>199</v>
      </c>
      <c r="AO219" s="63">
        <f>(AI219+AJ219+AK219+AM219+AN219)/5</f>
        <v>190.8</v>
      </c>
      <c r="AP219" s="58">
        <v>217</v>
      </c>
      <c r="AQ219" s="77">
        <v>7</v>
      </c>
      <c r="AR219" s="58">
        <v>3</v>
      </c>
    </row>
    <row r="220" spans="1:44" x14ac:dyDescent="0.2">
      <c r="A220" s="58" t="s">
        <v>197</v>
      </c>
      <c r="B220" s="58" t="s">
        <v>201</v>
      </c>
      <c r="C220" s="70">
        <v>0.65609584214235372</v>
      </c>
      <c r="D220" s="58"/>
      <c r="E220" s="58"/>
      <c r="F220" s="70">
        <v>0.37969924812030076</v>
      </c>
      <c r="G220" s="58"/>
      <c r="H220" s="58"/>
      <c r="I220" s="70">
        <v>0.18</v>
      </c>
      <c r="J220" s="58"/>
      <c r="K220" s="58"/>
      <c r="L220" s="79">
        <v>12.5</v>
      </c>
      <c r="M220" s="58"/>
      <c r="N220" s="58"/>
      <c r="O220" s="58">
        <v>41.8</v>
      </c>
      <c r="P220" s="58"/>
      <c r="Q220" s="58"/>
      <c r="R220" s="85">
        <v>15.61</v>
      </c>
      <c r="S220" s="58"/>
      <c r="T220" s="58"/>
      <c r="U220" s="58">
        <f t="shared" si="53"/>
        <v>0</v>
      </c>
      <c r="V220" s="58">
        <f t="shared" si="54"/>
        <v>0</v>
      </c>
      <c r="W220" s="58" t="str">
        <f t="shared" si="55"/>
        <v/>
      </c>
      <c r="X220" s="58" t="str">
        <f t="shared" si="56"/>
        <v/>
      </c>
      <c r="Y220" s="58" t="str">
        <f t="shared" si="57"/>
        <v/>
      </c>
      <c r="Z220" s="58" t="str">
        <f t="shared" si="58"/>
        <v/>
      </c>
      <c r="AA220" s="58" t="str">
        <f t="shared" si="59"/>
        <v/>
      </c>
      <c r="AB220" s="58" t="str">
        <f t="shared" si="60"/>
        <v/>
      </c>
      <c r="AC220" s="58" t="str">
        <f t="shared" si="61"/>
        <v/>
      </c>
      <c r="AD220" s="58" t="str">
        <f t="shared" si="62"/>
        <v/>
      </c>
      <c r="AE220" s="58" t="str">
        <f t="shared" si="63"/>
        <v/>
      </c>
      <c r="AF220" s="58" t="str">
        <f t="shared" si="64"/>
        <v/>
      </c>
      <c r="AG220" s="58" t="str">
        <f t="shared" si="65"/>
        <v/>
      </c>
      <c r="AH220" s="58" t="str">
        <f t="shared" si="66"/>
        <v/>
      </c>
      <c r="AI220" s="58">
        <v>249</v>
      </c>
      <c r="AJ220" s="58">
        <v>223</v>
      </c>
      <c r="AK220" s="58">
        <v>123</v>
      </c>
      <c r="AL220" s="58">
        <v>137</v>
      </c>
      <c r="AM220" s="58">
        <v>139</v>
      </c>
      <c r="AN220" s="58">
        <v>275</v>
      </c>
      <c r="AO220" s="63">
        <f t="shared" ref="AO220:AO234" si="69">(AI220+AJ220+AK220+AL220+AM220+AN220)/6</f>
        <v>191</v>
      </c>
      <c r="AP220" s="58">
        <v>218</v>
      </c>
      <c r="AQ220" s="77">
        <v>7</v>
      </c>
      <c r="AR220" s="58">
        <v>3</v>
      </c>
    </row>
    <row r="221" spans="1:44" x14ac:dyDescent="0.2">
      <c r="A221" s="49" t="s">
        <v>197</v>
      </c>
      <c r="B221" s="49" t="s">
        <v>216</v>
      </c>
      <c r="C221" s="50">
        <v>0.62871287128712872</v>
      </c>
      <c r="D221" s="49"/>
      <c r="E221" s="49"/>
      <c r="F221" s="50">
        <v>0.53214285714285714</v>
      </c>
      <c r="G221" s="49"/>
      <c r="H221" s="49"/>
      <c r="I221" s="50">
        <v>0.34499999999999997</v>
      </c>
      <c r="J221" s="49" t="s">
        <v>348</v>
      </c>
      <c r="K221" s="49" t="s">
        <v>348</v>
      </c>
      <c r="L221" s="51">
        <v>26.8</v>
      </c>
      <c r="M221" s="49" t="s">
        <v>348</v>
      </c>
      <c r="N221" s="49" t="s">
        <v>348</v>
      </c>
      <c r="O221" s="49">
        <v>71.899999999999991</v>
      </c>
      <c r="P221" s="49"/>
      <c r="Q221" s="49"/>
      <c r="R221" s="90">
        <v>17.66</v>
      </c>
      <c r="S221" s="49"/>
      <c r="T221" s="49"/>
      <c r="U221" s="49">
        <f t="shared" si="53"/>
        <v>2</v>
      </c>
      <c r="V221" s="49">
        <f t="shared" si="54"/>
        <v>2</v>
      </c>
      <c r="W221" s="49" t="str">
        <f t="shared" si="55"/>
        <v/>
      </c>
      <c r="X221" s="49" t="str">
        <f t="shared" si="56"/>
        <v/>
      </c>
      <c r="Y221" s="49" t="str">
        <f t="shared" si="57"/>
        <v>Poverty</v>
      </c>
      <c r="Z221" s="49" t="str">
        <f t="shared" si="58"/>
        <v>Workless</v>
      </c>
      <c r="AA221" s="49" t="str">
        <f t="shared" si="59"/>
        <v/>
      </c>
      <c r="AB221" s="49" t="str">
        <f t="shared" si="60"/>
        <v/>
      </c>
      <c r="AC221" s="49" t="str">
        <f t="shared" si="61"/>
        <v/>
      </c>
      <c r="AD221" s="49" t="str">
        <f t="shared" si="62"/>
        <v/>
      </c>
      <c r="AE221" s="49" t="str">
        <f t="shared" si="63"/>
        <v>Poverty</v>
      </c>
      <c r="AF221" s="49" t="str">
        <f t="shared" si="64"/>
        <v>Workless</v>
      </c>
      <c r="AG221" s="49" t="str">
        <f t="shared" si="65"/>
        <v/>
      </c>
      <c r="AH221" s="49" t="str">
        <f t="shared" si="66"/>
        <v/>
      </c>
      <c r="AI221" s="49">
        <v>196</v>
      </c>
      <c r="AJ221" s="49">
        <v>313</v>
      </c>
      <c r="AK221" s="49">
        <v>2</v>
      </c>
      <c r="AL221" s="49">
        <v>8</v>
      </c>
      <c r="AM221" s="49">
        <v>320</v>
      </c>
      <c r="AN221" s="49">
        <v>309</v>
      </c>
      <c r="AO221" s="68">
        <f t="shared" si="69"/>
        <v>191.33333333333334</v>
      </c>
      <c r="AP221" s="49">
        <v>219</v>
      </c>
      <c r="AQ221" s="75">
        <v>7</v>
      </c>
      <c r="AR221" s="49">
        <v>3</v>
      </c>
    </row>
    <row r="222" spans="1:44" x14ac:dyDescent="0.2">
      <c r="A222" s="58" t="s">
        <v>118</v>
      </c>
      <c r="B222" s="58" t="s">
        <v>134</v>
      </c>
      <c r="C222" s="70">
        <v>0.6070234113712375</v>
      </c>
      <c r="D222" s="58"/>
      <c r="E222" s="58"/>
      <c r="F222" s="70">
        <v>0.32941176470588235</v>
      </c>
      <c r="G222" s="58"/>
      <c r="H222" s="58"/>
      <c r="I222" s="70">
        <v>0.112</v>
      </c>
      <c r="J222" s="58"/>
      <c r="K222" s="58"/>
      <c r="L222" s="79">
        <v>6.8</v>
      </c>
      <c r="M222" s="58"/>
      <c r="N222" s="58"/>
      <c r="O222" s="58">
        <v>49</v>
      </c>
      <c r="P222" s="58"/>
      <c r="Q222" s="58"/>
      <c r="R222" s="85">
        <v>13.09</v>
      </c>
      <c r="S222" s="58"/>
      <c r="T222" s="58"/>
      <c r="U222" s="58">
        <f t="shared" si="53"/>
        <v>0</v>
      </c>
      <c r="V222" s="58">
        <f t="shared" si="54"/>
        <v>0</v>
      </c>
      <c r="W222" s="58" t="str">
        <f t="shared" si="55"/>
        <v/>
      </c>
      <c r="X222" s="58" t="str">
        <f t="shared" si="56"/>
        <v/>
      </c>
      <c r="Y222" s="58" t="str">
        <f t="shared" si="57"/>
        <v/>
      </c>
      <c r="Z222" s="58" t="str">
        <f t="shared" si="58"/>
        <v/>
      </c>
      <c r="AA222" s="58" t="str">
        <f t="shared" si="59"/>
        <v/>
      </c>
      <c r="AB222" s="58" t="str">
        <f t="shared" si="60"/>
        <v/>
      </c>
      <c r="AC222" s="58" t="str">
        <f t="shared" si="61"/>
        <v/>
      </c>
      <c r="AD222" s="58" t="str">
        <f t="shared" si="62"/>
        <v/>
      </c>
      <c r="AE222" s="58" t="str">
        <f t="shared" si="63"/>
        <v/>
      </c>
      <c r="AF222" s="58" t="str">
        <f t="shared" si="64"/>
        <v/>
      </c>
      <c r="AG222" s="58" t="str">
        <f t="shared" si="65"/>
        <v/>
      </c>
      <c r="AH222" s="58" t="str">
        <f t="shared" si="66"/>
        <v/>
      </c>
      <c r="AI222" s="58">
        <v>151</v>
      </c>
      <c r="AJ222" s="58">
        <v>139</v>
      </c>
      <c r="AK222" s="58">
        <v>241</v>
      </c>
      <c r="AL222" s="58">
        <v>229</v>
      </c>
      <c r="AM222" s="58">
        <v>223</v>
      </c>
      <c r="AN222" s="58">
        <v>170</v>
      </c>
      <c r="AO222" s="63">
        <f t="shared" si="69"/>
        <v>192.16666666666666</v>
      </c>
      <c r="AP222" s="58">
        <v>220</v>
      </c>
      <c r="AQ222" s="77">
        <v>7</v>
      </c>
      <c r="AR222" s="58">
        <v>3</v>
      </c>
    </row>
    <row r="223" spans="1:44" x14ac:dyDescent="0.2">
      <c r="A223" s="58" t="s">
        <v>197</v>
      </c>
      <c r="B223" s="58" t="s">
        <v>213</v>
      </c>
      <c r="C223" s="70">
        <v>0.64113326337880383</v>
      </c>
      <c r="D223" s="58"/>
      <c r="E223" s="58"/>
      <c r="F223" s="70">
        <v>0.4201388888888889</v>
      </c>
      <c r="G223" s="58"/>
      <c r="H223" s="58"/>
      <c r="I223" s="70">
        <v>0.185</v>
      </c>
      <c r="J223" s="58"/>
      <c r="K223" s="58"/>
      <c r="L223" s="79">
        <v>11.2</v>
      </c>
      <c r="M223" s="58"/>
      <c r="N223" s="58"/>
      <c r="O223" s="58">
        <v>40.700000000000003</v>
      </c>
      <c r="P223" s="58"/>
      <c r="Q223" s="58"/>
      <c r="R223" s="85">
        <v>15.41</v>
      </c>
      <c r="S223" s="58"/>
      <c r="T223" s="58"/>
      <c r="U223" s="58">
        <f t="shared" si="53"/>
        <v>0</v>
      </c>
      <c r="V223" s="58">
        <f t="shared" si="54"/>
        <v>0</v>
      </c>
      <c r="W223" s="58" t="str">
        <f t="shared" si="55"/>
        <v/>
      </c>
      <c r="X223" s="58" t="str">
        <f t="shared" si="56"/>
        <v/>
      </c>
      <c r="Y223" s="58" t="str">
        <f t="shared" si="57"/>
        <v/>
      </c>
      <c r="Z223" s="58" t="str">
        <f t="shared" si="58"/>
        <v/>
      </c>
      <c r="AA223" s="58" t="str">
        <f t="shared" si="59"/>
        <v/>
      </c>
      <c r="AB223" s="58" t="str">
        <f t="shared" si="60"/>
        <v/>
      </c>
      <c r="AC223" s="58" t="str">
        <f t="shared" si="61"/>
        <v/>
      </c>
      <c r="AD223" s="58" t="str">
        <f t="shared" si="62"/>
        <v/>
      </c>
      <c r="AE223" s="58" t="str">
        <f t="shared" si="63"/>
        <v/>
      </c>
      <c r="AF223" s="58" t="str">
        <f t="shared" si="64"/>
        <v/>
      </c>
      <c r="AG223" s="58" t="str">
        <f t="shared" si="65"/>
        <v/>
      </c>
      <c r="AH223" s="58" t="str">
        <f t="shared" si="66"/>
        <v/>
      </c>
      <c r="AI223" s="58">
        <v>225</v>
      </c>
      <c r="AJ223" s="58">
        <v>266</v>
      </c>
      <c r="AK223" s="58">
        <v>116</v>
      </c>
      <c r="AL223" s="58">
        <v>155</v>
      </c>
      <c r="AM223" s="58">
        <v>124</v>
      </c>
      <c r="AN223" s="58">
        <v>268</v>
      </c>
      <c r="AO223" s="63">
        <f t="shared" si="69"/>
        <v>192.33333333333334</v>
      </c>
      <c r="AP223" s="58">
        <v>221</v>
      </c>
      <c r="AQ223" s="77">
        <v>7</v>
      </c>
      <c r="AR223" s="58">
        <v>3</v>
      </c>
    </row>
    <row r="224" spans="1:44" x14ac:dyDescent="0.2">
      <c r="A224" s="53" t="s">
        <v>77</v>
      </c>
      <c r="B224" s="53" t="s">
        <v>96</v>
      </c>
      <c r="C224" s="54">
        <v>0.64511278195488719</v>
      </c>
      <c r="D224" s="53"/>
      <c r="E224" s="53"/>
      <c r="F224" s="54">
        <v>0.41666666666666669</v>
      </c>
      <c r="G224" s="53"/>
      <c r="H224" s="53"/>
      <c r="I224" s="54">
        <v>0.11700000000000001</v>
      </c>
      <c r="J224" s="53"/>
      <c r="K224" s="53"/>
      <c r="L224" s="55">
        <v>7.9</v>
      </c>
      <c r="M224" s="53"/>
      <c r="N224" s="53"/>
      <c r="O224" s="53">
        <v>43.1</v>
      </c>
      <c r="P224" s="53"/>
      <c r="Q224" s="53"/>
      <c r="R224" s="91">
        <v>11.63</v>
      </c>
      <c r="S224" s="53"/>
      <c r="T224" s="53" t="s">
        <v>348</v>
      </c>
      <c r="U224" s="53">
        <f t="shared" si="53"/>
        <v>0</v>
      </c>
      <c r="V224" s="53">
        <f t="shared" si="54"/>
        <v>1</v>
      </c>
      <c r="W224" s="53" t="str">
        <f t="shared" si="55"/>
        <v/>
      </c>
      <c r="X224" s="53" t="str">
        <f t="shared" si="56"/>
        <v/>
      </c>
      <c r="Y224" s="53" t="str">
        <f t="shared" si="57"/>
        <v/>
      </c>
      <c r="Z224" s="53" t="str">
        <f t="shared" si="58"/>
        <v/>
      </c>
      <c r="AA224" s="53" t="str">
        <f t="shared" si="59"/>
        <v/>
      </c>
      <c r="AB224" s="53" t="str">
        <f t="shared" si="60"/>
        <v/>
      </c>
      <c r="AC224" s="53" t="str">
        <f t="shared" si="61"/>
        <v/>
      </c>
      <c r="AD224" s="53" t="str">
        <f t="shared" si="62"/>
        <v/>
      </c>
      <c r="AE224" s="53" t="str">
        <f t="shared" si="63"/>
        <v/>
      </c>
      <c r="AF224" s="53" t="str">
        <f t="shared" si="64"/>
        <v/>
      </c>
      <c r="AG224" s="53" t="str">
        <f t="shared" si="65"/>
        <v/>
      </c>
      <c r="AH224" s="53" t="str">
        <f t="shared" si="66"/>
        <v>Pay</v>
      </c>
      <c r="AI224" s="53">
        <v>231</v>
      </c>
      <c r="AJ224" s="53">
        <v>265</v>
      </c>
      <c r="AK224" s="53">
        <v>229</v>
      </c>
      <c r="AL224" s="53">
        <v>206</v>
      </c>
      <c r="AM224" s="53">
        <v>155</v>
      </c>
      <c r="AN224" s="53">
        <v>70</v>
      </c>
      <c r="AO224" s="69">
        <f t="shared" si="69"/>
        <v>192.66666666666666</v>
      </c>
      <c r="AP224" s="53">
        <v>222</v>
      </c>
      <c r="AQ224" s="76">
        <v>7</v>
      </c>
      <c r="AR224" s="53">
        <v>3</v>
      </c>
    </row>
    <row r="225" spans="1:44" x14ac:dyDescent="0.2">
      <c r="A225" s="49" t="s">
        <v>197</v>
      </c>
      <c r="B225" s="49" t="s">
        <v>227</v>
      </c>
      <c r="C225" s="50">
        <v>0.64322469982847341</v>
      </c>
      <c r="D225" s="49"/>
      <c r="E225" s="49"/>
      <c r="F225" s="50">
        <v>0.59425911559348332</v>
      </c>
      <c r="G225" s="49"/>
      <c r="H225" s="49"/>
      <c r="I225" s="50">
        <v>0.39</v>
      </c>
      <c r="J225" s="49" t="s">
        <v>348</v>
      </c>
      <c r="K225" s="49" t="s">
        <v>348</v>
      </c>
      <c r="L225" s="51">
        <v>23.9</v>
      </c>
      <c r="M225" s="49" t="s">
        <v>348</v>
      </c>
      <c r="N225" s="49" t="s">
        <v>348</v>
      </c>
      <c r="O225" s="49">
        <v>54.399999999999991</v>
      </c>
      <c r="P225" s="49"/>
      <c r="Q225" s="49"/>
      <c r="R225" s="90">
        <v>17.73</v>
      </c>
      <c r="S225" s="49"/>
      <c r="T225" s="49"/>
      <c r="U225" s="49">
        <f t="shared" si="53"/>
        <v>2</v>
      </c>
      <c r="V225" s="49">
        <f t="shared" si="54"/>
        <v>2</v>
      </c>
      <c r="W225" s="49" t="str">
        <f t="shared" si="55"/>
        <v/>
      </c>
      <c r="X225" s="49" t="str">
        <f t="shared" si="56"/>
        <v/>
      </c>
      <c r="Y225" s="49" t="str">
        <f t="shared" si="57"/>
        <v>Poverty</v>
      </c>
      <c r="Z225" s="49" t="str">
        <f t="shared" si="58"/>
        <v>Workless</v>
      </c>
      <c r="AA225" s="49" t="str">
        <f t="shared" si="59"/>
        <v/>
      </c>
      <c r="AB225" s="49" t="str">
        <f t="shared" si="60"/>
        <v/>
      </c>
      <c r="AC225" s="49" t="str">
        <f t="shared" si="61"/>
        <v/>
      </c>
      <c r="AD225" s="49" t="str">
        <f t="shared" si="62"/>
        <v/>
      </c>
      <c r="AE225" s="49" t="str">
        <f t="shared" si="63"/>
        <v>Poverty</v>
      </c>
      <c r="AF225" s="49" t="str">
        <f t="shared" si="64"/>
        <v>Workless</v>
      </c>
      <c r="AG225" s="49" t="str">
        <f t="shared" si="65"/>
        <v/>
      </c>
      <c r="AH225" s="49" t="str">
        <f t="shared" si="66"/>
        <v/>
      </c>
      <c r="AI225" s="49">
        <v>228</v>
      </c>
      <c r="AJ225" s="49">
        <v>321</v>
      </c>
      <c r="AK225" s="49">
        <v>1</v>
      </c>
      <c r="AL225" s="49">
        <v>23</v>
      </c>
      <c r="AM225" s="49">
        <v>276</v>
      </c>
      <c r="AN225" s="49">
        <v>310</v>
      </c>
      <c r="AO225" s="68">
        <f t="shared" si="69"/>
        <v>193.16666666666666</v>
      </c>
      <c r="AP225" s="49">
        <v>223</v>
      </c>
      <c r="AQ225" s="75">
        <v>7</v>
      </c>
      <c r="AR225" s="49">
        <v>3</v>
      </c>
    </row>
    <row r="226" spans="1:44" x14ac:dyDescent="0.2">
      <c r="A226" s="53" t="s">
        <v>197</v>
      </c>
      <c r="B226" s="53" t="s">
        <v>206</v>
      </c>
      <c r="C226" s="54">
        <v>0.6395971041863393</v>
      </c>
      <c r="D226" s="53"/>
      <c r="E226" s="53"/>
      <c r="F226" s="54">
        <v>0.48373983739837401</v>
      </c>
      <c r="G226" s="53"/>
      <c r="H226" s="53"/>
      <c r="I226" s="54">
        <v>0.218</v>
      </c>
      <c r="J226" s="53"/>
      <c r="K226" s="53" t="s">
        <v>348</v>
      </c>
      <c r="L226" s="55">
        <v>16.5</v>
      </c>
      <c r="M226" s="53"/>
      <c r="N226" s="53"/>
      <c r="O226" s="53">
        <v>50.600000000000009</v>
      </c>
      <c r="P226" s="53"/>
      <c r="Q226" s="53"/>
      <c r="R226" s="91">
        <v>14.97</v>
      </c>
      <c r="S226" s="53"/>
      <c r="T226" s="53"/>
      <c r="U226" s="53">
        <f t="shared" si="53"/>
        <v>0</v>
      </c>
      <c r="V226" s="53">
        <f t="shared" si="54"/>
        <v>1</v>
      </c>
      <c r="W226" s="53" t="str">
        <f t="shared" si="55"/>
        <v/>
      </c>
      <c r="X226" s="53" t="str">
        <f t="shared" si="56"/>
        <v/>
      </c>
      <c r="Y226" s="53" t="str">
        <f t="shared" si="57"/>
        <v/>
      </c>
      <c r="Z226" s="53" t="str">
        <f t="shared" si="58"/>
        <v/>
      </c>
      <c r="AA226" s="53" t="str">
        <f t="shared" si="59"/>
        <v/>
      </c>
      <c r="AB226" s="53" t="str">
        <f t="shared" si="60"/>
        <v/>
      </c>
      <c r="AC226" s="53" t="str">
        <f t="shared" si="61"/>
        <v/>
      </c>
      <c r="AD226" s="53" t="str">
        <f t="shared" si="62"/>
        <v/>
      </c>
      <c r="AE226" s="53" t="str">
        <f t="shared" si="63"/>
        <v>Poverty</v>
      </c>
      <c r="AF226" s="53" t="str">
        <f t="shared" si="64"/>
        <v/>
      </c>
      <c r="AG226" s="53" t="str">
        <f t="shared" si="65"/>
        <v/>
      </c>
      <c r="AH226" s="53" t="str">
        <f t="shared" si="66"/>
        <v/>
      </c>
      <c r="AI226" s="53">
        <v>220</v>
      </c>
      <c r="AJ226" s="53">
        <v>303</v>
      </c>
      <c r="AK226" s="53">
        <v>65</v>
      </c>
      <c r="AL226" s="53">
        <v>79</v>
      </c>
      <c r="AM226" s="53">
        <v>238</v>
      </c>
      <c r="AN226" s="53">
        <v>255</v>
      </c>
      <c r="AO226" s="69">
        <f t="shared" si="69"/>
        <v>193.33333333333334</v>
      </c>
      <c r="AP226" s="53">
        <v>224</v>
      </c>
      <c r="AQ226" s="76">
        <v>7</v>
      </c>
      <c r="AR226" s="53">
        <v>3</v>
      </c>
    </row>
    <row r="227" spans="1:44" x14ac:dyDescent="0.2">
      <c r="A227" s="53" t="s">
        <v>15</v>
      </c>
      <c r="B227" s="53" t="s">
        <v>42</v>
      </c>
      <c r="C227" s="54">
        <v>0.61663479923518161</v>
      </c>
      <c r="D227" s="53"/>
      <c r="E227" s="53"/>
      <c r="F227" s="54">
        <v>0.28260869565217389</v>
      </c>
      <c r="G227" s="53"/>
      <c r="H227" s="53" t="s">
        <v>348</v>
      </c>
      <c r="I227" s="54">
        <v>7.5999999999999998E-2</v>
      </c>
      <c r="J227" s="53"/>
      <c r="K227" s="53"/>
      <c r="L227" s="55">
        <v>3.3</v>
      </c>
      <c r="M227" s="53"/>
      <c r="N227" s="53"/>
      <c r="O227" s="53">
        <v>46.5</v>
      </c>
      <c r="P227" s="53"/>
      <c r="Q227" s="53"/>
      <c r="R227" s="91">
        <v>12.8</v>
      </c>
      <c r="S227" s="53"/>
      <c r="T227" s="53"/>
      <c r="U227" s="53">
        <f t="shared" si="53"/>
        <v>0</v>
      </c>
      <c r="V227" s="53">
        <f t="shared" si="54"/>
        <v>1</v>
      </c>
      <c r="W227" s="53" t="str">
        <f t="shared" si="55"/>
        <v/>
      </c>
      <c r="X227" s="53" t="str">
        <f t="shared" si="56"/>
        <v/>
      </c>
      <c r="Y227" s="53" t="str">
        <f t="shared" si="57"/>
        <v/>
      </c>
      <c r="Z227" s="53" t="str">
        <f t="shared" si="58"/>
        <v/>
      </c>
      <c r="AA227" s="53" t="str">
        <f t="shared" si="59"/>
        <v/>
      </c>
      <c r="AB227" s="53" t="str">
        <f t="shared" si="60"/>
        <v/>
      </c>
      <c r="AC227" s="53" t="str">
        <f t="shared" si="61"/>
        <v/>
      </c>
      <c r="AD227" s="53" t="str">
        <f t="shared" si="62"/>
        <v>GCSE - FSM</v>
      </c>
      <c r="AE227" s="53" t="str">
        <f t="shared" si="63"/>
        <v/>
      </c>
      <c r="AF227" s="53" t="str">
        <f t="shared" si="64"/>
        <v/>
      </c>
      <c r="AG227" s="53" t="str">
        <f t="shared" si="65"/>
        <v/>
      </c>
      <c r="AH227" s="53" t="str">
        <f t="shared" si="66"/>
        <v/>
      </c>
      <c r="AI227" s="53">
        <v>175</v>
      </c>
      <c r="AJ227" s="53">
        <v>69</v>
      </c>
      <c r="AK227" s="53">
        <v>310</v>
      </c>
      <c r="AL227" s="53">
        <v>264</v>
      </c>
      <c r="AM227" s="53">
        <v>190</v>
      </c>
      <c r="AN227" s="53">
        <v>153</v>
      </c>
      <c r="AO227" s="69">
        <f t="shared" si="69"/>
        <v>193.5</v>
      </c>
      <c r="AP227" s="53">
        <v>225</v>
      </c>
      <c r="AQ227" s="76">
        <v>7</v>
      </c>
      <c r="AR227" s="53">
        <v>3</v>
      </c>
    </row>
    <row r="228" spans="1:44" x14ac:dyDescent="0.2">
      <c r="A228" s="58" t="s">
        <v>15</v>
      </c>
      <c r="B228" s="58" t="s">
        <v>22</v>
      </c>
      <c r="C228" s="70">
        <v>0.67141437562106654</v>
      </c>
      <c r="D228" s="58"/>
      <c r="E228" s="58"/>
      <c r="F228" s="70">
        <v>0.33024691358024694</v>
      </c>
      <c r="G228" s="58"/>
      <c r="H228" s="58"/>
      <c r="I228" s="70">
        <v>0.14599999999999999</v>
      </c>
      <c r="J228" s="58"/>
      <c r="K228" s="58"/>
      <c r="L228" s="79">
        <v>10.199999999999999</v>
      </c>
      <c r="M228" s="58"/>
      <c r="N228" s="58"/>
      <c r="O228" s="58">
        <v>49.099999999999994</v>
      </c>
      <c r="P228" s="58"/>
      <c r="Q228" s="58"/>
      <c r="R228" s="85">
        <v>13.23</v>
      </c>
      <c r="S228" s="58"/>
      <c r="T228" s="58"/>
      <c r="U228" s="58">
        <f t="shared" si="53"/>
        <v>0</v>
      </c>
      <c r="V228" s="58">
        <f t="shared" si="54"/>
        <v>0</v>
      </c>
      <c r="W228" s="58" t="str">
        <f t="shared" si="55"/>
        <v/>
      </c>
      <c r="X228" s="58" t="str">
        <f t="shared" si="56"/>
        <v/>
      </c>
      <c r="Y228" s="58" t="str">
        <f t="shared" si="57"/>
        <v/>
      </c>
      <c r="Z228" s="58" t="str">
        <f t="shared" si="58"/>
        <v/>
      </c>
      <c r="AA228" s="58" t="str">
        <f t="shared" si="59"/>
        <v/>
      </c>
      <c r="AB228" s="58" t="str">
        <f t="shared" si="60"/>
        <v/>
      </c>
      <c r="AC228" s="58" t="str">
        <f t="shared" si="61"/>
        <v/>
      </c>
      <c r="AD228" s="58" t="str">
        <f t="shared" si="62"/>
        <v/>
      </c>
      <c r="AE228" s="58" t="str">
        <f t="shared" si="63"/>
        <v/>
      </c>
      <c r="AF228" s="58" t="str">
        <f t="shared" si="64"/>
        <v/>
      </c>
      <c r="AG228" s="58" t="str">
        <f t="shared" si="65"/>
        <v/>
      </c>
      <c r="AH228" s="58" t="str">
        <f t="shared" si="66"/>
        <v/>
      </c>
      <c r="AI228" s="58">
        <v>267</v>
      </c>
      <c r="AJ228" s="58">
        <v>141</v>
      </c>
      <c r="AK228" s="58">
        <v>175</v>
      </c>
      <c r="AL228" s="58">
        <v>174</v>
      </c>
      <c r="AM228" s="58">
        <v>225</v>
      </c>
      <c r="AN228" s="58">
        <v>180</v>
      </c>
      <c r="AO228" s="63">
        <f t="shared" si="69"/>
        <v>193.66666666666666</v>
      </c>
      <c r="AP228" s="58">
        <v>226</v>
      </c>
      <c r="AQ228" s="77">
        <v>7</v>
      </c>
      <c r="AR228" s="58">
        <v>3</v>
      </c>
    </row>
    <row r="229" spans="1:44" x14ac:dyDescent="0.2">
      <c r="A229" s="58" t="s">
        <v>55</v>
      </c>
      <c r="B229" s="58" t="s">
        <v>70</v>
      </c>
      <c r="C229" s="70">
        <v>0.66448445171849424</v>
      </c>
      <c r="D229" s="58"/>
      <c r="E229" s="58"/>
      <c r="F229" s="70">
        <v>0.45833333333333331</v>
      </c>
      <c r="G229" s="58"/>
      <c r="H229" s="58"/>
      <c r="I229" s="70">
        <v>8.1000000000000003E-2</v>
      </c>
      <c r="J229" s="58"/>
      <c r="K229" s="58"/>
      <c r="L229" s="79">
        <v>16.5</v>
      </c>
      <c r="M229" s="58"/>
      <c r="N229" s="58"/>
      <c r="O229" s="58">
        <v>42.2</v>
      </c>
      <c r="P229" s="58"/>
      <c r="Q229" s="58"/>
      <c r="R229" s="85">
        <v>11.9</v>
      </c>
      <c r="S229" s="58"/>
      <c r="T229" s="58"/>
      <c r="U229" s="58">
        <f t="shared" si="53"/>
        <v>0</v>
      </c>
      <c r="V229" s="58">
        <f t="shared" si="54"/>
        <v>0</v>
      </c>
      <c r="W229" s="58" t="str">
        <f t="shared" si="55"/>
        <v/>
      </c>
      <c r="X229" s="58" t="str">
        <f t="shared" si="56"/>
        <v/>
      </c>
      <c r="Y229" s="58" t="str">
        <f t="shared" si="57"/>
        <v/>
      </c>
      <c r="Z229" s="58" t="str">
        <f t="shared" si="58"/>
        <v/>
      </c>
      <c r="AA229" s="58" t="str">
        <f t="shared" si="59"/>
        <v/>
      </c>
      <c r="AB229" s="58" t="str">
        <f t="shared" si="60"/>
        <v/>
      </c>
      <c r="AC229" s="58" t="str">
        <f t="shared" si="61"/>
        <v/>
      </c>
      <c r="AD229" s="58" t="str">
        <f t="shared" si="62"/>
        <v/>
      </c>
      <c r="AE229" s="58" t="str">
        <f t="shared" si="63"/>
        <v/>
      </c>
      <c r="AF229" s="58" t="str">
        <f t="shared" si="64"/>
        <v/>
      </c>
      <c r="AG229" s="58" t="str">
        <f t="shared" si="65"/>
        <v/>
      </c>
      <c r="AH229" s="58" t="str">
        <f t="shared" si="66"/>
        <v/>
      </c>
      <c r="AI229" s="58">
        <v>261</v>
      </c>
      <c r="AJ229" s="58">
        <v>294</v>
      </c>
      <c r="AK229" s="58">
        <v>300</v>
      </c>
      <c r="AL229" s="58">
        <v>77</v>
      </c>
      <c r="AM229" s="58">
        <v>144</v>
      </c>
      <c r="AN229" s="58">
        <v>91</v>
      </c>
      <c r="AO229" s="63">
        <f t="shared" si="69"/>
        <v>194.5</v>
      </c>
      <c r="AP229" s="58">
        <v>227</v>
      </c>
      <c r="AQ229" s="77">
        <v>7</v>
      </c>
      <c r="AR229" s="58">
        <v>3</v>
      </c>
    </row>
    <row r="230" spans="1:44" x14ac:dyDescent="0.2">
      <c r="A230" s="58" t="s">
        <v>197</v>
      </c>
      <c r="B230" s="58" t="s">
        <v>214</v>
      </c>
      <c r="C230" s="70">
        <v>0.63162970106075222</v>
      </c>
      <c r="D230" s="58"/>
      <c r="E230" s="58"/>
      <c r="F230" s="70">
        <v>0.450354609929078</v>
      </c>
      <c r="G230" s="58"/>
      <c r="H230" s="58"/>
      <c r="I230" s="70">
        <v>0.19600000000000001</v>
      </c>
      <c r="J230" s="58"/>
      <c r="K230" s="58"/>
      <c r="L230" s="79">
        <v>11.5</v>
      </c>
      <c r="M230" s="58"/>
      <c r="N230" s="58"/>
      <c r="O230" s="58">
        <v>45.3</v>
      </c>
      <c r="P230" s="58"/>
      <c r="Q230" s="58"/>
      <c r="R230" s="85">
        <v>15.16</v>
      </c>
      <c r="S230" s="58"/>
      <c r="T230" s="58"/>
      <c r="U230" s="58">
        <f t="shared" si="53"/>
        <v>0</v>
      </c>
      <c r="V230" s="58">
        <f t="shared" si="54"/>
        <v>0</v>
      </c>
      <c r="W230" s="58" t="str">
        <f t="shared" si="55"/>
        <v/>
      </c>
      <c r="X230" s="58" t="str">
        <f t="shared" si="56"/>
        <v/>
      </c>
      <c r="Y230" s="58" t="str">
        <f t="shared" si="57"/>
        <v/>
      </c>
      <c r="Z230" s="58" t="str">
        <f t="shared" si="58"/>
        <v/>
      </c>
      <c r="AA230" s="58" t="str">
        <f t="shared" si="59"/>
        <v/>
      </c>
      <c r="AB230" s="58" t="str">
        <f t="shared" si="60"/>
        <v/>
      </c>
      <c r="AC230" s="58" t="str">
        <f t="shared" si="61"/>
        <v/>
      </c>
      <c r="AD230" s="58" t="str">
        <f t="shared" si="62"/>
        <v/>
      </c>
      <c r="AE230" s="58" t="str">
        <f t="shared" si="63"/>
        <v/>
      </c>
      <c r="AF230" s="58" t="str">
        <f t="shared" si="64"/>
        <v/>
      </c>
      <c r="AG230" s="58" t="str">
        <f t="shared" si="65"/>
        <v/>
      </c>
      <c r="AH230" s="58" t="str">
        <f t="shared" si="66"/>
        <v/>
      </c>
      <c r="AI230" s="58">
        <v>205</v>
      </c>
      <c r="AJ230" s="58">
        <v>286</v>
      </c>
      <c r="AK230" s="58">
        <v>97</v>
      </c>
      <c r="AL230" s="58">
        <v>150</v>
      </c>
      <c r="AM230" s="58">
        <v>176</v>
      </c>
      <c r="AN230" s="58">
        <v>258</v>
      </c>
      <c r="AO230" s="63">
        <f t="shared" si="69"/>
        <v>195.33333333333334</v>
      </c>
      <c r="AP230" s="58">
        <v>228</v>
      </c>
      <c r="AQ230" s="77">
        <v>7</v>
      </c>
      <c r="AR230" s="58">
        <v>3</v>
      </c>
    </row>
    <row r="231" spans="1:44" x14ac:dyDescent="0.2">
      <c r="A231" s="53" t="s">
        <v>299</v>
      </c>
      <c r="B231" s="53" t="s">
        <v>300</v>
      </c>
      <c r="C231" s="54">
        <v>0.62947739283617143</v>
      </c>
      <c r="D231" s="53"/>
      <c r="E231" s="53"/>
      <c r="F231" s="54">
        <v>0.27516778523489932</v>
      </c>
      <c r="G231" s="53"/>
      <c r="H231" s="53" t="s">
        <v>348</v>
      </c>
      <c r="I231" s="54">
        <v>0.114</v>
      </c>
      <c r="J231" s="53"/>
      <c r="K231" s="53"/>
      <c r="L231" s="55">
        <v>7.7</v>
      </c>
      <c r="M231" s="53"/>
      <c r="N231" s="53"/>
      <c r="O231" s="53">
        <v>53.1</v>
      </c>
      <c r="P231" s="53"/>
      <c r="Q231" s="53"/>
      <c r="R231" s="91">
        <v>13.66</v>
      </c>
      <c r="S231" s="53"/>
      <c r="T231" s="53"/>
      <c r="U231" s="53">
        <f t="shared" si="53"/>
        <v>0</v>
      </c>
      <c r="V231" s="53">
        <f t="shared" si="54"/>
        <v>1</v>
      </c>
      <c r="W231" s="53" t="str">
        <f t="shared" si="55"/>
        <v/>
      </c>
      <c r="X231" s="53" t="str">
        <f t="shared" si="56"/>
        <v/>
      </c>
      <c r="Y231" s="53" t="str">
        <f t="shared" si="57"/>
        <v/>
      </c>
      <c r="Z231" s="53" t="str">
        <f t="shared" si="58"/>
        <v/>
      </c>
      <c r="AA231" s="53" t="str">
        <f t="shared" si="59"/>
        <v/>
      </c>
      <c r="AB231" s="53" t="str">
        <f t="shared" si="60"/>
        <v/>
      </c>
      <c r="AC231" s="53" t="str">
        <f t="shared" si="61"/>
        <v/>
      </c>
      <c r="AD231" s="53" t="str">
        <f t="shared" si="62"/>
        <v>GCSE - FSM</v>
      </c>
      <c r="AE231" s="53" t="str">
        <f t="shared" si="63"/>
        <v/>
      </c>
      <c r="AF231" s="53" t="str">
        <f t="shared" si="64"/>
        <v/>
      </c>
      <c r="AG231" s="53" t="str">
        <f t="shared" si="65"/>
        <v/>
      </c>
      <c r="AH231" s="53" t="str">
        <f t="shared" si="66"/>
        <v/>
      </c>
      <c r="AI231" s="53">
        <v>198</v>
      </c>
      <c r="AJ231" s="53">
        <v>54</v>
      </c>
      <c r="AK231" s="53">
        <v>236</v>
      </c>
      <c r="AL231" s="53">
        <v>210</v>
      </c>
      <c r="AM231" s="53">
        <v>272</v>
      </c>
      <c r="AN231" s="53">
        <v>205</v>
      </c>
      <c r="AO231" s="69">
        <f t="shared" si="69"/>
        <v>195.83333333333334</v>
      </c>
      <c r="AP231" s="53">
        <v>229</v>
      </c>
      <c r="AQ231" s="76">
        <v>7</v>
      </c>
      <c r="AR231" s="53">
        <v>3</v>
      </c>
    </row>
    <row r="232" spans="1:44" x14ac:dyDescent="0.2">
      <c r="A232" s="53" t="s">
        <v>15</v>
      </c>
      <c r="B232" s="53" t="s">
        <v>31</v>
      </c>
      <c r="C232" s="54">
        <v>0.63290501385739484</v>
      </c>
      <c r="D232" s="53"/>
      <c r="E232" s="53"/>
      <c r="F232" s="54">
        <v>0.27920227920227919</v>
      </c>
      <c r="G232" s="53"/>
      <c r="H232" s="53" t="s">
        <v>348</v>
      </c>
      <c r="I232" s="54">
        <v>0.112</v>
      </c>
      <c r="J232" s="53"/>
      <c r="K232" s="53"/>
      <c r="L232" s="55">
        <v>3.7</v>
      </c>
      <c r="M232" s="53"/>
      <c r="N232" s="53"/>
      <c r="O232" s="53">
        <v>48.3</v>
      </c>
      <c r="P232" s="53"/>
      <c r="Q232" s="53"/>
      <c r="R232" s="91">
        <v>13.56</v>
      </c>
      <c r="S232" s="53"/>
      <c r="T232" s="53"/>
      <c r="U232" s="53">
        <f t="shared" si="53"/>
        <v>0</v>
      </c>
      <c r="V232" s="53">
        <f t="shared" si="54"/>
        <v>1</v>
      </c>
      <c r="W232" s="53" t="str">
        <f t="shared" si="55"/>
        <v/>
      </c>
      <c r="X232" s="53" t="str">
        <f t="shared" si="56"/>
        <v/>
      </c>
      <c r="Y232" s="53" t="str">
        <f t="shared" si="57"/>
        <v/>
      </c>
      <c r="Z232" s="53" t="str">
        <f t="shared" si="58"/>
        <v/>
      </c>
      <c r="AA232" s="53" t="str">
        <f t="shared" si="59"/>
        <v/>
      </c>
      <c r="AB232" s="53" t="str">
        <f t="shared" si="60"/>
        <v/>
      </c>
      <c r="AC232" s="53" t="str">
        <f t="shared" si="61"/>
        <v/>
      </c>
      <c r="AD232" s="53" t="str">
        <f t="shared" si="62"/>
        <v>GCSE - FSM</v>
      </c>
      <c r="AE232" s="53" t="str">
        <f t="shared" si="63"/>
        <v/>
      </c>
      <c r="AF232" s="53" t="str">
        <f t="shared" si="64"/>
        <v/>
      </c>
      <c r="AG232" s="53" t="str">
        <f t="shared" si="65"/>
        <v/>
      </c>
      <c r="AH232" s="53" t="str">
        <f t="shared" si="66"/>
        <v/>
      </c>
      <c r="AI232" s="53">
        <v>208</v>
      </c>
      <c r="AJ232" s="53">
        <v>60</v>
      </c>
      <c r="AK232" s="53">
        <v>238</v>
      </c>
      <c r="AL232" s="53">
        <v>261</v>
      </c>
      <c r="AM232" s="53">
        <v>210</v>
      </c>
      <c r="AN232" s="53">
        <v>202</v>
      </c>
      <c r="AO232" s="69">
        <f t="shared" si="69"/>
        <v>196.5</v>
      </c>
      <c r="AP232" s="53">
        <v>230</v>
      </c>
      <c r="AQ232" s="76">
        <v>7</v>
      </c>
      <c r="AR232" s="53">
        <v>3</v>
      </c>
    </row>
    <row r="233" spans="1:44" x14ac:dyDescent="0.2">
      <c r="A233" s="58" t="s">
        <v>15</v>
      </c>
      <c r="B233" s="58" t="s">
        <v>33</v>
      </c>
      <c r="C233" s="70">
        <v>0.66122961104140532</v>
      </c>
      <c r="D233" s="58"/>
      <c r="E233" s="58"/>
      <c r="F233" s="70">
        <v>0.34234234234234234</v>
      </c>
      <c r="G233" s="58"/>
      <c r="H233" s="58"/>
      <c r="I233" s="70">
        <v>0.13800000000000001</v>
      </c>
      <c r="J233" s="58"/>
      <c r="K233" s="58"/>
      <c r="L233" s="79">
        <v>8.9</v>
      </c>
      <c r="M233" s="58"/>
      <c r="N233" s="58"/>
      <c r="O233" s="58">
        <v>47.400000000000006</v>
      </c>
      <c r="P233" s="58"/>
      <c r="Q233" s="58"/>
      <c r="R233" s="85">
        <v>13.21</v>
      </c>
      <c r="S233" s="58"/>
      <c r="T233" s="58"/>
      <c r="U233" s="58">
        <f t="shared" si="53"/>
        <v>0</v>
      </c>
      <c r="V233" s="58">
        <f t="shared" si="54"/>
        <v>0</v>
      </c>
      <c r="W233" s="58" t="str">
        <f t="shared" si="55"/>
        <v/>
      </c>
      <c r="X233" s="58" t="str">
        <f t="shared" si="56"/>
        <v/>
      </c>
      <c r="Y233" s="58" t="str">
        <f t="shared" si="57"/>
        <v/>
      </c>
      <c r="Z233" s="58" t="str">
        <f t="shared" si="58"/>
        <v/>
      </c>
      <c r="AA233" s="58" t="str">
        <f t="shared" si="59"/>
        <v/>
      </c>
      <c r="AB233" s="58" t="str">
        <f t="shared" si="60"/>
        <v/>
      </c>
      <c r="AC233" s="58" t="str">
        <f t="shared" si="61"/>
        <v/>
      </c>
      <c r="AD233" s="58" t="str">
        <f t="shared" si="62"/>
        <v/>
      </c>
      <c r="AE233" s="58" t="str">
        <f t="shared" si="63"/>
        <v/>
      </c>
      <c r="AF233" s="58" t="str">
        <f t="shared" si="64"/>
        <v/>
      </c>
      <c r="AG233" s="58" t="str">
        <f t="shared" si="65"/>
        <v/>
      </c>
      <c r="AH233" s="58" t="str">
        <f t="shared" si="66"/>
        <v/>
      </c>
      <c r="AI233" s="58">
        <v>256</v>
      </c>
      <c r="AJ233" s="58">
        <v>162</v>
      </c>
      <c r="AK233" s="58">
        <v>189</v>
      </c>
      <c r="AL233" s="58">
        <v>194</v>
      </c>
      <c r="AM233" s="58">
        <v>201</v>
      </c>
      <c r="AN233" s="58">
        <v>179</v>
      </c>
      <c r="AO233" s="63">
        <f t="shared" si="69"/>
        <v>196.83333333333334</v>
      </c>
      <c r="AP233" s="58">
        <v>231</v>
      </c>
      <c r="AQ233" s="77">
        <v>7</v>
      </c>
      <c r="AR233" s="58">
        <v>3</v>
      </c>
    </row>
    <row r="234" spans="1:44" x14ac:dyDescent="0.2">
      <c r="A234" s="58" t="s">
        <v>299</v>
      </c>
      <c r="B234" s="58" t="s">
        <v>324</v>
      </c>
      <c r="C234" s="70">
        <v>0.63731060606060608</v>
      </c>
      <c r="D234" s="58"/>
      <c r="E234" s="58"/>
      <c r="F234" s="70">
        <v>0.30263157894736842</v>
      </c>
      <c r="G234" s="58"/>
      <c r="H234" s="58"/>
      <c r="I234" s="70">
        <v>0.106</v>
      </c>
      <c r="J234" s="58"/>
      <c r="K234" s="58"/>
      <c r="L234" s="79">
        <v>4.0999999999999996</v>
      </c>
      <c r="M234" s="58"/>
      <c r="N234" s="58"/>
      <c r="O234" s="58">
        <v>49.099999999999994</v>
      </c>
      <c r="P234" s="58"/>
      <c r="Q234" s="58"/>
      <c r="R234" s="85">
        <v>12.38</v>
      </c>
      <c r="S234" s="58"/>
      <c r="T234" s="58"/>
      <c r="U234" s="58">
        <f t="shared" si="53"/>
        <v>0</v>
      </c>
      <c r="V234" s="58">
        <f t="shared" si="54"/>
        <v>0</v>
      </c>
      <c r="W234" s="58" t="str">
        <f t="shared" si="55"/>
        <v/>
      </c>
      <c r="X234" s="58" t="str">
        <f t="shared" si="56"/>
        <v/>
      </c>
      <c r="Y234" s="58" t="str">
        <f t="shared" si="57"/>
        <v/>
      </c>
      <c r="Z234" s="58" t="str">
        <f t="shared" si="58"/>
        <v/>
      </c>
      <c r="AA234" s="58" t="str">
        <f t="shared" si="59"/>
        <v/>
      </c>
      <c r="AB234" s="58" t="str">
        <f t="shared" si="60"/>
        <v/>
      </c>
      <c r="AC234" s="58" t="str">
        <f t="shared" si="61"/>
        <v/>
      </c>
      <c r="AD234" s="58" t="str">
        <f t="shared" si="62"/>
        <v/>
      </c>
      <c r="AE234" s="58" t="str">
        <f t="shared" si="63"/>
        <v/>
      </c>
      <c r="AF234" s="58" t="str">
        <f t="shared" si="64"/>
        <v/>
      </c>
      <c r="AG234" s="58" t="str">
        <f t="shared" si="65"/>
        <v/>
      </c>
      <c r="AH234" s="58" t="str">
        <f t="shared" si="66"/>
        <v/>
      </c>
      <c r="AI234" s="58">
        <v>215</v>
      </c>
      <c r="AJ234" s="58">
        <v>96</v>
      </c>
      <c r="AK234" s="58">
        <v>258</v>
      </c>
      <c r="AL234" s="58">
        <v>258</v>
      </c>
      <c r="AM234" s="58">
        <v>227</v>
      </c>
      <c r="AN234" s="58">
        <v>128</v>
      </c>
      <c r="AO234" s="63">
        <f t="shared" si="69"/>
        <v>197</v>
      </c>
      <c r="AP234" s="58">
        <v>232</v>
      </c>
      <c r="AQ234" s="77">
        <v>8</v>
      </c>
      <c r="AR234" s="58">
        <v>3</v>
      </c>
    </row>
    <row r="235" spans="1:44" x14ac:dyDescent="0.2">
      <c r="A235" s="58" t="s">
        <v>149</v>
      </c>
      <c r="B235" s="58" t="s">
        <v>189</v>
      </c>
      <c r="C235" s="70">
        <v>0.62828713574982231</v>
      </c>
      <c r="D235" s="58"/>
      <c r="E235" s="58"/>
      <c r="F235" s="70">
        <v>0.31313131313131315</v>
      </c>
      <c r="G235" s="58"/>
      <c r="H235" s="58"/>
      <c r="I235" s="70">
        <v>0.10299999999999999</v>
      </c>
      <c r="J235" s="58"/>
      <c r="K235" s="58"/>
      <c r="L235" s="80" t="s">
        <v>1068</v>
      </c>
      <c r="M235" s="58"/>
      <c r="N235" s="58"/>
      <c r="O235" s="58">
        <v>51.2</v>
      </c>
      <c r="P235" s="58"/>
      <c r="Q235" s="58"/>
      <c r="R235" s="85">
        <v>13.09</v>
      </c>
      <c r="S235" s="58"/>
      <c r="T235" s="58"/>
      <c r="U235" s="58">
        <f t="shared" si="53"/>
        <v>0</v>
      </c>
      <c r="V235" s="58">
        <f t="shared" si="54"/>
        <v>0</v>
      </c>
      <c r="W235" s="58" t="str">
        <f t="shared" si="55"/>
        <v/>
      </c>
      <c r="X235" s="58" t="str">
        <f t="shared" si="56"/>
        <v/>
      </c>
      <c r="Y235" s="58" t="str">
        <f t="shared" si="57"/>
        <v/>
      </c>
      <c r="Z235" s="58" t="str">
        <f t="shared" si="58"/>
        <v/>
      </c>
      <c r="AA235" s="58" t="str">
        <f t="shared" si="59"/>
        <v/>
      </c>
      <c r="AB235" s="58" t="str">
        <f t="shared" si="60"/>
        <v/>
      </c>
      <c r="AC235" s="58" t="str">
        <f t="shared" si="61"/>
        <v/>
      </c>
      <c r="AD235" s="58" t="str">
        <f t="shared" si="62"/>
        <v/>
      </c>
      <c r="AE235" s="58" t="str">
        <f t="shared" si="63"/>
        <v/>
      </c>
      <c r="AF235" s="58" t="str">
        <f t="shared" si="64"/>
        <v/>
      </c>
      <c r="AG235" s="58" t="str">
        <f t="shared" si="65"/>
        <v/>
      </c>
      <c r="AH235" s="58" t="str">
        <f t="shared" si="66"/>
        <v/>
      </c>
      <c r="AI235" s="58">
        <v>192</v>
      </c>
      <c r="AJ235" s="58">
        <v>119</v>
      </c>
      <c r="AK235" s="58">
        <v>262</v>
      </c>
      <c r="AL235" s="58" t="s">
        <v>349</v>
      </c>
      <c r="AM235" s="58">
        <v>248</v>
      </c>
      <c r="AN235" s="58">
        <v>171</v>
      </c>
      <c r="AO235" s="63">
        <f>(AI235+AJ235+AK235+AM235+AN235)/5</f>
        <v>198.4</v>
      </c>
      <c r="AP235" s="58">
        <v>233</v>
      </c>
      <c r="AQ235" s="77">
        <v>8</v>
      </c>
      <c r="AR235" s="58">
        <v>3</v>
      </c>
    </row>
    <row r="236" spans="1:44" x14ac:dyDescent="0.2">
      <c r="A236" s="53" t="s">
        <v>55</v>
      </c>
      <c r="B236" s="53" t="s">
        <v>74</v>
      </c>
      <c r="C236" s="54">
        <v>0.68073394495412842</v>
      </c>
      <c r="D236" s="53"/>
      <c r="E236" s="53"/>
      <c r="F236" s="54">
        <v>0.41176470588235292</v>
      </c>
      <c r="G236" s="53"/>
      <c r="H236" s="53"/>
      <c r="I236" s="54">
        <v>9.6000000000000002E-2</v>
      </c>
      <c r="J236" s="53"/>
      <c r="K236" s="53"/>
      <c r="L236" s="56" t="s">
        <v>1068</v>
      </c>
      <c r="M236" s="53"/>
      <c r="N236" s="53"/>
      <c r="O236" s="53">
        <v>45.1</v>
      </c>
      <c r="P236" s="53"/>
      <c r="Q236" s="53"/>
      <c r="R236" s="91">
        <v>10.57</v>
      </c>
      <c r="S236" s="53" t="s">
        <v>348</v>
      </c>
      <c r="T236" s="53" t="s">
        <v>348</v>
      </c>
      <c r="U236" s="53">
        <f t="shared" si="53"/>
        <v>1</v>
      </c>
      <c r="V236" s="53">
        <f t="shared" si="54"/>
        <v>1</v>
      </c>
      <c r="W236" s="53" t="str">
        <f t="shared" si="55"/>
        <v/>
      </c>
      <c r="X236" s="53" t="str">
        <f t="shared" si="56"/>
        <v/>
      </c>
      <c r="Y236" s="53" t="str">
        <f t="shared" si="57"/>
        <v/>
      </c>
      <c r="Z236" s="53" t="str">
        <f t="shared" si="58"/>
        <v/>
      </c>
      <c r="AA236" s="53" t="str">
        <f t="shared" si="59"/>
        <v/>
      </c>
      <c r="AB236" s="53" t="str">
        <f t="shared" si="60"/>
        <v>Pay</v>
      </c>
      <c r="AC236" s="53" t="str">
        <f t="shared" si="61"/>
        <v/>
      </c>
      <c r="AD236" s="53" t="str">
        <f t="shared" si="62"/>
        <v/>
      </c>
      <c r="AE236" s="53" t="str">
        <f t="shared" si="63"/>
        <v/>
      </c>
      <c r="AF236" s="53" t="str">
        <f t="shared" si="64"/>
        <v/>
      </c>
      <c r="AG236" s="53" t="str">
        <f t="shared" si="65"/>
        <v/>
      </c>
      <c r="AH236" s="53" t="str">
        <f t="shared" si="66"/>
        <v>Pay</v>
      </c>
      <c r="AI236" s="53">
        <v>274</v>
      </c>
      <c r="AJ236" s="53">
        <v>263</v>
      </c>
      <c r="AK236" s="53">
        <v>277</v>
      </c>
      <c r="AL236" s="53" t="s">
        <v>349</v>
      </c>
      <c r="AM236" s="53">
        <v>175</v>
      </c>
      <c r="AN236" s="53">
        <v>9</v>
      </c>
      <c r="AO236" s="69">
        <f>(AI236+AJ236+AK236+AM236+AN236)/5</f>
        <v>199.6</v>
      </c>
      <c r="AP236" s="53">
        <v>234</v>
      </c>
      <c r="AQ236" s="76">
        <v>8</v>
      </c>
      <c r="AR236" s="53">
        <v>3</v>
      </c>
    </row>
    <row r="237" spans="1:44" x14ac:dyDescent="0.2">
      <c r="A237" s="58" t="s">
        <v>231</v>
      </c>
      <c r="B237" s="58" t="s">
        <v>294</v>
      </c>
      <c r="C237" s="70">
        <v>0.6518804243008679</v>
      </c>
      <c r="D237" s="58"/>
      <c r="E237" s="58"/>
      <c r="F237" s="70">
        <v>0.30555555555555558</v>
      </c>
      <c r="G237" s="58"/>
      <c r="H237" s="58"/>
      <c r="I237" s="70">
        <v>0.109</v>
      </c>
      <c r="J237" s="58"/>
      <c r="K237" s="58"/>
      <c r="L237" s="80" t="s">
        <v>1068</v>
      </c>
      <c r="M237" s="58"/>
      <c r="N237" s="58"/>
      <c r="O237" s="58">
        <v>50.699999999999996</v>
      </c>
      <c r="P237" s="58"/>
      <c r="Q237" s="58"/>
      <c r="R237" s="85">
        <v>12.99</v>
      </c>
      <c r="S237" s="58"/>
      <c r="T237" s="58"/>
      <c r="U237" s="58">
        <f t="shared" si="53"/>
        <v>0</v>
      </c>
      <c r="V237" s="58">
        <f t="shared" si="54"/>
        <v>0</v>
      </c>
      <c r="W237" s="58" t="str">
        <f t="shared" si="55"/>
        <v/>
      </c>
      <c r="X237" s="58" t="str">
        <f t="shared" si="56"/>
        <v/>
      </c>
      <c r="Y237" s="58" t="str">
        <f t="shared" si="57"/>
        <v/>
      </c>
      <c r="Z237" s="58" t="str">
        <f t="shared" si="58"/>
        <v/>
      </c>
      <c r="AA237" s="58" t="str">
        <f t="shared" si="59"/>
        <v/>
      </c>
      <c r="AB237" s="58" t="str">
        <f t="shared" si="60"/>
        <v/>
      </c>
      <c r="AC237" s="58" t="str">
        <f t="shared" si="61"/>
        <v/>
      </c>
      <c r="AD237" s="58" t="str">
        <f t="shared" si="62"/>
        <v/>
      </c>
      <c r="AE237" s="58" t="str">
        <f t="shared" si="63"/>
        <v/>
      </c>
      <c r="AF237" s="58" t="str">
        <f t="shared" si="64"/>
        <v/>
      </c>
      <c r="AG237" s="58" t="str">
        <f t="shared" si="65"/>
        <v/>
      </c>
      <c r="AH237" s="58" t="str">
        <f t="shared" si="66"/>
        <v/>
      </c>
      <c r="AI237" s="58">
        <v>243</v>
      </c>
      <c r="AJ237" s="58">
        <v>101</v>
      </c>
      <c r="AK237" s="58">
        <v>250</v>
      </c>
      <c r="AL237" s="58" t="s">
        <v>349</v>
      </c>
      <c r="AM237" s="58">
        <v>240</v>
      </c>
      <c r="AN237" s="58">
        <v>167</v>
      </c>
      <c r="AO237" s="63">
        <f>(AI237+AJ237+AK237+AM237+AN237)/5</f>
        <v>200.2</v>
      </c>
      <c r="AP237" s="58">
        <v>235</v>
      </c>
      <c r="AQ237" s="77">
        <v>8</v>
      </c>
      <c r="AR237" s="58">
        <v>3</v>
      </c>
    </row>
    <row r="238" spans="1:44" x14ac:dyDescent="0.2">
      <c r="A238" s="53" t="s">
        <v>231</v>
      </c>
      <c r="B238" s="53" t="s">
        <v>234</v>
      </c>
      <c r="C238" s="54">
        <v>0.62314540059347179</v>
      </c>
      <c r="D238" s="53"/>
      <c r="E238" s="53"/>
      <c r="F238" s="54">
        <v>0.2578125</v>
      </c>
      <c r="G238" s="53"/>
      <c r="H238" s="53" t="s">
        <v>348</v>
      </c>
      <c r="I238" s="54">
        <v>9.6000000000000002E-2</v>
      </c>
      <c r="J238" s="53"/>
      <c r="K238" s="53"/>
      <c r="L238" s="56" t="s">
        <v>1068</v>
      </c>
      <c r="M238" s="53"/>
      <c r="N238" s="53"/>
      <c r="O238" s="53">
        <v>50.900000000000006</v>
      </c>
      <c r="P238" s="53"/>
      <c r="Q238" s="53"/>
      <c r="R238" s="91">
        <v>15.29</v>
      </c>
      <c r="S238" s="53"/>
      <c r="T238" s="53"/>
      <c r="U238" s="53">
        <f t="shared" si="53"/>
        <v>0</v>
      </c>
      <c r="V238" s="53">
        <f t="shared" si="54"/>
        <v>1</v>
      </c>
      <c r="W238" s="53" t="str">
        <f t="shared" si="55"/>
        <v/>
      </c>
      <c r="X238" s="53" t="str">
        <f t="shared" si="56"/>
        <v/>
      </c>
      <c r="Y238" s="53" t="str">
        <f t="shared" si="57"/>
        <v/>
      </c>
      <c r="Z238" s="53" t="str">
        <f t="shared" si="58"/>
        <v/>
      </c>
      <c r="AA238" s="53" t="str">
        <f t="shared" si="59"/>
        <v/>
      </c>
      <c r="AB238" s="53" t="str">
        <f t="shared" si="60"/>
        <v/>
      </c>
      <c r="AC238" s="53" t="str">
        <f t="shared" si="61"/>
        <v/>
      </c>
      <c r="AD238" s="53" t="str">
        <f t="shared" si="62"/>
        <v>GCSE - FSM</v>
      </c>
      <c r="AE238" s="53" t="str">
        <f t="shared" si="63"/>
        <v/>
      </c>
      <c r="AF238" s="53" t="str">
        <f t="shared" si="64"/>
        <v/>
      </c>
      <c r="AG238" s="53" t="str">
        <f t="shared" si="65"/>
        <v/>
      </c>
      <c r="AH238" s="53" t="str">
        <f t="shared" si="66"/>
        <v/>
      </c>
      <c r="AI238" s="53">
        <v>187</v>
      </c>
      <c r="AJ238" s="53">
        <v>39</v>
      </c>
      <c r="AK238" s="53">
        <v>275</v>
      </c>
      <c r="AL238" s="53" t="s">
        <v>349</v>
      </c>
      <c r="AM238" s="53">
        <v>243</v>
      </c>
      <c r="AN238" s="53">
        <v>263</v>
      </c>
      <c r="AO238" s="69">
        <f>(AI238+AJ238+AK238+AM238+AN238)/5</f>
        <v>201.4</v>
      </c>
      <c r="AP238" s="53">
        <v>236</v>
      </c>
      <c r="AQ238" s="76">
        <v>8</v>
      </c>
      <c r="AR238" s="53">
        <v>3</v>
      </c>
    </row>
    <row r="239" spans="1:44" x14ac:dyDescent="0.2">
      <c r="A239" s="58" t="s">
        <v>77</v>
      </c>
      <c r="B239" s="58" t="s">
        <v>100</v>
      </c>
      <c r="C239" s="70">
        <v>0.66868381240544628</v>
      </c>
      <c r="D239" s="58"/>
      <c r="E239" s="58"/>
      <c r="F239" s="70">
        <v>0.31944444444444442</v>
      </c>
      <c r="G239" s="58"/>
      <c r="H239" s="58"/>
      <c r="I239" s="70">
        <v>9.9000000000000005E-2</v>
      </c>
      <c r="J239" s="58"/>
      <c r="K239" s="58"/>
      <c r="L239" s="79">
        <v>7.3</v>
      </c>
      <c r="M239" s="58"/>
      <c r="N239" s="58"/>
      <c r="O239" s="58">
        <v>45</v>
      </c>
      <c r="P239" s="58"/>
      <c r="Q239" s="58"/>
      <c r="R239" s="85">
        <v>12.83</v>
      </c>
      <c r="S239" s="58"/>
      <c r="T239" s="58"/>
      <c r="U239" s="58">
        <f t="shared" si="53"/>
        <v>0</v>
      </c>
      <c r="V239" s="58">
        <f t="shared" si="54"/>
        <v>0</v>
      </c>
      <c r="W239" s="58" t="str">
        <f t="shared" si="55"/>
        <v/>
      </c>
      <c r="X239" s="58" t="str">
        <f t="shared" si="56"/>
        <v/>
      </c>
      <c r="Y239" s="58" t="str">
        <f t="shared" si="57"/>
        <v/>
      </c>
      <c r="Z239" s="58" t="str">
        <f t="shared" si="58"/>
        <v/>
      </c>
      <c r="AA239" s="58" t="str">
        <f t="shared" si="59"/>
        <v/>
      </c>
      <c r="AB239" s="58" t="str">
        <f t="shared" si="60"/>
        <v/>
      </c>
      <c r="AC239" s="58" t="str">
        <f t="shared" si="61"/>
        <v/>
      </c>
      <c r="AD239" s="58" t="str">
        <f t="shared" si="62"/>
        <v/>
      </c>
      <c r="AE239" s="58" t="str">
        <f t="shared" si="63"/>
        <v/>
      </c>
      <c r="AF239" s="58" t="str">
        <f t="shared" si="64"/>
        <v/>
      </c>
      <c r="AG239" s="58" t="str">
        <f t="shared" si="65"/>
        <v/>
      </c>
      <c r="AH239" s="58" t="str">
        <f t="shared" si="66"/>
        <v/>
      </c>
      <c r="AI239" s="58">
        <v>265</v>
      </c>
      <c r="AJ239" s="58">
        <v>128</v>
      </c>
      <c r="AK239" s="58">
        <v>271</v>
      </c>
      <c r="AL239" s="58">
        <v>218</v>
      </c>
      <c r="AM239" s="58">
        <v>172</v>
      </c>
      <c r="AN239" s="58">
        <v>158</v>
      </c>
      <c r="AO239" s="63">
        <f t="shared" ref="AO239:AO247" si="70">(AI239+AJ239+AK239+AL239+AM239+AN239)/6</f>
        <v>202</v>
      </c>
      <c r="AP239" s="58">
        <v>237</v>
      </c>
      <c r="AQ239" s="77">
        <v>8</v>
      </c>
      <c r="AR239" s="58">
        <v>3</v>
      </c>
    </row>
    <row r="240" spans="1:44" x14ac:dyDescent="0.2">
      <c r="A240" s="53" t="s">
        <v>231</v>
      </c>
      <c r="B240" s="53" t="s">
        <v>262</v>
      </c>
      <c r="C240" s="54">
        <v>0.63050314465408808</v>
      </c>
      <c r="D240" s="53"/>
      <c r="E240" s="53"/>
      <c r="F240" s="54">
        <v>0.25333333333333335</v>
      </c>
      <c r="G240" s="53"/>
      <c r="H240" s="53" t="s">
        <v>348</v>
      </c>
      <c r="I240" s="54">
        <v>9.4E-2</v>
      </c>
      <c r="J240" s="53"/>
      <c r="K240" s="53"/>
      <c r="L240" s="55">
        <v>6.1</v>
      </c>
      <c r="M240" s="53"/>
      <c r="N240" s="53"/>
      <c r="O240" s="53">
        <v>51.699999999999996</v>
      </c>
      <c r="P240" s="53"/>
      <c r="Q240" s="53"/>
      <c r="R240" s="91">
        <v>13.68</v>
      </c>
      <c r="S240" s="53"/>
      <c r="T240" s="53"/>
      <c r="U240" s="53">
        <f t="shared" si="53"/>
        <v>0</v>
      </c>
      <c r="V240" s="53">
        <f t="shared" si="54"/>
        <v>1</v>
      </c>
      <c r="W240" s="53" t="str">
        <f t="shared" si="55"/>
        <v/>
      </c>
      <c r="X240" s="53" t="str">
        <f t="shared" si="56"/>
        <v/>
      </c>
      <c r="Y240" s="53" t="str">
        <f t="shared" si="57"/>
        <v/>
      </c>
      <c r="Z240" s="53" t="str">
        <f t="shared" si="58"/>
        <v/>
      </c>
      <c r="AA240" s="53" t="str">
        <f t="shared" si="59"/>
        <v/>
      </c>
      <c r="AB240" s="53" t="str">
        <f t="shared" si="60"/>
        <v/>
      </c>
      <c r="AC240" s="53" t="str">
        <f t="shared" si="61"/>
        <v/>
      </c>
      <c r="AD240" s="53" t="str">
        <f t="shared" si="62"/>
        <v>GCSE - FSM</v>
      </c>
      <c r="AE240" s="53" t="str">
        <f t="shared" si="63"/>
        <v/>
      </c>
      <c r="AF240" s="53" t="str">
        <f t="shared" si="64"/>
        <v/>
      </c>
      <c r="AG240" s="53" t="str">
        <f t="shared" si="65"/>
        <v/>
      </c>
      <c r="AH240" s="53" t="str">
        <f t="shared" si="66"/>
        <v/>
      </c>
      <c r="AI240" s="53">
        <v>203</v>
      </c>
      <c r="AJ240" s="53">
        <v>33</v>
      </c>
      <c r="AK240" s="53">
        <v>280</v>
      </c>
      <c r="AL240" s="53">
        <v>239</v>
      </c>
      <c r="AM240" s="53">
        <v>253</v>
      </c>
      <c r="AN240" s="53">
        <v>207</v>
      </c>
      <c r="AO240" s="69">
        <f t="shared" si="70"/>
        <v>202.5</v>
      </c>
      <c r="AP240" s="53">
        <v>238</v>
      </c>
      <c r="AQ240" s="76">
        <v>8</v>
      </c>
      <c r="AR240" s="53">
        <v>3</v>
      </c>
    </row>
    <row r="241" spans="1:44" x14ac:dyDescent="0.2">
      <c r="A241" s="58" t="s">
        <v>149</v>
      </c>
      <c r="B241" s="58" t="s">
        <v>165</v>
      </c>
      <c r="C241" s="70">
        <v>0.60661764705882348</v>
      </c>
      <c r="D241" s="58"/>
      <c r="E241" s="58"/>
      <c r="F241" s="70">
        <v>0.33587786259541985</v>
      </c>
      <c r="G241" s="58"/>
      <c r="H241" s="58"/>
      <c r="I241" s="70">
        <v>0.12</v>
      </c>
      <c r="J241" s="58"/>
      <c r="K241" s="58"/>
      <c r="L241" s="79">
        <v>10.1</v>
      </c>
      <c r="M241" s="58"/>
      <c r="N241" s="58"/>
      <c r="O241" s="58">
        <v>51.7</v>
      </c>
      <c r="P241" s="58"/>
      <c r="Q241" s="58"/>
      <c r="R241" s="85">
        <v>15.29</v>
      </c>
      <c r="S241" s="58"/>
      <c r="T241" s="58"/>
      <c r="U241" s="58">
        <f t="shared" si="53"/>
        <v>0</v>
      </c>
      <c r="V241" s="58">
        <f t="shared" si="54"/>
        <v>0</v>
      </c>
      <c r="W241" s="58" t="str">
        <f t="shared" si="55"/>
        <v/>
      </c>
      <c r="X241" s="58" t="str">
        <f t="shared" si="56"/>
        <v/>
      </c>
      <c r="Y241" s="58" t="str">
        <f t="shared" si="57"/>
        <v/>
      </c>
      <c r="Z241" s="58" t="str">
        <f t="shared" si="58"/>
        <v/>
      </c>
      <c r="AA241" s="58" t="str">
        <f t="shared" si="59"/>
        <v/>
      </c>
      <c r="AB241" s="58" t="str">
        <f t="shared" si="60"/>
        <v/>
      </c>
      <c r="AC241" s="58" t="str">
        <f t="shared" si="61"/>
        <v/>
      </c>
      <c r="AD241" s="58" t="str">
        <f t="shared" si="62"/>
        <v/>
      </c>
      <c r="AE241" s="58" t="str">
        <f t="shared" si="63"/>
        <v/>
      </c>
      <c r="AF241" s="58" t="str">
        <f t="shared" si="64"/>
        <v/>
      </c>
      <c r="AG241" s="58" t="str">
        <f t="shared" si="65"/>
        <v/>
      </c>
      <c r="AH241" s="58" t="str">
        <f t="shared" si="66"/>
        <v/>
      </c>
      <c r="AI241" s="58">
        <v>149</v>
      </c>
      <c r="AJ241" s="58">
        <v>152</v>
      </c>
      <c r="AK241" s="58">
        <v>223</v>
      </c>
      <c r="AL241" s="58">
        <v>177</v>
      </c>
      <c r="AM241" s="58">
        <v>255</v>
      </c>
      <c r="AN241" s="58">
        <v>262</v>
      </c>
      <c r="AO241" s="63">
        <f t="shared" si="70"/>
        <v>203</v>
      </c>
      <c r="AP241" s="58">
        <v>239</v>
      </c>
      <c r="AQ241" s="77">
        <v>8</v>
      </c>
      <c r="AR241" s="58">
        <v>3</v>
      </c>
    </row>
    <row r="242" spans="1:44" x14ac:dyDescent="0.2">
      <c r="A242" s="58" t="s">
        <v>15</v>
      </c>
      <c r="B242" s="58" t="s">
        <v>44</v>
      </c>
      <c r="C242" s="70">
        <v>0.66781708369283865</v>
      </c>
      <c r="D242" s="58"/>
      <c r="E242" s="58"/>
      <c r="F242" s="70">
        <v>0.36</v>
      </c>
      <c r="G242" s="58"/>
      <c r="H242" s="58"/>
      <c r="I242" s="70">
        <v>0.127</v>
      </c>
      <c r="J242" s="58"/>
      <c r="K242" s="58"/>
      <c r="L242" s="79">
        <v>11</v>
      </c>
      <c r="M242" s="58"/>
      <c r="N242" s="58"/>
      <c r="O242" s="58">
        <v>51.4</v>
      </c>
      <c r="P242" s="58"/>
      <c r="Q242" s="58"/>
      <c r="R242" s="85">
        <v>12.81</v>
      </c>
      <c r="S242" s="58"/>
      <c r="T242" s="58"/>
      <c r="U242" s="58">
        <f t="shared" si="53"/>
        <v>0</v>
      </c>
      <c r="V242" s="58">
        <f t="shared" si="54"/>
        <v>0</v>
      </c>
      <c r="W242" s="58" t="str">
        <f t="shared" si="55"/>
        <v/>
      </c>
      <c r="X242" s="58" t="str">
        <f t="shared" si="56"/>
        <v/>
      </c>
      <c r="Y242" s="58" t="str">
        <f t="shared" si="57"/>
        <v/>
      </c>
      <c r="Z242" s="58" t="str">
        <f t="shared" si="58"/>
        <v/>
      </c>
      <c r="AA242" s="58" t="str">
        <f t="shared" si="59"/>
        <v/>
      </c>
      <c r="AB242" s="58" t="str">
        <f t="shared" si="60"/>
        <v/>
      </c>
      <c r="AC242" s="58" t="str">
        <f t="shared" si="61"/>
        <v/>
      </c>
      <c r="AD242" s="58" t="str">
        <f t="shared" si="62"/>
        <v/>
      </c>
      <c r="AE242" s="58" t="str">
        <f t="shared" si="63"/>
        <v/>
      </c>
      <c r="AF242" s="58" t="str">
        <f t="shared" si="64"/>
        <v/>
      </c>
      <c r="AG242" s="58" t="str">
        <f t="shared" si="65"/>
        <v/>
      </c>
      <c r="AH242" s="58" t="str">
        <f t="shared" si="66"/>
        <v/>
      </c>
      <c r="AI242" s="58">
        <v>264</v>
      </c>
      <c r="AJ242" s="58">
        <v>185</v>
      </c>
      <c r="AK242" s="58">
        <v>205</v>
      </c>
      <c r="AL242" s="58">
        <v>161</v>
      </c>
      <c r="AM242" s="58">
        <v>251</v>
      </c>
      <c r="AN242" s="58">
        <v>155</v>
      </c>
      <c r="AO242" s="63">
        <f t="shared" si="70"/>
        <v>203.5</v>
      </c>
      <c r="AP242" s="58">
        <v>240</v>
      </c>
      <c r="AQ242" s="77">
        <v>8</v>
      </c>
      <c r="AR242" s="58">
        <v>3</v>
      </c>
    </row>
    <row r="243" spans="1:44" x14ac:dyDescent="0.2">
      <c r="A243" s="58" t="s">
        <v>231</v>
      </c>
      <c r="B243" s="58" t="s">
        <v>269</v>
      </c>
      <c r="C243" s="70">
        <v>0.67304133251079579</v>
      </c>
      <c r="D243" s="58"/>
      <c r="E243" s="58"/>
      <c r="F243" s="70">
        <v>0.36507936507936506</v>
      </c>
      <c r="G243" s="58"/>
      <c r="H243" s="58"/>
      <c r="I243" s="70">
        <v>0.13600000000000001</v>
      </c>
      <c r="J243" s="58"/>
      <c r="K243" s="58"/>
      <c r="L243" s="79">
        <v>9.9</v>
      </c>
      <c r="M243" s="58"/>
      <c r="N243" s="58"/>
      <c r="O243" s="58">
        <v>46.7</v>
      </c>
      <c r="P243" s="58"/>
      <c r="Q243" s="58"/>
      <c r="R243" s="85">
        <v>13.3</v>
      </c>
      <c r="S243" s="58"/>
      <c r="T243" s="58"/>
      <c r="U243" s="58">
        <f t="shared" si="53"/>
        <v>0</v>
      </c>
      <c r="V243" s="58">
        <f t="shared" si="54"/>
        <v>0</v>
      </c>
      <c r="W243" s="58" t="str">
        <f t="shared" si="55"/>
        <v/>
      </c>
      <c r="X243" s="58" t="str">
        <f t="shared" si="56"/>
        <v/>
      </c>
      <c r="Y243" s="58" t="str">
        <f t="shared" si="57"/>
        <v/>
      </c>
      <c r="Z243" s="58" t="str">
        <f t="shared" si="58"/>
        <v/>
      </c>
      <c r="AA243" s="58" t="str">
        <f t="shared" si="59"/>
        <v/>
      </c>
      <c r="AB243" s="58" t="str">
        <f t="shared" si="60"/>
        <v/>
      </c>
      <c r="AC243" s="58" t="str">
        <f t="shared" si="61"/>
        <v/>
      </c>
      <c r="AD243" s="58" t="str">
        <f t="shared" si="62"/>
        <v/>
      </c>
      <c r="AE243" s="58" t="str">
        <f t="shared" si="63"/>
        <v/>
      </c>
      <c r="AF243" s="58" t="str">
        <f t="shared" si="64"/>
        <v/>
      </c>
      <c r="AG243" s="58" t="str">
        <f t="shared" si="65"/>
        <v/>
      </c>
      <c r="AH243" s="58" t="str">
        <f t="shared" si="66"/>
        <v/>
      </c>
      <c r="AI243" s="58">
        <v>271</v>
      </c>
      <c r="AJ243" s="58">
        <v>193</v>
      </c>
      <c r="AK243" s="58">
        <v>195</v>
      </c>
      <c r="AL243" s="58">
        <v>184</v>
      </c>
      <c r="AM243" s="58">
        <v>193</v>
      </c>
      <c r="AN243" s="58">
        <v>186</v>
      </c>
      <c r="AO243" s="63">
        <f t="shared" si="70"/>
        <v>203.66666666666666</v>
      </c>
      <c r="AP243" s="58">
        <v>241</v>
      </c>
      <c r="AQ243" s="77">
        <v>8</v>
      </c>
      <c r="AR243" s="58">
        <v>3</v>
      </c>
    </row>
    <row r="244" spans="1:44" x14ac:dyDescent="0.2">
      <c r="A244" s="53" t="s">
        <v>149</v>
      </c>
      <c r="B244" s="53" t="s">
        <v>182</v>
      </c>
      <c r="C244" s="54">
        <v>0.63920454545454541</v>
      </c>
      <c r="D244" s="53"/>
      <c r="E244" s="53"/>
      <c r="F244" s="54">
        <v>0.26829268292682928</v>
      </c>
      <c r="G244" s="53"/>
      <c r="H244" s="53" t="s">
        <v>348</v>
      </c>
      <c r="I244" s="54">
        <v>0.14099999999999999</v>
      </c>
      <c r="J244" s="53"/>
      <c r="K244" s="53"/>
      <c r="L244" s="55">
        <v>6.7</v>
      </c>
      <c r="M244" s="53"/>
      <c r="N244" s="53"/>
      <c r="O244" s="53">
        <v>52.6</v>
      </c>
      <c r="P244" s="53"/>
      <c r="Q244" s="53"/>
      <c r="R244" s="91">
        <v>15.58</v>
      </c>
      <c r="S244" s="53"/>
      <c r="T244" s="53"/>
      <c r="U244" s="53">
        <f t="shared" si="53"/>
        <v>0</v>
      </c>
      <c r="V244" s="53">
        <f t="shared" si="54"/>
        <v>1</v>
      </c>
      <c r="W244" s="53" t="str">
        <f t="shared" si="55"/>
        <v/>
      </c>
      <c r="X244" s="53" t="str">
        <f t="shared" si="56"/>
        <v/>
      </c>
      <c r="Y244" s="53" t="str">
        <f t="shared" si="57"/>
        <v/>
      </c>
      <c r="Z244" s="53" t="str">
        <f t="shared" si="58"/>
        <v/>
      </c>
      <c r="AA244" s="53" t="str">
        <f t="shared" si="59"/>
        <v/>
      </c>
      <c r="AB244" s="53" t="str">
        <f t="shared" si="60"/>
        <v/>
      </c>
      <c r="AC244" s="53" t="str">
        <f t="shared" si="61"/>
        <v/>
      </c>
      <c r="AD244" s="53" t="str">
        <f t="shared" si="62"/>
        <v>GCSE - FSM</v>
      </c>
      <c r="AE244" s="53" t="str">
        <f t="shared" si="63"/>
        <v/>
      </c>
      <c r="AF244" s="53" t="str">
        <f t="shared" si="64"/>
        <v/>
      </c>
      <c r="AG244" s="53" t="str">
        <f t="shared" si="65"/>
        <v/>
      </c>
      <c r="AH244" s="53" t="str">
        <f t="shared" si="66"/>
        <v/>
      </c>
      <c r="AI244" s="53">
        <v>218</v>
      </c>
      <c r="AJ244" s="53">
        <v>50</v>
      </c>
      <c r="AK244" s="53">
        <v>188</v>
      </c>
      <c r="AL244" s="53">
        <v>230</v>
      </c>
      <c r="AM244" s="53">
        <v>265</v>
      </c>
      <c r="AN244" s="53">
        <v>273</v>
      </c>
      <c r="AO244" s="69">
        <f t="shared" si="70"/>
        <v>204</v>
      </c>
      <c r="AP244" s="53">
        <v>242</v>
      </c>
      <c r="AQ244" s="76">
        <v>8</v>
      </c>
      <c r="AR244" s="53">
        <v>3</v>
      </c>
    </row>
    <row r="245" spans="1:44" x14ac:dyDescent="0.2">
      <c r="A245" s="49" t="s">
        <v>197</v>
      </c>
      <c r="B245" s="49" t="s">
        <v>225</v>
      </c>
      <c r="C245" s="50">
        <v>0.66273684210526318</v>
      </c>
      <c r="D245" s="49"/>
      <c r="E245" s="49"/>
      <c r="F245" s="50">
        <v>0.60394736842105268</v>
      </c>
      <c r="G245" s="49"/>
      <c r="H245" s="49"/>
      <c r="I245" s="50">
        <v>0.28399999999999997</v>
      </c>
      <c r="J245" s="49" t="s">
        <v>348</v>
      </c>
      <c r="K245" s="49" t="s">
        <v>348</v>
      </c>
      <c r="L245" s="51">
        <v>21.4</v>
      </c>
      <c r="M245" s="49"/>
      <c r="N245" s="49" t="s">
        <v>348</v>
      </c>
      <c r="O245" s="49">
        <v>61.900000000000006</v>
      </c>
      <c r="P245" s="49"/>
      <c r="Q245" s="49"/>
      <c r="R245" s="90">
        <v>16.36</v>
      </c>
      <c r="S245" s="49"/>
      <c r="T245" s="49"/>
      <c r="U245" s="49">
        <f t="shared" si="53"/>
        <v>1</v>
      </c>
      <c r="V245" s="49">
        <f t="shared" si="54"/>
        <v>2</v>
      </c>
      <c r="W245" s="49" t="str">
        <f t="shared" si="55"/>
        <v/>
      </c>
      <c r="X245" s="49" t="str">
        <f t="shared" si="56"/>
        <v/>
      </c>
      <c r="Y245" s="49" t="str">
        <f t="shared" si="57"/>
        <v>Poverty</v>
      </c>
      <c r="Z245" s="49" t="str">
        <f t="shared" si="58"/>
        <v/>
      </c>
      <c r="AA245" s="49" t="str">
        <f t="shared" si="59"/>
        <v/>
      </c>
      <c r="AB245" s="49" t="str">
        <f t="shared" si="60"/>
        <v/>
      </c>
      <c r="AC245" s="49" t="str">
        <f t="shared" si="61"/>
        <v/>
      </c>
      <c r="AD245" s="49" t="str">
        <f t="shared" si="62"/>
        <v/>
      </c>
      <c r="AE245" s="49" t="str">
        <f t="shared" si="63"/>
        <v>Poverty</v>
      </c>
      <c r="AF245" s="49" t="str">
        <f t="shared" si="64"/>
        <v>Workless</v>
      </c>
      <c r="AG245" s="49" t="str">
        <f t="shared" si="65"/>
        <v/>
      </c>
      <c r="AH245" s="49" t="str">
        <f t="shared" si="66"/>
        <v/>
      </c>
      <c r="AI245" s="49">
        <v>259</v>
      </c>
      <c r="AJ245" s="49">
        <v>322</v>
      </c>
      <c r="AK245" s="49">
        <v>18</v>
      </c>
      <c r="AL245" s="49">
        <v>36</v>
      </c>
      <c r="AM245" s="49">
        <v>303</v>
      </c>
      <c r="AN245" s="49">
        <v>290</v>
      </c>
      <c r="AO245" s="68">
        <f t="shared" si="70"/>
        <v>204.66666666666666</v>
      </c>
      <c r="AP245" s="49">
        <v>243</v>
      </c>
      <c r="AQ245" s="75">
        <v>8</v>
      </c>
      <c r="AR245" s="49">
        <v>3</v>
      </c>
    </row>
    <row r="246" spans="1:44" x14ac:dyDescent="0.2">
      <c r="A246" s="58" t="s">
        <v>118</v>
      </c>
      <c r="B246" s="58" t="s">
        <v>140</v>
      </c>
      <c r="C246" s="70">
        <v>0.66089334548769374</v>
      </c>
      <c r="D246" s="58"/>
      <c r="E246" s="58"/>
      <c r="F246" s="70">
        <v>0.37333333333333335</v>
      </c>
      <c r="G246" s="58"/>
      <c r="H246" s="58"/>
      <c r="I246" s="70">
        <v>0.12</v>
      </c>
      <c r="J246" s="58"/>
      <c r="K246" s="58"/>
      <c r="L246" s="79">
        <v>11</v>
      </c>
      <c r="M246" s="58"/>
      <c r="N246" s="58"/>
      <c r="O246" s="58">
        <v>45.599999999999994</v>
      </c>
      <c r="P246" s="58"/>
      <c r="Q246" s="58"/>
      <c r="R246" s="85">
        <v>13.52</v>
      </c>
      <c r="S246" s="58"/>
      <c r="T246" s="58"/>
      <c r="U246" s="58">
        <f t="shared" si="53"/>
        <v>0</v>
      </c>
      <c r="V246" s="58">
        <f t="shared" si="54"/>
        <v>0</v>
      </c>
      <c r="W246" s="58" t="str">
        <f t="shared" si="55"/>
        <v/>
      </c>
      <c r="X246" s="58" t="str">
        <f t="shared" si="56"/>
        <v/>
      </c>
      <c r="Y246" s="58" t="str">
        <f t="shared" si="57"/>
        <v/>
      </c>
      <c r="Z246" s="58" t="str">
        <f t="shared" si="58"/>
        <v/>
      </c>
      <c r="AA246" s="58" t="str">
        <f t="shared" si="59"/>
        <v/>
      </c>
      <c r="AB246" s="58" t="str">
        <f t="shared" si="60"/>
        <v/>
      </c>
      <c r="AC246" s="58" t="str">
        <f t="shared" si="61"/>
        <v/>
      </c>
      <c r="AD246" s="58" t="str">
        <f t="shared" si="62"/>
        <v/>
      </c>
      <c r="AE246" s="58" t="str">
        <f t="shared" si="63"/>
        <v/>
      </c>
      <c r="AF246" s="58" t="str">
        <f t="shared" si="64"/>
        <v/>
      </c>
      <c r="AG246" s="58" t="str">
        <f t="shared" si="65"/>
        <v/>
      </c>
      <c r="AH246" s="58" t="str">
        <f t="shared" si="66"/>
        <v/>
      </c>
      <c r="AI246" s="58">
        <v>255</v>
      </c>
      <c r="AJ246" s="58">
        <v>213</v>
      </c>
      <c r="AK246" s="58">
        <v>224</v>
      </c>
      <c r="AL246" s="58">
        <v>162</v>
      </c>
      <c r="AM246" s="58">
        <v>180</v>
      </c>
      <c r="AN246" s="58">
        <v>198</v>
      </c>
      <c r="AO246" s="63">
        <f t="shared" si="70"/>
        <v>205.33333333333334</v>
      </c>
      <c r="AP246" s="58">
        <v>244</v>
      </c>
      <c r="AQ246" s="77">
        <v>8</v>
      </c>
      <c r="AR246" s="58">
        <v>4</v>
      </c>
    </row>
    <row r="247" spans="1:44" x14ac:dyDescent="0.2">
      <c r="A247" s="53" t="s">
        <v>197</v>
      </c>
      <c r="B247" s="53" t="s">
        <v>205</v>
      </c>
      <c r="C247" s="54">
        <v>0.65120917476938422</v>
      </c>
      <c r="D247" s="53"/>
      <c r="E247" s="53"/>
      <c r="F247" s="54">
        <v>0.4913294797687861</v>
      </c>
      <c r="G247" s="53"/>
      <c r="H247" s="53"/>
      <c r="I247" s="54">
        <v>0.222</v>
      </c>
      <c r="J247" s="53"/>
      <c r="K247" s="53" t="s">
        <v>348</v>
      </c>
      <c r="L247" s="55">
        <v>8.1</v>
      </c>
      <c r="M247" s="53"/>
      <c r="N247" s="53"/>
      <c r="O247" s="53">
        <v>44.1</v>
      </c>
      <c r="P247" s="53"/>
      <c r="Q247" s="53"/>
      <c r="R247" s="91">
        <v>15.08</v>
      </c>
      <c r="S247" s="53"/>
      <c r="T247" s="53"/>
      <c r="U247" s="53">
        <f t="shared" si="53"/>
        <v>0</v>
      </c>
      <c r="V247" s="53">
        <f t="shared" si="54"/>
        <v>1</v>
      </c>
      <c r="W247" s="53" t="str">
        <f t="shared" si="55"/>
        <v/>
      </c>
      <c r="X247" s="53" t="str">
        <f t="shared" si="56"/>
        <v/>
      </c>
      <c r="Y247" s="53" t="str">
        <f t="shared" si="57"/>
        <v/>
      </c>
      <c r="Z247" s="53" t="str">
        <f t="shared" si="58"/>
        <v/>
      </c>
      <c r="AA247" s="53" t="str">
        <f t="shared" si="59"/>
        <v/>
      </c>
      <c r="AB247" s="53" t="str">
        <f t="shared" si="60"/>
        <v/>
      </c>
      <c r="AC247" s="53" t="str">
        <f t="shared" si="61"/>
        <v/>
      </c>
      <c r="AD247" s="53" t="str">
        <f t="shared" si="62"/>
        <v/>
      </c>
      <c r="AE247" s="53" t="str">
        <f t="shared" si="63"/>
        <v>Poverty</v>
      </c>
      <c r="AF247" s="53" t="str">
        <f t="shared" si="64"/>
        <v/>
      </c>
      <c r="AG247" s="53" t="str">
        <f t="shared" si="65"/>
        <v/>
      </c>
      <c r="AH247" s="53" t="str">
        <f t="shared" si="66"/>
        <v/>
      </c>
      <c r="AI247" s="53">
        <v>241</v>
      </c>
      <c r="AJ247" s="53">
        <v>308</v>
      </c>
      <c r="AK247" s="53">
        <v>60</v>
      </c>
      <c r="AL247" s="53">
        <v>204</v>
      </c>
      <c r="AM247" s="53">
        <v>165</v>
      </c>
      <c r="AN247" s="53">
        <v>256</v>
      </c>
      <c r="AO247" s="69">
        <f t="shared" si="70"/>
        <v>205.66666666666666</v>
      </c>
      <c r="AP247" s="53">
        <v>245</v>
      </c>
      <c r="AQ247" s="76">
        <v>8</v>
      </c>
      <c r="AR247" s="53">
        <v>4</v>
      </c>
    </row>
    <row r="248" spans="1:44" x14ac:dyDescent="0.2">
      <c r="A248" s="58" t="s">
        <v>77</v>
      </c>
      <c r="B248" s="58" t="s">
        <v>90</v>
      </c>
      <c r="C248" s="70">
        <v>0.61711711711711714</v>
      </c>
      <c r="D248" s="58"/>
      <c r="E248" s="58"/>
      <c r="F248" s="70">
        <v>0.3728813559322034</v>
      </c>
      <c r="G248" s="58"/>
      <c r="H248" s="58"/>
      <c r="I248" s="70">
        <v>8.5999999999999993E-2</v>
      </c>
      <c r="J248" s="58"/>
      <c r="K248" s="58"/>
      <c r="L248" s="80" t="s">
        <v>1068</v>
      </c>
      <c r="M248" s="58"/>
      <c r="N248" s="58"/>
      <c r="O248" s="58">
        <v>44.4</v>
      </c>
      <c r="P248" s="58"/>
      <c r="Q248" s="58"/>
      <c r="R248" s="85">
        <v>13.26</v>
      </c>
      <c r="S248" s="58"/>
      <c r="T248" s="58"/>
      <c r="U248" s="58">
        <f t="shared" si="53"/>
        <v>0</v>
      </c>
      <c r="V248" s="58">
        <f t="shared" si="54"/>
        <v>0</v>
      </c>
      <c r="W248" s="58" t="str">
        <f t="shared" si="55"/>
        <v/>
      </c>
      <c r="X248" s="58" t="str">
        <f t="shared" si="56"/>
        <v/>
      </c>
      <c r="Y248" s="58" t="str">
        <f t="shared" si="57"/>
        <v/>
      </c>
      <c r="Z248" s="58" t="str">
        <f t="shared" si="58"/>
        <v/>
      </c>
      <c r="AA248" s="58" t="str">
        <f t="shared" si="59"/>
        <v/>
      </c>
      <c r="AB248" s="58" t="str">
        <f t="shared" si="60"/>
        <v/>
      </c>
      <c r="AC248" s="58" t="str">
        <f t="shared" si="61"/>
        <v/>
      </c>
      <c r="AD248" s="58" t="str">
        <f t="shared" si="62"/>
        <v/>
      </c>
      <c r="AE248" s="58" t="str">
        <f t="shared" si="63"/>
        <v/>
      </c>
      <c r="AF248" s="58" t="str">
        <f t="shared" si="64"/>
        <v/>
      </c>
      <c r="AG248" s="58" t="str">
        <f t="shared" si="65"/>
        <v/>
      </c>
      <c r="AH248" s="58" t="str">
        <f t="shared" si="66"/>
        <v/>
      </c>
      <c r="AI248" s="58">
        <v>177</v>
      </c>
      <c r="AJ248" s="58">
        <v>210</v>
      </c>
      <c r="AK248" s="58">
        <v>293</v>
      </c>
      <c r="AL248" s="58" t="s">
        <v>349</v>
      </c>
      <c r="AM248" s="58">
        <v>167</v>
      </c>
      <c r="AN248" s="58">
        <v>182</v>
      </c>
      <c r="AO248" s="63">
        <f>(AI248+AJ248+AK248+AM248+AN248)/5</f>
        <v>205.8</v>
      </c>
      <c r="AP248" s="58">
        <v>246</v>
      </c>
      <c r="AQ248" s="77">
        <v>8</v>
      </c>
      <c r="AR248" s="58">
        <v>4</v>
      </c>
    </row>
    <row r="249" spans="1:44" x14ac:dyDescent="0.2">
      <c r="A249" s="53" t="s">
        <v>197</v>
      </c>
      <c r="B249" s="53" t="s">
        <v>215</v>
      </c>
      <c r="C249" s="54">
        <v>0.63995354239256674</v>
      </c>
      <c r="D249" s="53"/>
      <c r="E249" s="53"/>
      <c r="F249" s="54">
        <v>0.47165532879818595</v>
      </c>
      <c r="G249" s="53"/>
      <c r="H249" s="53"/>
      <c r="I249" s="54">
        <v>0.21199999999999999</v>
      </c>
      <c r="J249" s="53"/>
      <c r="K249" s="53" t="s">
        <v>348</v>
      </c>
      <c r="L249" s="55">
        <v>7.2</v>
      </c>
      <c r="M249" s="53"/>
      <c r="N249" s="53"/>
      <c r="O249" s="53">
        <v>46</v>
      </c>
      <c r="P249" s="53"/>
      <c r="Q249" s="53"/>
      <c r="R249" s="91">
        <v>14.47</v>
      </c>
      <c r="S249" s="53"/>
      <c r="T249" s="53"/>
      <c r="U249" s="53">
        <f t="shared" si="53"/>
        <v>0</v>
      </c>
      <c r="V249" s="53">
        <f t="shared" si="54"/>
        <v>1</v>
      </c>
      <c r="W249" s="53" t="str">
        <f t="shared" si="55"/>
        <v/>
      </c>
      <c r="X249" s="53" t="str">
        <f t="shared" si="56"/>
        <v/>
      </c>
      <c r="Y249" s="53" t="str">
        <f t="shared" si="57"/>
        <v/>
      </c>
      <c r="Z249" s="53" t="str">
        <f t="shared" si="58"/>
        <v/>
      </c>
      <c r="AA249" s="53" t="str">
        <f t="shared" si="59"/>
        <v/>
      </c>
      <c r="AB249" s="53" t="str">
        <f t="shared" si="60"/>
        <v/>
      </c>
      <c r="AC249" s="53" t="str">
        <f t="shared" si="61"/>
        <v/>
      </c>
      <c r="AD249" s="53" t="str">
        <f t="shared" si="62"/>
        <v/>
      </c>
      <c r="AE249" s="53" t="str">
        <f t="shared" si="63"/>
        <v>Poverty</v>
      </c>
      <c r="AF249" s="53" t="str">
        <f t="shared" si="64"/>
        <v/>
      </c>
      <c r="AG249" s="53" t="str">
        <f t="shared" si="65"/>
        <v/>
      </c>
      <c r="AH249" s="53" t="str">
        <f t="shared" si="66"/>
        <v/>
      </c>
      <c r="AI249" s="53">
        <v>222</v>
      </c>
      <c r="AJ249" s="53">
        <v>298</v>
      </c>
      <c r="AK249" s="53">
        <v>74</v>
      </c>
      <c r="AL249" s="53">
        <v>223</v>
      </c>
      <c r="AM249" s="53">
        <v>185</v>
      </c>
      <c r="AN249" s="53">
        <v>237</v>
      </c>
      <c r="AO249" s="69">
        <f t="shared" ref="AO249:AO260" si="71">(AI249+AJ249+AK249+AL249+AM249+AN249)/6</f>
        <v>206.5</v>
      </c>
      <c r="AP249" s="53">
        <v>247</v>
      </c>
      <c r="AQ249" s="76">
        <v>8</v>
      </c>
      <c r="AR249" s="53">
        <v>4</v>
      </c>
    </row>
    <row r="250" spans="1:44" x14ac:dyDescent="0.2">
      <c r="A250" s="58" t="s">
        <v>77</v>
      </c>
      <c r="B250" s="58" t="s">
        <v>105</v>
      </c>
      <c r="C250" s="70">
        <v>0.62232243517474639</v>
      </c>
      <c r="D250" s="58"/>
      <c r="E250" s="58"/>
      <c r="F250" s="70">
        <v>0.32894736842105265</v>
      </c>
      <c r="G250" s="58"/>
      <c r="H250" s="58"/>
      <c r="I250" s="70">
        <v>0.108</v>
      </c>
      <c r="J250" s="58"/>
      <c r="K250" s="58"/>
      <c r="L250" s="79">
        <v>7.2</v>
      </c>
      <c r="M250" s="58"/>
      <c r="N250" s="58"/>
      <c r="O250" s="58">
        <v>48.5</v>
      </c>
      <c r="P250" s="58"/>
      <c r="Q250" s="58"/>
      <c r="R250" s="85">
        <v>14.26</v>
      </c>
      <c r="S250" s="58"/>
      <c r="T250" s="58"/>
      <c r="U250" s="58">
        <f t="shared" si="53"/>
        <v>0</v>
      </c>
      <c r="V250" s="58">
        <f t="shared" si="54"/>
        <v>0</v>
      </c>
      <c r="W250" s="58" t="str">
        <f t="shared" si="55"/>
        <v/>
      </c>
      <c r="X250" s="58" t="str">
        <f t="shared" si="56"/>
        <v/>
      </c>
      <c r="Y250" s="58" t="str">
        <f t="shared" si="57"/>
        <v/>
      </c>
      <c r="Z250" s="58" t="str">
        <f t="shared" si="58"/>
        <v/>
      </c>
      <c r="AA250" s="58" t="str">
        <f t="shared" si="59"/>
        <v/>
      </c>
      <c r="AB250" s="58" t="str">
        <f t="shared" si="60"/>
        <v/>
      </c>
      <c r="AC250" s="58" t="str">
        <f t="shared" si="61"/>
        <v/>
      </c>
      <c r="AD250" s="58" t="str">
        <f t="shared" si="62"/>
        <v/>
      </c>
      <c r="AE250" s="58" t="str">
        <f t="shared" si="63"/>
        <v/>
      </c>
      <c r="AF250" s="58" t="str">
        <f t="shared" si="64"/>
        <v/>
      </c>
      <c r="AG250" s="58" t="str">
        <f t="shared" si="65"/>
        <v/>
      </c>
      <c r="AH250" s="58" t="str">
        <f t="shared" si="66"/>
        <v/>
      </c>
      <c r="AI250" s="58">
        <v>185</v>
      </c>
      <c r="AJ250" s="58">
        <v>138</v>
      </c>
      <c r="AK250" s="58">
        <v>253</v>
      </c>
      <c r="AL250" s="58">
        <v>222</v>
      </c>
      <c r="AM250" s="58">
        <v>214</v>
      </c>
      <c r="AN250" s="58">
        <v>229</v>
      </c>
      <c r="AO250" s="63">
        <f t="shared" si="71"/>
        <v>206.83333333333334</v>
      </c>
      <c r="AP250" s="58">
        <v>248</v>
      </c>
      <c r="AQ250" s="77">
        <v>8</v>
      </c>
      <c r="AR250" s="58">
        <v>4</v>
      </c>
    </row>
    <row r="251" spans="1:44" x14ac:dyDescent="0.2">
      <c r="A251" s="58" t="s">
        <v>231</v>
      </c>
      <c r="B251" s="58" t="s">
        <v>250</v>
      </c>
      <c r="C251" s="70">
        <v>0.62612163509471586</v>
      </c>
      <c r="D251" s="58"/>
      <c r="E251" s="58"/>
      <c r="F251" s="70">
        <v>0.34653465346534651</v>
      </c>
      <c r="G251" s="58"/>
      <c r="H251" s="58"/>
      <c r="I251" s="70">
        <v>0.14299999999999999</v>
      </c>
      <c r="J251" s="58"/>
      <c r="K251" s="58"/>
      <c r="L251" s="79">
        <v>7.6</v>
      </c>
      <c r="M251" s="58"/>
      <c r="N251" s="58"/>
      <c r="O251" s="58">
        <v>53.1</v>
      </c>
      <c r="P251" s="58"/>
      <c r="Q251" s="58"/>
      <c r="R251" s="85">
        <v>14.25</v>
      </c>
      <c r="S251" s="58"/>
      <c r="T251" s="58"/>
      <c r="U251" s="58">
        <f t="shared" si="53"/>
        <v>0</v>
      </c>
      <c r="V251" s="58">
        <f t="shared" si="54"/>
        <v>0</v>
      </c>
      <c r="W251" s="58" t="str">
        <f t="shared" si="55"/>
        <v/>
      </c>
      <c r="X251" s="58" t="str">
        <f t="shared" si="56"/>
        <v/>
      </c>
      <c r="Y251" s="58" t="str">
        <f t="shared" si="57"/>
        <v/>
      </c>
      <c r="Z251" s="58" t="str">
        <f t="shared" si="58"/>
        <v/>
      </c>
      <c r="AA251" s="58" t="str">
        <f t="shared" si="59"/>
        <v/>
      </c>
      <c r="AB251" s="58" t="str">
        <f t="shared" si="60"/>
        <v/>
      </c>
      <c r="AC251" s="58" t="str">
        <f t="shared" si="61"/>
        <v/>
      </c>
      <c r="AD251" s="58" t="str">
        <f t="shared" si="62"/>
        <v/>
      </c>
      <c r="AE251" s="58" t="str">
        <f t="shared" si="63"/>
        <v/>
      </c>
      <c r="AF251" s="58" t="str">
        <f t="shared" si="64"/>
        <v/>
      </c>
      <c r="AG251" s="58" t="str">
        <f t="shared" si="65"/>
        <v/>
      </c>
      <c r="AH251" s="58" t="str">
        <f t="shared" si="66"/>
        <v/>
      </c>
      <c r="AI251" s="58">
        <v>189</v>
      </c>
      <c r="AJ251" s="58">
        <v>166</v>
      </c>
      <c r="AK251" s="58">
        <v>183</v>
      </c>
      <c r="AL251" s="58">
        <v>211</v>
      </c>
      <c r="AM251" s="58">
        <v>271</v>
      </c>
      <c r="AN251" s="58">
        <v>227</v>
      </c>
      <c r="AO251" s="63">
        <f t="shared" si="71"/>
        <v>207.83333333333334</v>
      </c>
      <c r="AP251" s="58">
        <v>249</v>
      </c>
      <c r="AQ251" s="77">
        <v>8</v>
      </c>
      <c r="AR251" s="58">
        <v>4</v>
      </c>
    </row>
    <row r="252" spans="1:44" x14ac:dyDescent="0.2">
      <c r="A252" s="53" t="s">
        <v>197</v>
      </c>
      <c r="B252" s="53" t="s">
        <v>219</v>
      </c>
      <c r="C252" s="54">
        <v>0.64198606271777003</v>
      </c>
      <c r="D252" s="53"/>
      <c r="E252" s="53"/>
      <c r="F252" s="54">
        <v>0.57085561497326198</v>
      </c>
      <c r="G252" s="53"/>
      <c r="H252" s="53"/>
      <c r="I252" s="54">
        <v>0.28999999999999998</v>
      </c>
      <c r="J252" s="53" t="s">
        <v>348</v>
      </c>
      <c r="K252" s="53" t="s">
        <v>348</v>
      </c>
      <c r="L252" s="55">
        <v>17.2</v>
      </c>
      <c r="M252" s="53"/>
      <c r="N252" s="53"/>
      <c r="O252" s="53">
        <v>70.099999999999994</v>
      </c>
      <c r="P252" s="53"/>
      <c r="Q252" s="53"/>
      <c r="R252" s="91">
        <v>16.64</v>
      </c>
      <c r="S252" s="53"/>
      <c r="T252" s="53"/>
      <c r="U252" s="53">
        <f t="shared" si="53"/>
        <v>1</v>
      </c>
      <c r="V252" s="53">
        <f t="shared" si="54"/>
        <v>1</v>
      </c>
      <c r="W252" s="53" t="str">
        <f t="shared" si="55"/>
        <v/>
      </c>
      <c r="X252" s="53" t="str">
        <f t="shared" si="56"/>
        <v/>
      </c>
      <c r="Y252" s="53" t="str">
        <f t="shared" si="57"/>
        <v>Poverty</v>
      </c>
      <c r="Z252" s="53" t="str">
        <f t="shared" si="58"/>
        <v/>
      </c>
      <c r="AA252" s="53" t="str">
        <f t="shared" si="59"/>
        <v/>
      </c>
      <c r="AB252" s="53" t="str">
        <f t="shared" si="60"/>
        <v/>
      </c>
      <c r="AC252" s="53" t="str">
        <f t="shared" si="61"/>
        <v/>
      </c>
      <c r="AD252" s="53" t="str">
        <f t="shared" si="62"/>
        <v/>
      </c>
      <c r="AE252" s="53" t="str">
        <f t="shared" si="63"/>
        <v>Poverty</v>
      </c>
      <c r="AF252" s="53" t="str">
        <f t="shared" si="64"/>
        <v/>
      </c>
      <c r="AG252" s="53" t="str">
        <f t="shared" si="65"/>
        <v/>
      </c>
      <c r="AH252" s="53" t="str">
        <f t="shared" si="66"/>
        <v/>
      </c>
      <c r="AI252" s="53">
        <v>226</v>
      </c>
      <c r="AJ252" s="53">
        <v>320</v>
      </c>
      <c r="AK252" s="53">
        <v>17</v>
      </c>
      <c r="AL252" s="53">
        <v>71</v>
      </c>
      <c r="AM252" s="53">
        <v>319</v>
      </c>
      <c r="AN252" s="53">
        <v>295</v>
      </c>
      <c r="AO252" s="69">
        <f t="shared" si="71"/>
        <v>208</v>
      </c>
      <c r="AP252" s="53">
        <v>250</v>
      </c>
      <c r="AQ252" s="76">
        <v>8</v>
      </c>
      <c r="AR252" s="53">
        <v>4</v>
      </c>
    </row>
    <row r="253" spans="1:44" x14ac:dyDescent="0.2">
      <c r="A253" s="53" t="s">
        <v>15</v>
      </c>
      <c r="B253" s="53" t="s">
        <v>45</v>
      </c>
      <c r="C253" s="54">
        <v>0.65147058823529413</v>
      </c>
      <c r="D253" s="53"/>
      <c r="E253" s="53"/>
      <c r="F253" s="54">
        <v>0.29090909090909089</v>
      </c>
      <c r="G253" s="53"/>
      <c r="H253" s="53" t="s">
        <v>348</v>
      </c>
      <c r="I253" s="54">
        <v>0.111</v>
      </c>
      <c r="J253" s="53"/>
      <c r="K253" s="53"/>
      <c r="L253" s="55">
        <v>11.1</v>
      </c>
      <c r="M253" s="53"/>
      <c r="N253" s="53"/>
      <c r="O253" s="53">
        <v>52.7</v>
      </c>
      <c r="P253" s="53"/>
      <c r="Q253" s="53"/>
      <c r="R253" s="91">
        <v>15.36</v>
      </c>
      <c r="S253" s="53"/>
      <c r="T253" s="53"/>
      <c r="U253" s="53">
        <f t="shared" si="53"/>
        <v>0</v>
      </c>
      <c r="V253" s="53">
        <f t="shared" si="54"/>
        <v>1</v>
      </c>
      <c r="W253" s="53" t="str">
        <f t="shared" si="55"/>
        <v/>
      </c>
      <c r="X253" s="53" t="str">
        <f t="shared" si="56"/>
        <v/>
      </c>
      <c r="Y253" s="53" t="str">
        <f t="shared" si="57"/>
        <v/>
      </c>
      <c r="Z253" s="53" t="str">
        <f t="shared" si="58"/>
        <v/>
      </c>
      <c r="AA253" s="53" t="str">
        <f t="shared" si="59"/>
        <v/>
      </c>
      <c r="AB253" s="53" t="str">
        <f t="shared" si="60"/>
        <v/>
      </c>
      <c r="AC253" s="53" t="str">
        <f t="shared" si="61"/>
        <v/>
      </c>
      <c r="AD253" s="53" t="str">
        <f t="shared" si="62"/>
        <v>GCSE - FSM</v>
      </c>
      <c r="AE253" s="53" t="str">
        <f t="shared" si="63"/>
        <v/>
      </c>
      <c r="AF253" s="53" t="str">
        <f t="shared" si="64"/>
        <v/>
      </c>
      <c r="AG253" s="53" t="str">
        <f t="shared" si="65"/>
        <v/>
      </c>
      <c r="AH253" s="53" t="str">
        <f t="shared" si="66"/>
        <v/>
      </c>
      <c r="AI253" s="53">
        <v>242</v>
      </c>
      <c r="AJ253" s="53">
        <v>79</v>
      </c>
      <c r="AK253" s="53">
        <v>244</v>
      </c>
      <c r="AL253" s="53">
        <v>158</v>
      </c>
      <c r="AM253" s="53">
        <v>267</v>
      </c>
      <c r="AN253" s="53">
        <v>264</v>
      </c>
      <c r="AO253" s="69">
        <f t="shared" si="71"/>
        <v>209</v>
      </c>
      <c r="AP253" s="53">
        <v>251</v>
      </c>
      <c r="AQ253" s="76">
        <v>8</v>
      </c>
      <c r="AR253" s="53">
        <v>4</v>
      </c>
    </row>
    <row r="254" spans="1:44" x14ac:dyDescent="0.2">
      <c r="A254" s="58" t="s">
        <v>231</v>
      </c>
      <c r="B254" s="58" t="s">
        <v>280</v>
      </c>
      <c r="C254" s="70">
        <v>0.63921217547000897</v>
      </c>
      <c r="D254" s="58"/>
      <c r="E254" s="58"/>
      <c r="F254" s="70">
        <v>0.30985915492957744</v>
      </c>
      <c r="G254" s="58"/>
      <c r="H254" s="58"/>
      <c r="I254" s="70">
        <v>7.8E-2</v>
      </c>
      <c r="J254" s="58"/>
      <c r="K254" s="58"/>
      <c r="L254" s="79">
        <v>7.6</v>
      </c>
      <c r="M254" s="58"/>
      <c r="N254" s="58"/>
      <c r="O254" s="58">
        <v>44.7</v>
      </c>
      <c r="P254" s="58"/>
      <c r="Q254" s="58"/>
      <c r="R254" s="85">
        <v>14.45</v>
      </c>
      <c r="S254" s="58"/>
      <c r="T254" s="58"/>
      <c r="U254" s="58">
        <f t="shared" si="53"/>
        <v>0</v>
      </c>
      <c r="V254" s="58">
        <f t="shared" si="54"/>
        <v>0</v>
      </c>
      <c r="W254" s="58" t="str">
        <f t="shared" si="55"/>
        <v/>
      </c>
      <c r="X254" s="58" t="str">
        <f t="shared" si="56"/>
        <v/>
      </c>
      <c r="Y254" s="58" t="str">
        <f t="shared" si="57"/>
        <v/>
      </c>
      <c r="Z254" s="58" t="str">
        <f t="shared" si="58"/>
        <v/>
      </c>
      <c r="AA254" s="58" t="str">
        <f t="shared" si="59"/>
        <v/>
      </c>
      <c r="AB254" s="58" t="str">
        <f t="shared" si="60"/>
        <v/>
      </c>
      <c r="AC254" s="58" t="str">
        <f t="shared" si="61"/>
        <v/>
      </c>
      <c r="AD254" s="58" t="str">
        <f t="shared" si="62"/>
        <v/>
      </c>
      <c r="AE254" s="58" t="str">
        <f t="shared" si="63"/>
        <v/>
      </c>
      <c r="AF254" s="58" t="str">
        <f t="shared" si="64"/>
        <v/>
      </c>
      <c r="AG254" s="58" t="str">
        <f t="shared" si="65"/>
        <v/>
      </c>
      <c r="AH254" s="58" t="str">
        <f t="shared" si="66"/>
        <v/>
      </c>
      <c r="AI254" s="58">
        <v>219</v>
      </c>
      <c r="AJ254" s="58">
        <v>112</v>
      </c>
      <c r="AK254" s="58">
        <v>308</v>
      </c>
      <c r="AL254" s="58">
        <v>212</v>
      </c>
      <c r="AM254" s="58">
        <v>171</v>
      </c>
      <c r="AN254" s="58">
        <v>235</v>
      </c>
      <c r="AO254" s="63">
        <f t="shared" si="71"/>
        <v>209.5</v>
      </c>
      <c r="AP254" s="58">
        <v>252</v>
      </c>
      <c r="AQ254" s="77">
        <v>8</v>
      </c>
      <c r="AR254" s="58">
        <v>4</v>
      </c>
    </row>
    <row r="255" spans="1:44" x14ac:dyDescent="0.2">
      <c r="A255" s="49" t="s">
        <v>197</v>
      </c>
      <c r="B255" s="49" t="s">
        <v>230</v>
      </c>
      <c r="C255" s="50">
        <v>0.6869409660107334</v>
      </c>
      <c r="D255" s="49"/>
      <c r="E255" s="49"/>
      <c r="F255" s="50">
        <v>0.61806981519507187</v>
      </c>
      <c r="G255" s="49"/>
      <c r="H255" s="49"/>
      <c r="I255" s="50">
        <v>0.313</v>
      </c>
      <c r="J255" s="49" t="s">
        <v>348</v>
      </c>
      <c r="K255" s="49" t="s">
        <v>348</v>
      </c>
      <c r="L255" s="51">
        <v>27.7</v>
      </c>
      <c r="M255" s="49" t="s">
        <v>348</v>
      </c>
      <c r="N255" s="49" t="s">
        <v>348</v>
      </c>
      <c r="O255" s="49">
        <v>74.5</v>
      </c>
      <c r="P255" s="49"/>
      <c r="Q255" s="49"/>
      <c r="R255" s="90">
        <v>19.420000000000002</v>
      </c>
      <c r="S255" s="49"/>
      <c r="T255" s="49"/>
      <c r="U255" s="49">
        <f t="shared" si="53"/>
        <v>2</v>
      </c>
      <c r="V255" s="49">
        <f t="shared" si="54"/>
        <v>2</v>
      </c>
      <c r="W255" s="49" t="str">
        <f t="shared" si="55"/>
        <v/>
      </c>
      <c r="X255" s="49" t="str">
        <f t="shared" si="56"/>
        <v/>
      </c>
      <c r="Y255" s="49" t="str">
        <f t="shared" si="57"/>
        <v>Poverty</v>
      </c>
      <c r="Z255" s="49" t="str">
        <f t="shared" si="58"/>
        <v>Workless</v>
      </c>
      <c r="AA255" s="49" t="str">
        <f t="shared" si="59"/>
        <v/>
      </c>
      <c r="AB255" s="49" t="str">
        <f t="shared" si="60"/>
        <v/>
      </c>
      <c r="AC255" s="49" t="str">
        <f t="shared" si="61"/>
        <v/>
      </c>
      <c r="AD255" s="49" t="str">
        <f t="shared" si="62"/>
        <v/>
      </c>
      <c r="AE255" s="49" t="str">
        <f t="shared" si="63"/>
        <v>Poverty</v>
      </c>
      <c r="AF255" s="49" t="str">
        <f t="shared" si="64"/>
        <v>Workless</v>
      </c>
      <c r="AG255" s="49" t="str">
        <f t="shared" si="65"/>
        <v/>
      </c>
      <c r="AH255" s="49" t="str">
        <f t="shared" si="66"/>
        <v/>
      </c>
      <c r="AI255" s="49">
        <v>282</v>
      </c>
      <c r="AJ255" s="49">
        <v>323</v>
      </c>
      <c r="AK255" s="49">
        <v>6</v>
      </c>
      <c r="AL255" s="49">
        <v>5</v>
      </c>
      <c r="AM255" s="49">
        <v>321</v>
      </c>
      <c r="AN255" s="49">
        <v>321</v>
      </c>
      <c r="AO255" s="68">
        <f t="shared" si="71"/>
        <v>209.66666666666666</v>
      </c>
      <c r="AP255" s="49">
        <v>253</v>
      </c>
      <c r="AQ255" s="75">
        <v>8</v>
      </c>
      <c r="AR255" s="49">
        <v>4</v>
      </c>
    </row>
    <row r="256" spans="1:44" x14ac:dyDescent="0.2">
      <c r="A256" s="58" t="s">
        <v>231</v>
      </c>
      <c r="B256" s="58" t="s">
        <v>266</v>
      </c>
      <c r="C256" s="70">
        <v>0.68238434163701067</v>
      </c>
      <c r="D256" s="58"/>
      <c r="E256" s="58"/>
      <c r="F256" s="70">
        <v>0.3925233644859813</v>
      </c>
      <c r="G256" s="58"/>
      <c r="H256" s="58"/>
      <c r="I256" s="70">
        <v>0.155</v>
      </c>
      <c r="J256" s="58"/>
      <c r="K256" s="58"/>
      <c r="L256" s="79">
        <v>13.4</v>
      </c>
      <c r="M256" s="58"/>
      <c r="N256" s="58"/>
      <c r="O256" s="58">
        <v>48.9</v>
      </c>
      <c r="P256" s="58"/>
      <c r="Q256" s="58"/>
      <c r="R256" s="85">
        <v>14.49</v>
      </c>
      <c r="S256" s="58"/>
      <c r="T256" s="58"/>
      <c r="U256" s="58">
        <f t="shared" si="53"/>
        <v>0</v>
      </c>
      <c r="V256" s="58">
        <f t="shared" si="54"/>
        <v>0</v>
      </c>
      <c r="W256" s="58" t="str">
        <f t="shared" si="55"/>
        <v/>
      </c>
      <c r="X256" s="58" t="str">
        <f t="shared" si="56"/>
        <v/>
      </c>
      <c r="Y256" s="58" t="str">
        <f t="shared" si="57"/>
        <v/>
      </c>
      <c r="Z256" s="58" t="str">
        <f t="shared" si="58"/>
        <v/>
      </c>
      <c r="AA256" s="58" t="str">
        <f t="shared" si="59"/>
        <v/>
      </c>
      <c r="AB256" s="58" t="str">
        <f t="shared" si="60"/>
        <v/>
      </c>
      <c r="AC256" s="58" t="str">
        <f t="shared" si="61"/>
        <v/>
      </c>
      <c r="AD256" s="58" t="str">
        <f t="shared" si="62"/>
        <v/>
      </c>
      <c r="AE256" s="58" t="str">
        <f t="shared" si="63"/>
        <v/>
      </c>
      <c r="AF256" s="58" t="str">
        <f t="shared" si="64"/>
        <v/>
      </c>
      <c r="AG256" s="58" t="str">
        <f t="shared" si="65"/>
        <v/>
      </c>
      <c r="AH256" s="58" t="str">
        <f t="shared" si="66"/>
        <v/>
      </c>
      <c r="AI256" s="58">
        <v>278</v>
      </c>
      <c r="AJ256" s="58">
        <v>242</v>
      </c>
      <c r="AK256" s="58">
        <v>160</v>
      </c>
      <c r="AL256" s="58">
        <v>124</v>
      </c>
      <c r="AM256" s="58">
        <v>221</v>
      </c>
      <c r="AN256" s="58">
        <v>238</v>
      </c>
      <c r="AO256" s="63">
        <f t="shared" si="71"/>
        <v>210.5</v>
      </c>
      <c r="AP256" s="58">
        <v>254</v>
      </c>
      <c r="AQ256" s="77">
        <v>8</v>
      </c>
      <c r="AR256" s="58">
        <v>4</v>
      </c>
    </row>
    <row r="257" spans="1:44" x14ac:dyDescent="0.2">
      <c r="A257" s="53" t="s">
        <v>231</v>
      </c>
      <c r="B257" s="53" t="s">
        <v>278</v>
      </c>
      <c r="C257" s="54">
        <v>0.6184926184926185</v>
      </c>
      <c r="D257" s="53"/>
      <c r="E257" s="53"/>
      <c r="F257" s="54">
        <v>0.25</v>
      </c>
      <c r="G257" s="53" t="s">
        <v>348</v>
      </c>
      <c r="H257" s="53" t="s">
        <v>348</v>
      </c>
      <c r="I257" s="54">
        <v>7.3999999999999996E-2</v>
      </c>
      <c r="J257" s="53"/>
      <c r="K257" s="53"/>
      <c r="L257" s="55">
        <v>13.2</v>
      </c>
      <c r="M257" s="53"/>
      <c r="N257" s="53"/>
      <c r="O257" s="53">
        <v>65.5</v>
      </c>
      <c r="P257" s="53"/>
      <c r="Q257" s="53"/>
      <c r="R257" s="91">
        <v>16.760000000000002</v>
      </c>
      <c r="S257" s="53"/>
      <c r="T257" s="53"/>
      <c r="U257" s="53">
        <f t="shared" si="53"/>
        <v>1</v>
      </c>
      <c r="V257" s="53">
        <f t="shared" si="54"/>
        <v>1</v>
      </c>
      <c r="W257" s="53" t="str">
        <f t="shared" si="55"/>
        <v/>
      </c>
      <c r="X257" s="53" t="str">
        <f t="shared" si="56"/>
        <v>GCSE - FSM</v>
      </c>
      <c r="Y257" s="53" t="str">
        <f t="shared" si="57"/>
        <v/>
      </c>
      <c r="Z257" s="53" t="str">
        <f t="shared" si="58"/>
        <v/>
      </c>
      <c r="AA257" s="53" t="str">
        <f t="shared" si="59"/>
        <v/>
      </c>
      <c r="AB257" s="53" t="str">
        <f t="shared" si="60"/>
        <v/>
      </c>
      <c r="AC257" s="53" t="str">
        <f t="shared" si="61"/>
        <v/>
      </c>
      <c r="AD257" s="53" t="str">
        <f t="shared" si="62"/>
        <v>GCSE - FSM</v>
      </c>
      <c r="AE257" s="53" t="str">
        <f t="shared" si="63"/>
        <v/>
      </c>
      <c r="AF257" s="53" t="str">
        <f t="shared" si="64"/>
        <v/>
      </c>
      <c r="AG257" s="53" t="str">
        <f t="shared" si="65"/>
        <v/>
      </c>
      <c r="AH257" s="53" t="str">
        <f t="shared" si="66"/>
        <v/>
      </c>
      <c r="AI257" s="53">
        <v>180</v>
      </c>
      <c r="AJ257" s="53">
        <v>31</v>
      </c>
      <c r="AK257" s="53">
        <v>314</v>
      </c>
      <c r="AL257" s="53">
        <v>129</v>
      </c>
      <c r="AM257" s="53">
        <v>312</v>
      </c>
      <c r="AN257" s="53">
        <v>301</v>
      </c>
      <c r="AO257" s="69">
        <f t="shared" si="71"/>
        <v>211.16666666666666</v>
      </c>
      <c r="AP257" s="53">
        <v>255</v>
      </c>
      <c r="AQ257" s="76">
        <v>8</v>
      </c>
      <c r="AR257" s="53">
        <v>4</v>
      </c>
    </row>
    <row r="258" spans="1:44" x14ac:dyDescent="0.2">
      <c r="A258" s="58" t="s">
        <v>231</v>
      </c>
      <c r="B258" s="58" t="s">
        <v>256</v>
      </c>
      <c r="C258" s="70">
        <v>0.65957446808510634</v>
      </c>
      <c r="D258" s="58"/>
      <c r="E258" s="58"/>
      <c r="F258" s="70">
        <v>0.30909090909090908</v>
      </c>
      <c r="G258" s="58"/>
      <c r="H258" s="58"/>
      <c r="I258" s="70">
        <v>7.8E-2</v>
      </c>
      <c r="J258" s="58"/>
      <c r="K258" s="58"/>
      <c r="L258" s="79">
        <v>11.1</v>
      </c>
      <c r="M258" s="58"/>
      <c r="N258" s="58"/>
      <c r="O258" s="58">
        <v>46.4</v>
      </c>
      <c r="P258" s="58"/>
      <c r="Q258" s="58"/>
      <c r="R258" s="85">
        <v>14.81</v>
      </c>
      <c r="S258" s="58"/>
      <c r="T258" s="58"/>
      <c r="U258" s="58">
        <f t="shared" si="53"/>
        <v>0</v>
      </c>
      <c r="V258" s="58">
        <f t="shared" si="54"/>
        <v>0</v>
      </c>
      <c r="W258" s="58" t="str">
        <f t="shared" si="55"/>
        <v/>
      </c>
      <c r="X258" s="58" t="str">
        <f t="shared" si="56"/>
        <v/>
      </c>
      <c r="Y258" s="58" t="str">
        <f t="shared" si="57"/>
        <v/>
      </c>
      <c r="Z258" s="58" t="str">
        <f t="shared" si="58"/>
        <v/>
      </c>
      <c r="AA258" s="58" t="str">
        <f t="shared" si="59"/>
        <v/>
      </c>
      <c r="AB258" s="58" t="str">
        <f t="shared" si="60"/>
        <v/>
      </c>
      <c r="AC258" s="58" t="str">
        <f t="shared" si="61"/>
        <v/>
      </c>
      <c r="AD258" s="58" t="str">
        <f t="shared" si="62"/>
        <v/>
      </c>
      <c r="AE258" s="58" t="str">
        <f t="shared" si="63"/>
        <v/>
      </c>
      <c r="AF258" s="58" t="str">
        <f t="shared" si="64"/>
        <v/>
      </c>
      <c r="AG258" s="58" t="str">
        <f t="shared" si="65"/>
        <v/>
      </c>
      <c r="AH258" s="58" t="str">
        <f t="shared" si="66"/>
        <v/>
      </c>
      <c r="AI258" s="58">
        <v>254</v>
      </c>
      <c r="AJ258" s="58">
        <v>109</v>
      </c>
      <c r="AK258" s="58">
        <v>306</v>
      </c>
      <c r="AL258" s="58">
        <v>159</v>
      </c>
      <c r="AM258" s="58">
        <v>189</v>
      </c>
      <c r="AN258" s="58">
        <v>251</v>
      </c>
      <c r="AO258" s="63">
        <f t="shared" si="71"/>
        <v>211.33333333333334</v>
      </c>
      <c r="AP258" s="58">
        <v>256</v>
      </c>
      <c r="AQ258" s="77">
        <v>8</v>
      </c>
      <c r="AR258" s="58">
        <v>4</v>
      </c>
    </row>
    <row r="259" spans="1:44" x14ac:dyDescent="0.2">
      <c r="A259" s="58" t="s">
        <v>55</v>
      </c>
      <c r="B259" s="58" t="s">
        <v>69</v>
      </c>
      <c r="C259" s="70">
        <v>0.67154929577464784</v>
      </c>
      <c r="D259" s="58"/>
      <c r="E259" s="58"/>
      <c r="F259" s="70">
        <v>0.4</v>
      </c>
      <c r="G259" s="58"/>
      <c r="H259" s="58"/>
      <c r="I259" s="70">
        <v>0.111</v>
      </c>
      <c r="J259" s="58"/>
      <c r="K259" s="58"/>
      <c r="L259" s="79">
        <v>6.9</v>
      </c>
      <c r="M259" s="58"/>
      <c r="N259" s="58"/>
      <c r="O259" s="58">
        <v>43.5</v>
      </c>
      <c r="P259" s="58"/>
      <c r="Q259" s="58"/>
      <c r="R259" s="85">
        <v>12.34</v>
      </c>
      <c r="S259" s="58"/>
      <c r="T259" s="58"/>
      <c r="U259" s="58">
        <f t="shared" ref="U259:U322" si="72">COUNTIF(D259,"Yes")+COUNTIF(G259,"Yes")+COUNTIF(J259,"Yes")+COUNTIF(M259,"Yes")+COUNTIF(P259,"Yes")+COUNTIF(S259,"Yes")</f>
        <v>0</v>
      </c>
      <c r="V259" s="58">
        <f t="shared" ref="V259:V322" si="73">COUNTIF(E259,"Yes")+COUNTIF(H259,"Yes")+COUNTIF(K259,"Yes")+COUNTIF(N259,"Yes")+COUNTIF(Q259,"Yes")+COUNTIF(T259,"Yes")</f>
        <v>0</v>
      </c>
      <c r="W259" s="58" t="str">
        <f t="shared" ref="W259:W322" si="74">IF(D259="Yes","GCSE - all","")</f>
        <v/>
      </c>
      <c r="X259" s="58" t="str">
        <f t="shared" ref="X259:X322" si="75">IF(G259="Yes","GCSE - FSM","")</f>
        <v/>
      </c>
      <c r="Y259" s="58" t="str">
        <f t="shared" ref="Y259:Y322" si="76">IF(J259="Yes","Poverty","")</f>
        <v/>
      </c>
      <c r="Z259" s="58" t="str">
        <f t="shared" ref="Z259:Z322" si="77">IF(M259="Yes","Workless","")</f>
        <v/>
      </c>
      <c r="AA259" s="58" t="str">
        <f t="shared" ref="AA259:AA322" si="78">IF(P259="Yes","Professions","")</f>
        <v/>
      </c>
      <c r="AB259" s="58" t="str">
        <f t="shared" ref="AB259:AB322" si="79">IF(S259="Yes","Pay","")</f>
        <v/>
      </c>
      <c r="AC259" s="58" t="str">
        <f t="shared" ref="AC259:AC322" si="80">IF($E259="Yes","GCSE - all","")</f>
        <v/>
      </c>
      <c r="AD259" s="58" t="str">
        <f t="shared" ref="AD259:AD322" si="81">IF($H259="Yes","GCSE - FSM","")</f>
        <v/>
      </c>
      <c r="AE259" s="58" t="str">
        <f t="shared" ref="AE259:AE322" si="82">IF($K259="Yes","Poverty","")</f>
        <v/>
      </c>
      <c r="AF259" s="58" t="str">
        <f t="shared" ref="AF259:AF322" si="83">IF($N259="Yes","Workless","")</f>
        <v/>
      </c>
      <c r="AG259" s="58" t="str">
        <f t="shared" ref="AG259:AG322" si="84">IF($Q259="Yes","Professions","")</f>
        <v/>
      </c>
      <c r="AH259" s="58" t="str">
        <f t="shared" ref="AH259:AH322" si="85">IF($T259="Yes","Pay","")</f>
        <v/>
      </c>
      <c r="AI259" s="58">
        <v>268</v>
      </c>
      <c r="AJ259" s="58">
        <v>251</v>
      </c>
      <c r="AK259" s="58">
        <v>242</v>
      </c>
      <c r="AL259" s="58">
        <v>227</v>
      </c>
      <c r="AM259" s="58">
        <v>157</v>
      </c>
      <c r="AN259" s="58">
        <v>126</v>
      </c>
      <c r="AO259" s="63">
        <f t="shared" si="71"/>
        <v>211.83333333333334</v>
      </c>
      <c r="AP259" s="58">
        <v>257</v>
      </c>
      <c r="AQ259" s="77">
        <v>8</v>
      </c>
      <c r="AR259" s="58">
        <v>4</v>
      </c>
    </row>
    <row r="260" spans="1:44" x14ac:dyDescent="0.2">
      <c r="A260" s="53" t="s">
        <v>231</v>
      </c>
      <c r="B260" s="53" t="s">
        <v>255</v>
      </c>
      <c r="C260" s="54">
        <v>0.63884992987377276</v>
      </c>
      <c r="D260" s="53"/>
      <c r="E260" s="53"/>
      <c r="F260" s="54">
        <v>0.4</v>
      </c>
      <c r="G260" s="53"/>
      <c r="H260" s="53"/>
      <c r="I260" s="54">
        <v>9.9000000000000005E-2</v>
      </c>
      <c r="J260" s="53"/>
      <c r="K260" s="53"/>
      <c r="L260" s="55">
        <v>20.8</v>
      </c>
      <c r="M260" s="53"/>
      <c r="N260" s="53" t="s">
        <v>348</v>
      </c>
      <c r="O260" s="53">
        <v>55.7</v>
      </c>
      <c r="P260" s="53"/>
      <c r="Q260" s="53"/>
      <c r="R260" s="91">
        <v>13.97</v>
      </c>
      <c r="S260" s="53"/>
      <c r="T260" s="53"/>
      <c r="U260" s="53">
        <f t="shared" si="72"/>
        <v>0</v>
      </c>
      <c r="V260" s="53">
        <f t="shared" si="73"/>
        <v>1</v>
      </c>
      <c r="W260" s="53" t="str">
        <f t="shared" si="74"/>
        <v/>
      </c>
      <c r="X260" s="53" t="str">
        <f t="shared" si="75"/>
        <v/>
      </c>
      <c r="Y260" s="53" t="str">
        <f t="shared" si="76"/>
        <v/>
      </c>
      <c r="Z260" s="53" t="str">
        <f t="shared" si="77"/>
        <v/>
      </c>
      <c r="AA260" s="53" t="str">
        <f t="shared" si="78"/>
        <v/>
      </c>
      <c r="AB260" s="53" t="str">
        <f t="shared" si="79"/>
        <v/>
      </c>
      <c r="AC260" s="53" t="str">
        <f t="shared" si="80"/>
        <v/>
      </c>
      <c r="AD260" s="53" t="str">
        <f t="shared" si="81"/>
        <v/>
      </c>
      <c r="AE260" s="53" t="str">
        <f t="shared" si="82"/>
        <v/>
      </c>
      <c r="AF260" s="53" t="str">
        <f t="shared" si="83"/>
        <v>Workless</v>
      </c>
      <c r="AG260" s="53" t="str">
        <f t="shared" si="84"/>
        <v/>
      </c>
      <c r="AH260" s="53" t="str">
        <f t="shared" si="85"/>
        <v/>
      </c>
      <c r="AI260" s="53">
        <v>217</v>
      </c>
      <c r="AJ260" s="53">
        <v>250</v>
      </c>
      <c r="AK260" s="53">
        <v>270</v>
      </c>
      <c r="AL260" s="53">
        <v>41</v>
      </c>
      <c r="AM260" s="53">
        <v>283</v>
      </c>
      <c r="AN260" s="53">
        <v>217</v>
      </c>
      <c r="AO260" s="69">
        <f t="shared" si="71"/>
        <v>213</v>
      </c>
      <c r="AP260" s="53">
        <v>258</v>
      </c>
      <c r="AQ260" s="76">
        <v>8</v>
      </c>
      <c r="AR260" s="53">
        <v>4</v>
      </c>
    </row>
    <row r="261" spans="1:44" x14ac:dyDescent="0.2">
      <c r="A261" s="58" t="s">
        <v>149</v>
      </c>
      <c r="B261" s="58" t="s">
        <v>193</v>
      </c>
      <c r="C261" s="70">
        <v>0.61781076066790352</v>
      </c>
      <c r="D261" s="58"/>
      <c r="E261" s="58"/>
      <c r="F261" s="70">
        <v>0.39655172413793105</v>
      </c>
      <c r="G261" s="58"/>
      <c r="H261" s="58"/>
      <c r="I261" s="70">
        <v>9.1999999999999998E-2</v>
      </c>
      <c r="J261" s="58"/>
      <c r="K261" s="58"/>
      <c r="L261" s="80" t="s">
        <v>1068</v>
      </c>
      <c r="M261" s="58"/>
      <c r="N261" s="58"/>
      <c r="O261" s="58">
        <v>47.199999999999996</v>
      </c>
      <c r="P261" s="58"/>
      <c r="Q261" s="58"/>
      <c r="R261" s="85">
        <v>12.91</v>
      </c>
      <c r="S261" s="58"/>
      <c r="T261" s="58"/>
      <c r="U261" s="58">
        <f t="shared" si="72"/>
        <v>0</v>
      </c>
      <c r="V261" s="58">
        <f t="shared" si="73"/>
        <v>0</v>
      </c>
      <c r="W261" s="58" t="str">
        <f t="shared" si="74"/>
        <v/>
      </c>
      <c r="X261" s="58" t="str">
        <f t="shared" si="75"/>
        <v/>
      </c>
      <c r="Y261" s="58" t="str">
        <f t="shared" si="76"/>
        <v/>
      </c>
      <c r="Z261" s="58" t="str">
        <f t="shared" si="77"/>
        <v/>
      </c>
      <c r="AA261" s="58" t="str">
        <f t="shared" si="78"/>
        <v/>
      </c>
      <c r="AB261" s="58" t="str">
        <f t="shared" si="79"/>
        <v/>
      </c>
      <c r="AC261" s="58" t="str">
        <f t="shared" si="80"/>
        <v/>
      </c>
      <c r="AD261" s="58" t="str">
        <f t="shared" si="81"/>
        <v/>
      </c>
      <c r="AE261" s="58" t="str">
        <f t="shared" si="82"/>
        <v/>
      </c>
      <c r="AF261" s="58" t="str">
        <f t="shared" si="83"/>
        <v/>
      </c>
      <c r="AG261" s="58" t="str">
        <f t="shared" si="84"/>
        <v/>
      </c>
      <c r="AH261" s="58" t="str">
        <f t="shared" si="85"/>
        <v/>
      </c>
      <c r="AI261" s="58">
        <v>179</v>
      </c>
      <c r="AJ261" s="58">
        <v>246</v>
      </c>
      <c r="AK261" s="58">
        <v>282</v>
      </c>
      <c r="AL261" s="58" t="s">
        <v>349</v>
      </c>
      <c r="AM261" s="58">
        <v>197</v>
      </c>
      <c r="AN261" s="58">
        <v>162</v>
      </c>
      <c r="AO261" s="63">
        <f>(AI261+AJ261+AK261+AM261+AN261)/5</f>
        <v>213.2</v>
      </c>
      <c r="AP261" s="58">
        <v>259</v>
      </c>
      <c r="AQ261" s="77">
        <v>8</v>
      </c>
      <c r="AR261" s="58">
        <v>4</v>
      </c>
    </row>
    <row r="262" spans="1:44" x14ac:dyDescent="0.2">
      <c r="A262" s="53" t="s">
        <v>197</v>
      </c>
      <c r="B262" s="53" t="s">
        <v>229</v>
      </c>
      <c r="C262" s="54">
        <v>0.62842166569598135</v>
      </c>
      <c r="D262" s="53"/>
      <c r="E262" s="53"/>
      <c r="F262" s="54">
        <v>0.45821325648414984</v>
      </c>
      <c r="G262" s="53"/>
      <c r="H262" s="53"/>
      <c r="I262" s="54">
        <v>0.19500000000000001</v>
      </c>
      <c r="J262" s="53"/>
      <c r="K262" s="53"/>
      <c r="L262" s="55">
        <v>18.399999999999999</v>
      </c>
      <c r="M262" s="53"/>
      <c r="N262" s="53" t="s">
        <v>348</v>
      </c>
      <c r="O262" s="53">
        <v>66.5</v>
      </c>
      <c r="P262" s="53"/>
      <c r="Q262" s="53"/>
      <c r="R262" s="91">
        <v>19.13</v>
      </c>
      <c r="S262" s="53"/>
      <c r="T262" s="53"/>
      <c r="U262" s="53">
        <f t="shared" si="72"/>
        <v>0</v>
      </c>
      <c r="V262" s="53">
        <f t="shared" si="73"/>
        <v>1</v>
      </c>
      <c r="W262" s="53" t="str">
        <f t="shared" si="74"/>
        <v/>
      </c>
      <c r="X262" s="53" t="str">
        <f t="shared" si="75"/>
        <v/>
      </c>
      <c r="Y262" s="53" t="str">
        <f t="shared" si="76"/>
        <v/>
      </c>
      <c r="Z262" s="53" t="str">
        <f t="shared" si="77"/>
        <v/>
      </c>
      <c r="AA262" s="53" t="str">
        <f t="shared" si="78"/>
        <v/>
      </c>
      <c r="AB262" s="53" t="str">
        <f t="shared" si="79"/>
        <v/>
      </c>
      <c r="AC262" s="53" t="str">
        <f t="shared" si="80"/>
        <v/>
      </c>
      <c r="AD262" s="53" t="str">
        <f t="shared" si="81"/>
        <v/>
      </c>
      <c r="AE262" s="53" t="str">
        <f t="shared" si="82"/>
        <v/>
      </c>
      <c r="AF262" s="53" t="str">
        <f t="shared" si="83"/>
        <v>Workless</v>
      </c>
      <c r="AG262" s="53" t="str">
        <f t="shared" si="84"/>
        <v/>
      </c>
      <c r="AH262" s="53" t="str">
        <f t="shared" si="85"/>
        <v/>
      </c>
      <c r="AI262" s="53">
        <v>193</v>
      </c>
      <c r="AJ262" s="53">
        <v>293</v>
      </c>
      <c r="AK262" s="53">
        <v>101</v>
      </c>
      <c r="AL262" s="53">
        <v>62</v>
      </c>
      <c r="AM262" s="53">
        <v>314</v>
      </c>
      <c r="AN262" s="53">
        <v>317</v>
      </c>
      <c r="AO262" s="69">
        <f>(AI262+AJ262+AK262+AL262+AM262+AN262)/6</f>
        <v>213.33333333333334</v>
      </c>
      <c r="AP262" s="53">
        <v>260</v>
      </c>
      <c r="AQ262" s="76">
        <v>8</v>
      </c>
      <c r="AR262" s="53">
        <v>4</v>
      </c>
    </row>
    <row r="263" spans="1:44" x14ac:dyDescent="0.2">
      <c r="A263" s="58" t="s">
        <v>149</v>
      </c>
      <c r="B263" s="58" t="s">
        <v>156</v>
      </c>
      <c r="C263" s="70">
        <v>0.63192612137203164</v>
      </c>
      <c r="D263" s="58"/>
      <c r="E263" s="58"/>
      <c r="F263" s="70">
        <v>0.33333333333333331</v>
      </c>
      <c r="G263" s="58"/>
      <c r="H263" s="58"/>
      <c r="I263" s="70">
        <v>0.14299999999999999</v>
      </c>
      <c r="J263" s="58"/>
      <c r="K263" s="58"/>
      <c r="L263" s="79">
        <v>10.9</v>
      </c>
      <c r="M263" s="58"/>
      <c r="N263" s="58"/>
      <c r="O263" s="58">
        <v>68.8</v>
      </c>
      <c r="P263" s="58"/>
      <c r="Q263" s="58"/>
      <c r="R263" s="85">
        <v>15.4</v>
      </c>
      <c r="S263" s="58"/>
      <c r="T263" s="58"/>
      <c r="U263" s="58">
        <f t="shared" si="72"/>
        <v>0</v>
      </c>
      <c r="V263" s="58">
        <f t="shared" si="73"/>
        <v>0</v>
      </c>
      <c r="W263" s="58" t="str">
        <f t="shared" si="74"/>
        <v/>
      </c>
      <c r="X263" s="58" t="str">
        <f t="shared" si="75"/>
        <v/>
      </c>
      <c r="Y263" s="58" t="str">
        <f t="shared" si="76"/>
        <v/>
      </c>
      <c r="Z263" s="58" t="str">
        <f t="shared" si="77"/>
        <v/>
      </c>
      <c r="AA263" s="58" t="str">
        <f t="shared" si="78"/>
        <v/>
      </c>
      <c r="AB263" s="58" t="str">
        <f t="shared" si="79"/>
        <v/>
      </c>
      <c r="AC263" s="58" t="str">
        <f t="shared" si="80"/>
        <v/>
      </c>
      <c r="AD263" s="58" t="str">
        <f t="shared" si="81"/>
        <v/>
      </c>
      <c r="AE263" s="58" t="str">
        <f t="shared" si="82"/>
        <v/>
      </c>
      <c r="AF263" s="58" t="str">
        <f t="shared" si="83"/>
        <v/>
      </c>
      <c r="AG263" s="58" t="str">
        <f t="shared" si="84"/>
        <v/>
      </c>
      <c r="AH263" s="58" t="str">
        <f t="shared" si="85"/>
        <v/>
      </c>
      <c r="AI263" s="58">
        <v>207</v>
      </c>
      <c r="AJ263" s="58">
        <v>146</v>
      </c>
      <c r="AK263" s="58">
        <v>181</v>
      </c>
      <c r="AL263" s="58">
        <v>165</v>
      </c>
      <c r="AM263" s="58">
        <v>317</v>
      </c>
      <c r="AN263" s="58">
        <v>267</v>
      </c>
      <c r="AO263" s="63">
        <f>(AI263+AJ263+AK263+AL263+AM263+AN263)/6</f>
        <v>213.83333333333334</v>
      </c>
      <c r="AP263" s="58">
        <v>261</v>
      </c>
      <c r="AQ263" s="77">
        <v>8</v>
      </c>
      <c r="AR263" s="58">
        <v>4</v>
      </c>
    </row>
    <row r="264" spans="1:44" x14ac:dyDescent="0.2">
      <c r="A264" s="58" t="s">
        <v>118</v>
      </c>
      <c r="B264" s="58" t="s">
        <v>135</v>
      </c>
      <c r="C264" s="70">
        <v>0.65625</v>
      </c>
      <c r="D264" s="58"/>
      <c r="E264" s="58"/>
      <c r="F264" s="70">
        <v>0.32989690721649484</v>
      </c>
      <c r="G264" s="58"/>
      <c r="H264" s="58"/>
      <c r="I264" s="70">
        <v>0.111</v>
      </c>
      <c r="J264" s="58"/>
      <c r="K264" s="58"/>
      <c r="L264" s="79">
        <v>7.3</v>
      </c>
      <c r="M264" s="58"/>
      <c r="N264" s="58"/>
      <c r="O264" s="58">
        <v>49.6</v>
      </c>
      <c r="P264" s="58"/>
      <c r="Q264" s="58"/>
      <c r="R264" s="85">
        <v>13.65</v>
      </c>
      <c r="S264" s="58"/>
      <c r="T264" s="58"/>
      <c r="U264" s="58">
        <f t="shared" si="72"/>
        <v>0</v>
      </c>
      <c r="V264" s="58">
        <f t="shared" si="73"/>
        <v>0</v>
      </c>
      <c r="W264" s="58" t="str">
        <f t="shared" si="74"/>
        <v/>
      </c>
      <c r="X264" s="58" t="str">
        <f t="shared" si="75"/>
        <v/>
      </c>
      <c r="Y264" s="58" t="str">
        <f t="shared" si="76"/>
        <v/>
      </c>
      <c r="Z264" s="58" t="str">
        <f t="shared" si="77"/>
        <v/>
      </c>
      <c r="AA264" s="58" t="str">
        <f t="shared" si="78"/>
        <v/>
      </c>
      <c r="AB264" s="58" t="str">
        <f t="shared" si="79"/>
        <v/>
      </c>
      <c r="AC264" s="58" t="str">
        <f t="shared" si="80"/>
        <v/>
      </c>
      <c r="AD264" s="58" t="str">
        <f t="shared" si="81"/>
        <v/>
      </c>
      <c r="AE264" s="58" t="str">
        <f t="shared" si="82"/>
        <v/>
      </c>
      <c r="AF264" s="58" t="str">
        <f t="shared" si="83"/>
        <v/>
      </c>
      <c r="AG264" s="58" t="str">
        <f t="shared" si="84"/>
        <v/>
      </c>
      <c r="AH264" s="58" t="str">
        <f t="shared" si="85"/>
        <v/>
      </c>
      <c r="AI264" s="58">
        <v>250</v>
      </c>
      <c r="AJ264" s="58">
        <v>140</v>
      </c>
      <c r="AK264" s="58">
        <v>246</v>
      </c>
      <c r="AL264" s="58">
        <v>219</v>
      </c>
      <c r="AM264" s="58">
        <v>232</v>
      </c>
      <c r="AN264" s="58">
        <v>203</v>
      </c>
      <c r="AO264" s="63">
        <f>(AI264+AJ264+AK264+AL264+AM264+AN264)/6</f>
        <v>215</v>
      </c>
      <c r="AP264" s="58">
        <v>262</v>
      </c>
      <c r="AQ264" s="77">
        <v>8</v>
      </c>
      <c r="AR264" s="58">
        <v>4</v>
      </c>
    </row>
    <row r="265" spans="1:44" x14ac:dyDescent="0.2">
      <c r="A265" s="53" t="s">
        <v>299</v>
      </c>
      <c r="B265" s="53" t="s">
        <v>314</v>
      </c>
      <c r="C265" s="54">
        <v>0.6533490011750881</v>
      </c>
      <c r="D265" s="53"/>
      <c r="E265" s="53"/>
      <c r="F265" s="54">
        <v>0.45333333333333331</v>
      </c>
      <c r="G265" s="53"/>
      <c r="H265" s="53"/>
      <c r="I265" s="54">
        <v>0.112</v>
      </c>
      <c r="J265" s="53"/>
      <c r="K265" s="53"/>
      <c r="L265" s="56" t="s">
        <v>1068</v>
      </c>
      <c r="M265" s="53"/>
      <c r="N265" s="53"/>
      <c r="O265" s="53">
        <v>51.9</v>
      </c>
      <c r="P265" s="53"/>
      <c r="Q265" s="53"/>
      <c r="R265" s="91">
        <v>11.26</v>
      </c>
      <c r="S265" s="53"/>
      <c r="T265" s="53" t="s">
        <v>348</v>
      </c>
      <c r="U265" s="53">
        <f t="shared" si="72"/>
        <v>0</v>
      </c>
      <c r="V265" s="53">
        <f t="shared" si="73"/>
        <v>1</v>
      </c>
      <c r="W265" s="53" t="str">
        <f t="shared" si="74"/>
        <v/>
      </c>
      <c r="X265" s="53" t="str">
        <f t="shared" si="75"/>
        <v/>
      </c>
      <c r="Y265" s="53" t="str">
        <f t="shared" si="76"/>
        <v/>
      </c>
      <c r="Z265" s="53" t="str">
        <f t="shared" si="77"/>
        <v/>
      </c>
      <c r="AA265" s="53" t="str">
        <f t="shared" si="78"/>
        <v/>
      </c>
      <c r="AB265" s="53" t="str">
        <f t="shared" si="79"/>
        <v/>
      </c>
      <c r="AC265" s="53" t="str">
        <f t="shared" si="80"/>
        <v/>
      </c>
      <c r="AD265" s="53" t="str">
        <f t="shared" si="81"/>
        <v/>
      </c>
      <c r="AE265" s="53" t="str">
        <f t="shared" si="82"/>
        <v/>
      </c>
      <c r="AF265" s="53" t="str">
        <f t="shared" si="83"/>
        <v/>
      </c>
      <c r="AG265" s="53" t="str">
        <f t="shared" si="84"/>
        <v/>
      </c>
      <c r="AH265" s="53" t="str">
        <f t="shared" si="85"/>
        <v>Pay</v>
      </c>
      <c r="AI265" s="53">
        <v>246</v>
      </c>
      <c r="AJ265" s="53">
        <v>289</v>
      </c>
      <c r="AK265" s="53">
        <v>239</v>
      </c>
      <c r="AL265" s="53" t="s">
        <v>349</v>
      </c>
      <c r="AM265" s="53">
        <v>260</v>
      </c>
      <c r="AN265" s="53">
        <v>44</v>
      </c>
      <c r="AO265" s="69">
        <f>(AI265+AJ265+AK265+AM265+AN265)/5</f>
        <v>215.6</v>
      </c>
      <c r="AP265" s="53">
        <v>263</v>
      </c>
      <c r="AQ265" s="76">
        <v>8</v>
      </c>
      <c r="AR265" s="53">
        <v>4</v>
      </c>
    </row>
    <row r="266" spans="1:44" x14ac:dyDescent="0.2">
      <c r="A266" s="58" t="s">
        <v>118</v>
      </c>
      <c r="B266" s="58" t="s">
        <v>136</v>
      </c>
      <c r="C266" s="70">
        <v>0.60814742967992241</v>
      </c>
      <c r="D266" s="58"/>
      <c r="E266" s="58"/>
      <c r="F266" s="70">
        <v>0.38461538461538464</v>
      </c>
      <c r="G266" s="58"/>
      <c r="H266" s="58"/>
      <c r="I266" s="70">
        <v>0.107</v>
      </c>
      <c r="J266" s="58"/>
      <c r="K266" s="58"/>
      <c r="L266" s="79">
        <v>5.9</v>
      </c>
      <c r="M266" s="58"/>
      <c r="N266" s="58"/>
      <c r="O266" s="58">
        <v>51.099999999999994</v>
      </c>
      <c r="P266" s="58"/>
      <c r="Q266" s="58"/>
      <c r="R266" s="85">
        <v>13.14</v>
      </c>
      <c r="S266" s="58"/>
      <c r="T266" s="58"/>
      <c r="U266" s="58">
        <f t="shared" si="72"/>
        <v>0</v>
      </c>
      <c r="V266" s="58">
        <f t="shared" si="73"/>
        <v>0</v>
      </c>
      <c r="W266" s="58" t="str">
        <f t="shared" si="74"/>
        <v/>
      </c>
      <c r="X266" s="58" t="str">
        <f t="shared" si="75"/>
        <v/>
      </c>
      <c r="Y266" s="58" t="str">
        <f t="shared" si="76"/>
        <v/>
      </c>
      <c r="Z266" s="58" t="str">
        <f t="shared" si="77"/>
        <v/>
      </c>
      <c r="AA266" s="58" t="str">
        <f t="shared" si="78"/>
        <v/>
      </c>
      <c r="AB266" s="58" t="str">
        <f t="shared" si="79"/>
        <v/>
      </c>
      <c r="AC266" s="58" t="str">
        <f t="shared" si="80"/>
        <v/>
      </c>
      <c r="AD266" s="58" t="str">
        <f t="shared" si="81"/>
        <v/>
      </c>
      <c r="AE266" s="58" t="str">
        <f t="shared" si="82"/>
        <v/>
      </c>
      <c r="AF266" s="58" t="str">
        <f t="shared" si="83"/>
        <v/>
      </c>
      <c r="AG266" s="58" t="str">
        <f t="shared" si="84"/>
        <v/>
      </c>
      <c r="AH266" s="58" t="str">
        <f t="shared" si="85"/>
        <v/>
      </c>
      <c r="AI266" s="58">
        <v>155</v>
      </c>
      <c r="AJ266" s="58">
        <v>229</v>
      </c>
      <c r="AK266" s="58">
        <v>255</v>
      </c>
      <c r="AL266" s="58">
        <v>241</v>
      </c>
      <c r="AM266" s="58">
        <v>246</v>
      </c>
      <c r="AN266" s="58">
        <v>174</v>
      </c>
      <c r="AO266" s="63">
        <f>(AI266+AJ266+AK266+AL266+AM266+AN266)/6</f>
        <v>216.66666666666666</v>
      </c>
      <c r="AP266" s="58">
        <v>264</v>
      </c>
      <c r="AQ266" s="77">
        <v>8</v>
      </c>
      <c r="AR266" s="58">
        <v>4</v>
      </c>
    </row>
    <row r="267" spans="1:44" x14ac:dyDescent="0.2">
      <c r="A267" s="58" t="s">
        <v>299</v>
      </c>
      <c r="B267" s="58" t="s">
        <v>305</v>
      </c>
      <c r="C267" s="70">
        <v>0.80952380952380953</v>
      </c>
      <c r="D267" s="58"/>
      <c r="E267" s="58"/>
      <c r="F267" s="70" t="s">
        <v>349</v>
      </c>
      <c r="G267" s="58"/>
      <c r="H267" s="58"/>
      <c r="I267" s="70">
        <v>0</v>
      </c>
      <c r="J267" s="58"/>
      <c r="K267" s="58"/>
      <c r="L267" s="80" t="s">
        <v>1068</v>
      </c>
      <c r="M267" s="58"/>
      <c r="N267" s="58"/>
      <c r="O267" s="58" t="s">
        <v>349</v>
      </c>
      <c r="P267" s="58"/>
      <c r="Q267" s="58"/>
      <c r="R267" s="85" t="s">
        <v>1418</v>
      </c>
      <c r="S267" s="58"/>
      <c r="T267" s="58"/>
      <c r="U267" s="58">
        <f t="shared" si="72"/>
        <v>0</v>
      </c>
      <c r="V267" s="58">
        <f t="shared" si="73"/>
        <v>0</v>
      </c>
      <c r="W267" s="58" t="str">
        <f t="shared" si="74"/>
        <v/>
      </c>
      <c r="X267" s="58" t="str">
        <f t="shared" si="75"/>
        <v/>
      </c>
      <c r="Y267" s="58" t="str">
        <f t="shared" si="76"/>
        <v/>
      </c>
      <c r="Z267" s="58" t="str">
        <f t="shared" si="77"/>
        <v/>
      </c>
      <c r="AA267" s="58" t="str">
        <f t="shared" si="78"/>
        <v/>
      </c>
      <c r="AB267" s="58" t="str">
        <f t="shared" si="79"/>
        <v/>
      </c>
      <c r="AC267" s="58" t="str">
        <f t="shared" si="80"/>
        <v/>
      </c>
      <c r="AD267" s="58" t="str">
        <f t="shared" si="81"/>
        <v/>
      </c>
      <c r="AE267" s="58" t="str">
        <f t="shared" si="82"/>
        <v/>
      </c>
      <c r="AF267" s="58" t="str">
        <f t="shared" si="83"/>
        <v/>
      </c>
      <c r="AG267" s="58" t="str">
        <f t="shared" si="84"/>
        <v/>
      </c>
      <c r="AH267" s="58" t="str">
        <f t="shared" si="85"/>
        <v/>
      </c>
      <c r="AI267" s="58">
        <v>325</v>
      </c>
      <c r="AJ267" s="58" t="s">
        <v>349</v>
      </c>
      <c r="AK267" s="58">
        <v>326</v>
      </c>
      <c r="AL267" s="58" t="s">
        <v>349</v>
      </c>
      <c r="AM267" s="58" t="s">
        <v>349</v>
      </c>
      <c r="AN267" s="58"/>
      <c r="AO267" s="63">
        <f>(AI267+AK267+AN267)/3</f>
        <v>217</v>
      </c>
      <c r="AP267" s="58">
        <v>265</v>
      </c>
      <c r="AQ267" s="77">
        <v>9</v>
      </c>
      <c r="AR267" s="58">
        <v>4</v>
      </c>
    </row>
    <row r="268" spans="1:44" x14ac:dyDescent="0.2">
      <c r="A268" s="53" t="s">
        <v>15</v>
      </c>
      <c r="B268" s="53" t="s">
        <v>50</v>
      </c>
      <c r="C268" s="54">
        <v>0.72530864197530864</v>
      </c>
      <c r="D268" s="53"/>
      <c r="E268" s="53"/>
      <c r="F268" s="54">
        <v>0.23076923076923078</v>
      </c>
      <c r="G268" s="53" t="s">
        <v>348</v>
      </c>
      <c r="H268" s="53" t="s">
        <v>348</v>
      </c>
      <c r="I268" s="54">
        <v>5.8999999999999997E-2</v>
      </c>
      <c r="J268" s="53"/>
      <c r="K268" s="53"/>
      <c r="L268" s="55">
        <v>11.4</v>
      </c>
      <c r="M268" s="53"/>
      <c r="N268" s="53"/>
      <c r="O268" s="53">
        <v>61.5</v>
      </c>
      <c r="P268" s="53"/>
      <c r="Q268" s="53"/>
      <c r="R268" s="91">
        <v>13.88</v>
      </c>
      <c r="S268" s="53"/>
      <c r="T268" s="53"/>
      <c r="U268" s="53">
        <f t="shared" si="72"/>
        <v>1</v>
      </c>
      <c r="V268" s="53">
        <f t="shared" si="73"/>
        <v>1</v>
      </c>
      <c r="W268" s="53" t="str">
        <f t="shared" si="74"/>
        <v/>
      </c>
      <c r="X268" s="53" t="str">
        <f t="shared" si="75"/>
        <v>GCSE - FSM</v>
      </c>
      <c r="Y268" s="53" t="str">
        <f t="shared" si="76"/>
        <v/>
      </c>
      <c r="Z268" s="53" t="str">
        <f t="shared" si="77"/>
        <v/>
      </c>
      <c r="AA268" s="53" t="str">
        <f t="shared" si="78"/>
        <v/>
      </c>
      <c r="AB268" s="53" t="str">
        <f t="shared" si="79"/>
        <v/>
      </c>
      <c r="AC268" s="53" t="str">
        <f t="shared" si="80"/>
        <v/>
      </c>
      <c r="AD268" s="53" t="str">
        <f t="shared" si="81"/>
        <v>GCSE - FSM</v>
      </c>
      <c r="AE268" s="53" t="str">
        <f t="shared" si="82"/>
        <v/>
      </c>
      <c r="AF268" s="53" t="str">
        <f t="shared" si="83"/>
        <v/>
      </c>
      <c r="AG268" s="53" t="str">
        <f t="shared" si="84"/>
        <v/>
      </c>
      <c r="AH268" s="53" t="str">
        <f t="shared" si="85"/>
        <v/>
      </c>
      <c r="AI268" s="53">
        <v>311</v>
      </c>
      <c r="AJ268" s="53">
        <v>14</v>
      </c>
      <c r="AK268" s="53">
        <v>323</v>
      </c>
      <c r="AL268" s="53">
        <v>152</v>
      </c>
      <c r="AM268" s="53">
        <v>300</v>
      </c>
      <c r="AN268" s="53">
        <v>214</v>
      </c>
      <c r="AO268" s="69">
        <f>(AI268+AJ268+AK268+AL268+AM268+AN268)/6</f>
        <v>219</v>
      </c>
      <c r="AP268" s="53">
        <v>266</v>
      </c>
      <c r="AQ268" s="76">
        <v>9</v>
      </c>
      <c r="AR268" s="53">
        <v>4</v>
      </c>
    </row>
    <row r="269" spans="1:44" x14ac:dyDescent="0.2">
      <c r="A269" s="53" t="s">
        <v>231</v>
      </c>
      <c r="B269" s="53" t="s">
        <v>244</v>
      </c>
      <c r="C269" s="54">
        <v>0.65461847389558236</v>
      </c>
      <c r="D269" s="53"/>
      <c r="E269" s="53"/>
      <c r="F269" s="54">
        <v>0.27350427350427353</v>
      </c>
      <c r="G269" s="53"/>
      <c r="H269" s="53" t="s">
        <v>348</v>
      </c>
      <c r="I269" s="54">
        <v>9.2999999999999999E-2</v>
      </c>
      <c r="J269" s="53"/>
      <c r="K269" s="53"/>
      <c r="L269" s="55">
        <v>6.2</v>
      </c>
      <c r="M269" s="53"/>
      <c r="N269" s="53"/>
      <c r="O269" s="53">
        <v>52.7</v>
      </c>
      <c r="P269" s="53"/>
      <c r="Q269" s="53"/>
      <c r="R269" s="91">
        <v>14.5</v>
      </c>
      <c r="S269" s="53"/>
      <c r="T269" s="53"/>
      <c r="U269" s="53">
        <f t="shared" si="72"/>
        <v>0</v>
      </c>
      <c r="V269" s="53">
        <f t="shared" si="73"/>
        <v>1</v>
      </c>
      <c r="W269" s="53" t="str">
        <f t="shared" si="74"/>
        <v/>
      </c>
      <c r="X269" s="53" t="str">
        <f t="shared" si="75"/>
        <v/>
      </c>
      <c r="Y269" s="53" t="str">
        <f t="shared" si="76"/>
        <v/>
      </c>
      <c r="Z269" s="53" t="str">
        <f t="shared" si="77"/>
        <v/>
      </c>
      <c r="AA269" s="53" t="str">
        <f t="shared" si="78"/>
        <v/>
      </c>
      <c r="AB269" s="53" t="str">
        <f t="shared" si="79"/>
        <v/>
      </c>
      <c r="AC269" s="53" t="str">
        <f t="shared" si="80"/>
        <v/>
      </c>
      <c r="AD269" s="53" t="str">
        <f t="shared" si="81"/>
        <v>GCSE - FSM</v>
      </c>
      <c r="AE269" s="53" t="str">
        <f t="shared" si="82"/>
        <v/>
      </c>
      <c r="AF269" s="53" t="str">
        <f t="shared" si="83"/>
        <v/>
      </c>
      <c r="AG269" s="53" t="str">
        <f t="shared" si="84"/>
        <v/>
      </c>
      <c r="AH269" s="53" t="str">
        <f t="shared" si="85"/>
        <v/>
      </c>
      <c r="AI269" s="53">
        <v>247</v>
      </c>
      <c r="AJ269" s="53">
        <v>52</v>
      </c>
      <c r="AK269" s="53">
        <v>281</v>
      </c>
      <c r="AL269" s="53">
        <v>238</v>
      </c>
      <c r="AM269" s="53">
        <v>269</v>
      </c>
      <c r="AN269" s="53">
        <v>239</v>
      </c>
      <c r="AO269" s="69">
        <f>(AI269+AJ269+AK269+AL269+AM269+AN269)/6</f>
        <v>221</v>
      </c>
      <c r="AP269" s="53">
        <v>267</v>
      </c>
      <c r="AQ269" s="76">
        <v>9</v>
      </c>
      <c r="AR269" s="53">
        <v>4</v>
      </c>
    </row>
    <row r="270" spans="1:44" x14ac:dyDescent="0.2">
      <c r="A270" s="53" t="s">
        <v>149</v>
      </c>
      <c r="B270" s="53" t="s">
        <v>172</v>
      </c>
      <c r="C270" s="54">
        <v>0.66143497757847536</v>
      </c>
      <c r="D270" s="53"/>
      <c r="E270" s="53"/>
      <c r="F270" s="54">
        <v>0.27272727272727271</v>
      </c>
      <c r="G270" s="53"/>
      <c r="H270" s="53" t="s">
        <v>348</v>
      </c>
      <c r="I270" s="54">
        <v>7.4999999999999997E-2</v>
      </c>
      <c r="J270" s="53"/>
      <c r="K270" s="53"/>
      <c r="L270" s="56" t="s">
        <v>1068</v>
      </c>
      <c r="M270" s="53"/>
      <c r="N270" s="53"/>
      <c r="O270" s="53">
        <v>48.6</v>
      </c>
      <c r="P270" s="53"/>
      <c r="Q270" s="53"/>
      <c r="R270" s="91">
        <v>15.89</v>
      </c>
      <c r="S270" s="53"/>
      <c r="T270" s="53"/>
      <c r="U270" s="53">
        <f t="shared" si="72"/>
        <v>0</v>
      </c>
      <c r="V270" s="53">
        <f t="shared" si="73"/>
        <v>1</v>
      </c>
      <c r="W270" s="53" t="str">
        <f t="shared" si="74"/>
        <v/>
      </c>
      <c r="X270" s="53" t="str">
        <f t="shared" si="75"/>
        <v/>
      </c>
      <c r="Y270" s="53" t="str">
        <f t="shared" si="76"/>
        <v/>
      </c>
      <c r="Z270" s="53" t="str">
        <f t="shared" si="77"/>
        <v/>
      </c>
      <c r="AA270" s="53" t="str">
        <f t="shared" si="78"/>
        <v/>
      </c>
      <c r="AB270" s="53" t="str">
        <f t="shared" si="79"/>
        <v/>
      </c>
      <c r="AC270" s="53" t="str">
        <f t="shared" si="80"/>
        <v/>
      </c>
      <c r="AD270" s="53" t="str">
        <f t="shared" si="81"/>
        <v>GCSE - FSM</v>
      </c>
      <c r="AE270" s="53" t="str">
        <f t="shared" si="82"/>
        <v/>
      </c>
      <c r="AF270" s="53" t="str">
        <f t="shared" si="83"/>
        <v/>
      </c>
      <c r="AG270" s="53" t="str">
        <f t="shared" si="84"/>
        <v/>
      </c>
      <c r="AH270" s="53" t="str">
        <f t="shared" si="85"/>
        <v/>
      </c>
      <c r="AI270" s="53">
        <v>257</v>
      </c>
      <c r="AJ270" s="53">
        <v>51</v>
      </c>
      <c r="AK270" s="53">
        <v>311</v>
      </c>
      <c r="AL270" s="53" t="s">
        <v>349</v>
      </c>
      <c r="AM270" s="53">
        <v>216</v>
      </c>
      <c r="AN270" s="53">
        <v>280</v>
      </c>
      <c r="AO270" s="69">
        <f>(AI270+AJ270+AK270+AM270+AN270)/5</f>
        <v>223</v>
      </c>
      <c r="AP270" s="53">
        <v>268</v>
      </c>
      <c r="AQ270" s="76">
        <v>9</v>
      </c>
      <c r="AR270" s="53">
        <v>4</v>
      </c>
    </row>
    <row r="271" spans="1:44" x14ac:dyDescent="0.2">
      <c r="A271" s="53" t="s">
        <v>231</v>
      </c>
      <c r="B271" s="53" t="s">
        <v>297</v>
      </c>
      <c r="C271" s="54">
        <v>0.64872727272727271</v>
      </c>
      <c r="D271" s="53"/>
      <c r="E271" s="53"/>
      <c r="F271" s="54">
        <v>0.23333333333333334</v>
      </c>
      <c r="G271" s="53" t="s">
        <v>348</v>
      </c>
      <c r="H271" s="53" t="s">
        <v>348</v>
      </c>
      <c r="I271" s="54">
        <v>7.3999999999999996E-2</v>
      </c>
      <c r="J271" s="53"/>
      <c r="K271" s="53"/>
      <c r="L271" s="56" t="s">
        <v>1068</v>
      </c>
      <c r="M271" s="53"/>
      <c r="N271" s="53"/>
      <c r="O271" s="53">
        <v>53.7</v>
      </c>
      <c r="P271" s="53"/>
      <c r="Q271" s="53"/>
      <c r="R271" s="91">
        <v>15.63</v>
      </c>
      <c r="S271" s="53"/>
      <c r="T271" s="53"/>
      <c r="U271" s="53">
        <f t="shared" si="72"/>
        <v>1</v>
      </c>
      <c r="V271" s="53">
        <f t="shared" si="73"/>
        <v>1</v>
      </c>
      <c r="W271" s="53" t="str">
        <f t="shared" si="74"/>
        <v/>
      </c>
      <c r="X271" s="53" t="str">
        <f t="shared" si="75"/>
        <v>GCSE - FSM</v>
      </c>
      <c r="Y271" s="53" t="str">
        <f t="shared" si="76"/>
        <v/>
      </c>
      <c r="Z271" s="53" t="str">
        <f t="shared" si="77"/>
        <v/>
      </c>
      <c r="AA271" s="53" t="str">
        <f t="shared" si="78"/>
        <v/>
      </c>
      <c r="AB271" s="53" t="str">
        <f t="shared" si="79"/>
        <v/>
      </c>
      <c r="AC271" s="53" t="str">
        <f t="shared" si="80"/>
        <v/>
      </c>
      <c r="AD271" s="53" t="str">
        <f t="shared" si="81"/>
        <v>GCSE - FSM</v>
      </c>
      <c r="AE271" s="53" t="str">
        <f t="shared" si="82"/>
        <v/>
      </c>
      <c r="AF271" s="53" t="str">
        <f t="shared" si="83"/>
        <v/>
      </c>
      <c r="AG271" s="53" t="str">
        <f t="shared" si="84"/>
        <v/>
      </c>
      <c r="AH271" s="53" t="str">
        <f t="shared" si="85"/>
        <v/>
      </c>
      <c r="AI271" s="53">
        <v>237</v>
      </c>
      <c r="AJ271" s="53">
        <v>15</v>
      </c>
      <c r="AK271" s="53">
        <v>315</v>
      </c>
      <c r="AL271" s="53" t="s">
        <v>349</v>
      </c>
      <c r="AM271" s="53">
        <v>274</v>
      </c>
      <c r="AN271" s="53">
        <v>276</v>
      </c>
      <c r="AO271" s="69">
        <f>(AI271+AJ271+AK271+AM271+AN271)/5</f>
        <v>223.4</v>
      </c>
      <c r="AP271" s="53">
        <v>269</v>
      </c>
      <c r="AQ271" s="76">
        <v>9</v>
      </c>
      <c r="AR271" s="53">
        <v>4</v>
      </c>
    </row>
    <row r="272" spans="1:44" x14ac:dyDescent="0.2">
      <c r="A272" s="58" t="s">
        <v>299</v>
      </c>
      <c r="B272" s="58" t="s">
        <v>327</v>
      </c>
      <c r="C272" s="70">
        <v>0.664391353811149</v>
      </c>
      <c r="D272" s="58"/>
      <c r="E272" s="58"/>
      <c r="F272" s="70">
        <v>0.34042553191489361</v>
      </c>
      <c r="G272" s="58"/>
      <c r="H272" s="58"/>
      <c r="I272" s="70">
        <v>8.6999999999999994E-2</v>
      </c>
      <c r="J272" s="58"/>
      <c r="K272" s="58"/>
      <c r="L272" s="79">
        <v>6</v>
      </c>
      <c r="M272" s="58"/>
      <c r="N272" s="58"/>
      <c r="O272" s="58">
        <v>50.4</v>
      </c>
      <c r="P272" s="58"/>
      <c r="Q272" s="58"/>
      <c r="R272" s="85">
        <v>12.9</v>
      </c>
      <c r="S272" s="58"/>
      <c r="T272" s="58"/>
      <c r="U272" s="58">
        <f t="shared" si="72"/>
        <v>0</v>
      </c>
      <c r="V272" s="58">
        <f t="shared" si="73"/>
        <v>0</v>
      </c>
      <c r="W272" s="58" t="str">
        <f t="shared" si="74"/>
        <v/>
      </c>
      <c r="X272" s="58" t="str">
        <f t="shared" si="75"/>
        <v/>
      </c>
      <c r="Y272" s="58" t="str">
        <f t="shared" si="76"/>
        <v/>
      </c>
      <c r="Z272" s="58" t="str">
        <f t="shared" si="77"/>
        <v/>
      </c>
      <c r="AA272" s="58" t="str">
        <f t="shared" si="78"/>
        <v/>
      </c>
      <c r="AB272" s="58" t="str">
        <f t="shared" si="79"/>
        <v/>
      </c>
      <c r="AC272" s="58" t="str">
        <f t="shared" si="80"/>
        <v/>
      </c>
      <c r="AD272" s="58" t="str">
        <f t="shared" si="81"/>
        <v/>
      </c>
      <c r="AE272" s="58" t="str">
        <f t="shared" si="82"/>
        <v/>
      </c>
      <c r="AF272" s="58" t="str">
        <f t="shared" si="83"/>
        <v/>
      </c>
      <c r="AG272" s="58" t="str">
        <f t="shared" si="84"/>
        <v/>
      </c>
      <c r="AH272" s="58" t="str">
        <f t="shared" si="85"/>
        <v/>
      </c>
      <c r="AI272" s="58">
        <v>260</v>
      </c>
      <c r="AJ272" s="58">
        <v>160</v>
      </c>
      <c r="AK272" s="58">
        <v>291</v>
      </c>
      <c r="AL272" s="58">
        <v>240</v>
      </c>
      <c r="AM272" s="58">
        <v>236</v>
      </c>
      <c r="AN272" s="58">
        <v>161</v>
      </c>
      <c r="AO272" s="63">
        <f>(AI272+AJ272+AK272+AL272+AM272+AN272)/6</f>
        <v>224.66666666666666</v>
      </c>
      <c r="AP272" s="58">
        <v>270</v>
      </c>
      <c r="AQ272" s="77">
        <v>9</v>
      </c>
      <c r="AR272" s="58">
        <v>4</v>
      </c>
    </row>
    <row r="273" spans="1:44" x14ac:dyDescent="0.2">
      <c r="A273" s="58" t="s">
        <v>231</v>
      </c>
      <c r="B273" s="58" t="s">
        <v>254</v>
      </c>
      <c r="C273" s="70">
        <v>0.64764267990074442</v>
      </c>
      <c r="D273" s="58"/>
      <c r="E273" s="58"/>
      <c r="F273" s="70">
        <v>0.33333333333333331</v>
      </c>
      <c r="G273" s="58"/>
      <c r="H273" s="58"/>
      <c r="I273" s="70">
        <v>0.08</v>
      </c>
      <c r="J273" s="58"/>
      <c r="K273" s="58"/>
      <c r="L273" s="79">
        <v>4.9000000000000004</v>
      </c>
      <c r="M273" s="58"/>
      <c r="N273" s="58"/>
      <c r="O273" s="58">
        <v>44</v>
      </c>
      <c r="P273" s="58"/>
      <c r="Q273" s="58"/>
      <c r="R273" s="85">
        <v>15.23</v>
      </c>
      <c r="S273" s="58"/>
      <c r="T273" s="58"/>
      <c r="U273" s="58">
        <f t="shared" si="72"/>
        <v>0</v>
      </c>
      <c r="V273" s="58">
        <f t="shared" si="73"/>
        <v>0</v>
      </c>
      <c r="W273" s="58" t="str">
        <f t="shared" si="74"/>
        <v/>
      </c>
      <c r="X273" s="58" t="str">
        <f t="shared" si="75"/>
        <v/>
      </c>
      <c r="Y273" s="58" t="str">
        <f t="shared" si="76"/>
        <v/>
      </c>
      <c r="Z273" s="58" t="str">
        <f t="shared" si="77"/>
        <v/>
      </c>
      <c r="AA273" s="58" t="str">
        <f t="shared" si="78"/>
        <v/>
      </c>
      <c r="AB273" s="58" t="str">
        <f t="shared" si="79"/>
        <v/>
      </c>
      <c r="AC273" s="58" t="str">
        <f t="shared" si="80"/>
        <v/>
      </c>
      <c r="AD273" s="58" t="str">
        <f t="shared" si="81"/>
        <v/>
      </c>
      <c r="AE273" s="58" t="str">
        <f t="shared" si="82"/>
        <v/>
      </c>
      <c r="AF273" s="58" t="str">
        <f t="shared" si="83"/>
        <v/>
      </c>
      <c r="AG273" s="58" t="str">
        <f t="shared" si="84"/>
        <v/>
      </c>
      <c r="AH273" s="58" t="str">
        <f t="shared" si="85"/>
        <v/>
      </c>
      <c r="AI273" s="58">
        <v>235</v>
      </c>
      <c r="AJ273" s="58">
        <v>147</v>
      </c>
      <c r="AK273" s="58">
        <v>302</v>
      </c>
      <c r="AL273" s="58">
        <v>250</v>
      </c>
      <c r="AM273" s="58">
        <v>163</v>
      </c>
      <c r="AN273" s="58">
        <v>259</v>
      </c>
      <c r="AO273" s="63">
        <f>(AI273+AJ273+AK273+AL273+AM273+AN273)/6</f>
        <v>226</v>
      </c>
      <c r="AP273" s="58">
        <v>271</v>
      </c>
      <c r="AQ273" s="77">
        <v>9</v>
      </c>
      <c r="AR273" s="58">
        <v>4</v>
      </c>
    </row>
    <row r="274" spans="1:44" x14ac:dyDescent="0.2">
      <c r="A274" s="58" t="s">
        <v>197</v>
      </c>
      <c r="B274" s="58" t="s">
        <v>223</v>
      </c>
      <c r="C274" s="70">
        <v>0.70050610300684724</v>
      </c>
      <c r="D274" s="58"/>
      <c r="E274" s="58"/>
      <c r="F274" s="70">
        <v>0.54629629629629628</v>
      </c>
      <c r="G274" s="58"/>
      <c r="H274" s="58"/>
      <c r="I274" s="70">
        <v>0.193</v>
      </c>
      <c r="J274" s="58"/>
      <c r="K274" s="58"/>
      <c r="L274" s="79">
        <v>13.7</v>
      </c>
      <c r="M274" s="58"/>
      <c r="N274" s="58"/>
      <c r="O274" s="58">
        <v>50.699999999999996</v>
      </c>
      <c r="P274" s="58"/>
      <c r="Q274" s="58"/>
      <c r="R274" s="85">
        <v>16.350000000000001</v>
      </c>
      <c r="S274" s="58"/>
      <c r="T274" s="58"/>
      <c r="U274" s="58">
        <f t="shared" si="72"/>
        <v>0</v>
      </c>
      <c r="V274" s="58">
        <f t="shared" si="73"/>
        <v>0</v>
      </c>
      <c r="W274" s="58" t="str">
        <f t="shared" si="74"/>
        <v/>
      </c>
      <c r="X274" s="58" t="str">
        <f t="shared" si="75"/>
        <v/>
      </c>
      <c r="Y274" s="58" t="str">
        <f t="shared" si="76"/>
        <v/>
      </c>
      <c r="Z274" s="58" t="str">
        <f t="shared" si="77"/>
        <v/>
      </c>
      <c r="AA274" s="58" t="str">
        <f t="shared" si="78"/>
        <v/>
      </c>
      <c r="AB274" s="58" t="str">
        <f t="shared" si="79"/>
        <v/>
      </c>
      <c r="AC274" s="58" t="str">
        <f t="shared" si="80"/>
        <v/>
      </c>
      <c r="AD274" s="58" t="str">
        <f t="shared" si="81"/>
        <v/>
      </c>
      <c r="AE274" s="58" t="str">
        <f t="shared" si="82"/>
        <v/>
      </c>
      <c r="AF274" s="58" t="str">
        <f t="shared" si="83"/>
        <v/>
      </c>
      <c r="AG274" s="58" t="str">
        <f t="shared" si="84"/>
        <v/>
      </c>
      <c r="AH274" s="58" t="str">
        <f t="shared" si="85"/>
        <v/>
      </c>
      <c r="AI274" s="58">
        <v>294</v>
      </c>
      <c r="AJ274" s="58">
        <v>319</v>
      </c>
      <c r="AK274" s="58">
        <v>103</v>
      </c>
      <c r="AL274" s="58">
        <v>119</v>
      </c>
      <c r="AM274" s="58">
        <v>239</v>
      </c>
      <c r="AN274" s="58">
        <v>289</v>
      </c>
      <c r="AO274" s="63">
        <f>(AI274+AJ274+AK274+AL274+AM274+AN274)/6</f>
        <v>227.16666666666666</v>
      </c>
      <c r="AP274" s="58">
        <v>272</v>
      </c>
      <c r="AQ274" s="77">
        <v>9</v>
      </c>
      <c r="AR274" s="58">
        <v>4</v>
      </c>
    </row>
    <row r="275" spans="1:44" x14ac:dyDescent="0.2">
      <c r="A275" s="58" t="s">
        <v>149</v>
      </c>
      <c r="B275" s="58" t="s">
        <v>176</v>
      </c>
      <c r="C275" s="70">
        <v>0.6404494382022472</v>
      </c>
      <c r="D275" s="58"/>
      <c r="E275" s="58"/>
      <c r="F275" s="70">
        <v>0.38043478260869568</v>
      </c>
      <c r="G275" s="58"/>
      <c r="H275" s="58"/>
      <c r="I275" s="70">
        <v>0.122</v>
      </c>
      <c r="J275" s="58"/>
      <c r="K275" s="58"/>
      <c r="L275" s="80" t="s">
        <v>1068</v>
      </c>
      <c r="M275" s="58"/>
      <c r="N275" s="58"/>
      <c r="O275" s="58">
        <v>52.7</v>
      </c>
      <c r="P275" s="58"/>
      <c r="Q275" s="58"/>
      <c r="R275" s="85">
        <v>13.67</v>
      </c>
      <c r="S275" s="58"/>
      <c r="T275" s="58"/>
      <c r="U275" s="58">
        <f t="shared" si="72"/>
        <v>0</v>
      </c>
      <c r="V275" s="58">
        <f t="shared" si="73"/>
        <v>0</v>
      </c>
      <c r="W275" s="58" t="str">
        <f t="shared" si="74"/>
        <v/>
      </c>
      <c r="X275" s="58" t="str">
        <f t="shared" si="75"/>
        <v/>
      </c>
      <c r="Y275" s="58" t="str">
        <f t="shared" si="76"/>
        <v/>
      </c>
      <c r="Z275" s="58" t="str">
        <f t="shared" si="77"/>
        <v/>
      </c>
      <c r="AA275" s="58" t="str">
        <f t="shared" si="78"/>
        <v/>
      </c>
      <c r="AB275" s="58" t="str">
        <f t="shared" si="79"/>
        <v/>
      </c>
      <c r="AC275" s="58" t="str">
        <f t="shared" si="80"/>
        <v/>
      </c>
      <c r="AD275" s="58" t="str">
        <f t="shared" si="81"/>
        <v/>
      </c>
      <c r="AE275" s="58" t="str">
        <f t="shared" si="82"/>
        <v/>
      </c>
      <c r="AF275" s="58" t="str">
        <f t="shared" si="83"/>
        <v/>
      </c>
      <c r="AG275" s="58" t="str">
        <f t="shared" si="84"/>
        <v/>
      </c>
      <c r="AH275" s="58" t="str">
        <f t="shared" si="85"/>
        <v/>
      </c>
      <c r="AI275" s="58">
        <v>223</v>
      </c>
      <c r="AJ275" s="58">
        <v>224</v>
      </c>
      <c r="AK275" s="58">
        <v>217</v>
      </c>
      <c r="AL275" s="58" t="s">
        <v>349</v>
      </c>
      <c r="AM275" s="58">
        <v>268</v>
      </c>
      <c r="AN275" s="58">
        <v>206</v>
      </c>
      <c r="AO275" s="63">
        <f>(AI275+AJ275+AK275+AM275+AN275)/5</f>
        <v>227.6</v>
      </c>
      <c r="AP275" s="58">
        <v>273</v>
      </c>
      <c r="AQ275" s="77">
        <v>9</v>
      </c>
      <c r="AR275" s="58">
        <v>4</v>
      </c>
    </row>
    <row r="276" spans="1:44" x14ac:dyDescent="0.2">
      <c r="A276" s="53" t="s">
        <v>197</v>
      </c>
      <c r="B276" s="53" t="s">
        <v>217</v>
      </c>
      <c r="C276" s="54">
        <v>0.72792792792792793</v>
      </c>
      <c r="D276" s="53"/>
      <c r="E276" s="53"/>
      <c r="F276" s="54" t="s">
        <v>349</v>
      </c>
      <c r="G276" s="53"/>
      <c r="H276" s="53"/>
      <c r="I276" s="54">
        <v>0.217</v>
      </c>
      <c r="J276" s="53"/>
      <c r="K276" s="53" t="s">
        <v>348</v>
      </c>
      <c r="L276" s="55">
        <v>13.2</v>
      </c>
      <c r="M276" s="53"/>
      <c r="N276" s="53"/>
      <c r="O276" s="53">
        <v>67.2</v>
      </c>
      <c r="P276" s="53"/>
      <c r="Q276" s="53"/>
      <c r="R276" s="91">
        <v>20.36</v>
      </c>
      <c r="S276" s="53"/>
      <c r="T276" s="53"/>
      <c r="U276" s="53">
        <f t="shared" si="72"/>
        <v>0</v>
      </c>
      <c r="V276" s="53">
        <f t="shared" si="73"/>
        <v>1</v>
      </c>
      <c r="W276" s="53" t="str">
        <f t="shared" si="74"/>
        <v/>
      </c>
      <c r="X276" s="53" t="str">
        <f t="shared" si="75"/>
        <v/>
      </c>
      <c r="Y276" s="53" t="str">
        <f t="shared" si="76"/>
        <v/>
      </c>
      <c r="Z276" s="53" t="str">
        <f t="shared" si="77"/>
        <v/>
      </c>
      <c r="AA276" s="53" t="str">
        <f t="shared" si="78"/>
        <v/>
      </c>
      <c r="AB276" s="53" t="str">
        <f t="shared" si="79"/>
        <v/>
      </c>
      <c r="AC276" s="53" t="str">
        <f t="shared" si="80"/>
        <v/>
      </c>
      <c r="AD276" s="53" t="str">
        <f t="shared" si="81"/>
        <v/>
      </c>
      <c r="AE276" s="53" t="str">
        <f t="shared" si="82"/>
        <v>Poverty</v>
      </c>
      <c r="AF276" s="53" t="str">
        <f t="shared" si="83"/>
        <v/>
      </c>
      <c r="AG276" s="53" t="str">
        <f t="shared" si="84"/>
        <v/>
      </c>
      <c r="AH276" s="53" t="str">
        <f t="shared" si="85"/>
        <v/>
      </c>
      <c r="AI276" s="53">
        <v>312</v>
      </c>
      <c r="AJ276" s="53" t="s">
        <v>349</v>
      </c>
      <c r="AK276" s="53">
        <v>67</v>
      </c>
      <c r="AL276" s="53">
        <v>128</v>
      </c>
      <c r="AM276" s="53">
        <v>315</v>
      </c>
      <c r="AN276" s="53">
        <v>322</v>
      </c>
      <c r="AO276" s="69">
        <f>(AI276+AK276+AL276+AM276+AN276)/5</f>
        <v>228.8</v>
      </c>
      <c r="AP276" s="53">
        <v>274</v>
      </c>
      <c r="AQ276" s="76">
        <v>9</v>
      </c>
      <c r="AR276" s="53">
        <v>4</v>
      </c>
    </row>
    <row r="277" spans="1:44" x14ac:dyDescent="0.2">
      <c r="A277" s="58" t="s">
        <v>197</v>
      </c>
      <c r="B277" s="58" t="s">
        <v>212</v>
      </c>
      <c r="C277" s="70">
        <v>0.70145726664040964</v>
      </c>
      <c r="D277" s="58"/>
      <c r="E277" s="58"/>
      <c r="F277" s="70">
        <v>0.51869158878504673</v>
      </c>
      <c r="G277" s="58"/>
      <c r="H277" s="58"/>
      <c r="I277" s="70">
        <v>0.17</v>
      </c>
      <c r="J277" s="58"/>
      <c r="K277" s="58"/>
      <c r="L277" s="79">
        <v>13.3</v>
      </c>
      <c r="M277" s="58"/>
      <c r="N277" s="58"/>
      <c r="O277" s="58">
        <v>49.300000000000004</v>
      </c>
      <c r="P277" s="58"/>
      <c r="Q277" s="58"/>
      <c r="R277" s="85">
        <v>15.87</v>
      </c>
      <c r="S277" s="58"/>
      <c r="T277" s="58"/>
      <c r="U277" s="58">
        <f t="shared" si="72"/>
        <v>0</v>
      </c>
      <c r="V277" s="58">
        <f t="shared" si="73"/>
        <v>0</v>
      </c>
      <c r="W277" s="58" t="str">
        <f t="shared" si="74"/>
        <v/>
      </c>
      <c r="X277" s="58" t="str">
        <f t="shared" si="75"/>
        <v/>
      </c>
      <c r="Y277" s="58" t="str">
        <f t="shared" si="76"/>
        <v/>
      </c>
      <c r="Z277" s="58" t="str">
        <f t="shared" si="77"/>
        <v/>
      </c>
      <c r="AA277" s="58" t="str">
        <f t="shared" si="78"/>
        <v/>
      </c>
      <c r="AB277" s="58" t="str">
        <f t="shared" si="79"/>
        <v/>
      </c>
      <c r="AC277" s="58" t="str">
        <f t="shared" si="80"/>
        <v/>
      </c>
      <c r="AD277" s="58" t="str">
        <f t="shared" si="81"/>
        <v/>
      </c>
      <c r="AE277" s="58" t="str">
        <f t="shared" si="82"/>
        <v/>
      </c>
      <c r="AF277" s="58" t="str">
        <f t="shared" si="83"/>
        <v/>
      </c>
      <c r="AG277" s="58" t="str">
        <f t="shared" si="84"/>
        <v/>
      </c>
      <c r="AH277" s="58" t="str">
        <f t="shared" si="85"/>
        <v/>
      </c>
      <c r="AI277" s="58">
        <v>296</v>
      </c>
      <c r="AJ277" s="58">
        <v>311</v>
      </c>
      <c r="AK277" s="58">
        <v>136</v>
      </c>
      <c r="AL277" s="58">
        <v>125</v>
      </c>
      <c r="AM277" s="58">
        <v>230</v>
      </c>
      <c r="AN277" s="58">
        <v>279</v>
      </c>
      <c r="AO277" s="63">
        <f t="shared" ref="AO277:AO287" si="86">(AI277+AJ277+AK277+AL277+AM277+AN277)/6</f>
        <v>229.5</v>
      </c>
      <c r="AP277" s="58">
        <v>275</v>
      </c>
      <c r="AQ277" s="77">
        <v>9</v>
      </c>
      <c r="AR277" s="58">
        <v>4</v>
      </c>
    </row>
    <row r="278" spans="1:44" x14ac:dyDescent="0.2">
      <c r="A278" s="58" t="s">
        <v>231</v>
      </c>
      <c r="B278" s="58" t="s">
        <v>252</v>
      </c>
      <c r="C278" s="70">
        <v>0.69751844399731722</v>
      </c>
      <c r="D278" s="58"/>
      <c r="E278" s="58"/>
      <c r="F278" s="70">
        <v>0.30120481927710846</v>
      </c>
      <c r="G278" s="58"/>
      <c r="H278" s="58"/>
      <c r="I278" s="70">
        <v>8.8999999999999996E-2</v>
      </c>
      <c r="J278" s="58"/>
      <c r="K278" s="58"/>
      <c r="L278" s="79">
        <v>7.3</v>
      </c>
      <c r="M278" s="58"/>
      <c r="N278" s="58"/>
      <c r="O278" s="58">
        <v>50.2</v>
      </c>
      <c r="P278" s="58"/>
      <c r="Q278" s="58"/>
      <c r="R278" s="85">
        <v>14.94</v>
      </c>
      <c r="S278" s="58"/>
      <c r="T278" s="58"/>
      <c r="U278" s="58">
        <f t="shared" si="72"/>
        <v>0</v>
      </c>
      <c r="V278" s="58">
        <f t="shared" si="73"/>
        <v>0</v>
      </c>
      <c r="W278" s="58" t="str">
        <f t="shared" si="74"/>
        <v/>
      </c>
      <c r="X278" s="58" t="str">
        <f t="shared" si="75"/>
        <v/>
      </c>
      <c r="Y278" s="58" t="str">
        <f t="shared" si="76"/>
        <v/>
      </c>
      <c r="Z278" s="58" t="str">
        <f t="shared" si="77"/>
        <v/>
      </c>
      <c r="AA278" s="58" t="str">
        <f t="shared" si="78"/>
        <v/>
      </c>
      <c r="AB278" s="58" t="str">
        <f t="shared" si="79"/>
        <v/>
      </c>
      <c r="AC278" s="58" t="str">
        <f t="shared" si="80"/>
        <v/>
      </c>
      <c r="AD278" s="58" t="str">
        <f t="shared" si="81"/>
        <v/>
      </c>
      <c r="AE278" s="58" t="str">
        <f t="shared" si="82"/>
        <v/>
      </c>
      <c r="AF278" s="58" t="str">
        <f t="shared" si="83"/>
        <v/>
      </c>
      <c r="AG278" s="58" t="str">
        <f t="shared" si="84"/>
        <v/>
      </c>
      <c r="AH278" s="58" t="str">
        <f t="shared" si="85"/>
        <v/>
      </c>
      <c r="AI278" s="58">
        <v>291</v>
      </c>
      <c r="AJ278" s="58">
        <v>94</v>
      </c>
      <c r="AK278" s="58">
        <v>285</v>
      </c>
      <c r="AL278" s="58">
        <v>221</v>
      </c>
      <c r="AM278" s="58">
        <v>235</v>
      </c>
      <c r="AN278" s="58">
        <v>253</v>
      </c>
      <c r="AO278" s="63">
        <f t="shared" si="86"/>
        <v>229.83333333333334</v>
      </c>
      <c r="AP278" s="58">
        <v>276</v>
      </c>
      <c r="AQ278" s="77">
        <v>9</v>
      </c>
      <c r="AR278" s="58">
        <v>4</v>
      </c>
    </row>
    <row r="279" spans="1:44" x14ac:dyDescent="0.2">
      <c r="A279" s="58" t="s">
        <v>299</v>
      </c>
      <c r="B279" s="58" t="s">
        <v>316</v>
      </c>
      <c r="C279" s="70">
        <v>0.69167523124357655</v>
      </c>
      <c r="D279" s="58"/>
      <c r="E279" s="58"/>
      <c r="F279" s="70">
        <v>0.4</v>
      </c>
      <c r="G279" s="58"/>
      <c r="H279" s="58"/>
      <c r="I279" s="70">
        <v>0.106</v>
      </c>
      <c r="J279" s="58"/>
      <c r="K279" s="58"/>
      <c r="L279" s="79">
        <v>6.9</v>
      </c>
      <c r="M279" s="58"/>
      <c r="N279" s="58"/>
      <c r="O279" s="58">
        <v>43.5</v>
      </c>
      <c r="P279" s="58"/>
      <c r="Q279" s="58"/>
      <c r="R279" s="85">
        <v>13.54</v>
      </c>
      <c r="S279" s="58"/>
      <c r="T279" s="58"/>
      <c r="U279" s="58">
        <f t="shared" si="72"/>
        <v>0</v>
      </c>
      <c r="V279" s="58">
        <f t="shared" si="73"/>
        <v>0</v>
      </c>
      <c r="W279" s="58" t="str">
        <f t="shared" si="74"/>
        <v/>
      </c>
      <c r="X279" s="58" t="str">
        <f t="shared" si="75"/>
        <v/>
      </c>
      <c r="Y279" s="58" t="str">
        <f t="shared" si="76"/>
        <v/>
      </c>
      <c r="Z279" s="58" t="str">
        <f t="shared" si="77"/>
        <v/>
      </c>
      <c r="AA279" s="58" t="str">
        <f t="shared" si="78"/>
        <v/>
      </c>
      <c r="AB279" s="58" t="str">
        <f t="shared" si="79"/>
        <v/>
      </c>
      <c r="AC279" s="58" t="str">
        <f t="shared" si="80"/>
        <v/>
      </c>
      <c r="AD279" s="58" t="str">
        <f t="shared" si="81"/>
        <v/>
      </c>
      <c r="AE279" s="58" t="str">
        <f t="shared" si="82"/>
        <v/>
      </c>
      <c r="AF279" s="58" t="str">
        <f t="shared" si="83"/>
        <v/>
      </c>
      <c r="AG279" s="58" t="str">
        <f t="shared" si="84"/>
        <v/>
      </c>
      <c r="AH279" s="58" t="str">
        <f t="shared" si="85"/>
        <v/>
      </c>
      <c r="AI279" s="58">
        <v>287</v>
      </c>
      <c r="AJ279" s="58">
        <v>252</v>
      </c>
      <c r="AK279" s="58">
        <v>257</v>
      </c>
      <c r="AL279" s="58">
        <v>228</v>
      </c>
      <c r="AM279" s="58">
        <v>159</v>
      </c>
      <c r="AN279" s="58">
        <v>200</v>
      </c>
      <c r="AO279" s="63">
        <f t="shared" si="86"/>
        <v>230.5</v>
      </c>
      <c r="AP279" s="58">
        <v>277</v>
      </c>
      <c r="AQ279" s="77">
        <v>9</v>
      </c>
      <c r="AR279" s="58">
        <v>4</v>
      </c>
    </row>
    <row r="280" spans="1:44" x14ac:dyDescent="0.2">
      <c r="A280" s="58" t="s">
        <v>15</v>
      </c>
      <c r="B280" s="58" t="s">
        <v>24</v>
      </c>
      <c r="C280" s="70">
        <v>0.68540623796688482</v>
      </c>
      <c r="D280" s="58"/>
      <c r="E280" s="58"/>
      <c r="F280" s="70">
        <v>0.3981762917933131</v>
      </c>
      <c r="G280" s="58"/>
      <c r="H280" s="58"/>
      <c r="I280" s="70">
        <v>0.13600000000000001</v>
      </c>
      <c r="J280" s="58"/>
      <c r="K280" s="58"/>
      <c r="L280" s="79">
        <v>10.6</v>
      </c>
      <c r="M280" s="58"/>
      <c r="N280" s="58"/>
      <c r="O280" s="58">
        <v>51.3</v>
      </c>
      <c r="P280" s="58"/>
      <c r="Q280" s="58"/>
      <c r="R280" s="85">
        <v>14.61</v>
      </c>
      <c r="S280" s="58"/>
      <c r="T280" s="58"/>
      <c r="U280" s="58">
        <f t="shared" si="72"/>
        <v>0</v>
      </c>
      <c r="V280" s="58">
        <f t="shared" si="73"/>
        <v>0</v>
      </c>
      <c r="W280" s="58" t="str">
        <f t="shared" si="74"/>
        <v/>
      </c>
      <c r="X280" s="58" t="str">
        <f t="shared" si="75"/>
        <v/>
      </c>
      <c r="Y280" s="58" t="str">
        <f t="shared" si="76"/>
        <v/>
      </c>
      <c r="Z280" s="58" t="str">
        <f t="shared" si="77"/>
        <v/>
      </c>
      <c r="AA280" s="58" t="str">
        <f t="shared" si="78"/>
        <v/>
      </c>
      <c r="AB280" s="58" t="str">
        <f t="shared" si="79"/>
        <v/>
      </c>
      <c r="AC280" s="58" t="str">
        <f t="shared" si="80"/>
        <v/>
      </c>
      <c r="AD280" s="58" t="str">
        <f t="shared" si="81"/>
        <v/>
      </c>
      <c r="AE280" s="58" t="str">
        <f t="shared" si="82"/>
        <v/>
      </c>
      <c r="AF280" s="58" t="str">
        <f t="shared" si="83"/>
        <v/>
      </c>
      <c r="AG280" s="58" t="str">
        <f t="shared" si="84"/>
        <v/>
      </c>
      <c r="AH280" s="58" t="str">
        <f t="shared" si="85"/>
        <v/>
      </c>
      <c r="AI280" s="58">
        <v>281</v>
      </c>
      <c r="AJ280" s="58">
        <v>249</v>
      </c>
      <c r="AK280" s="58">
        <v>193</v>
      </c>
      <c r="AL280" s="58">
        <v>170</v>
      </c>
      <c r="AM280" s="58">
        <v>249</v>
      </c>
      <c r="AN280" s="58">
        <v>243</v>
      </c>
      <c r="AO280" s="63">
        <f t="shared" si="86"/>
        <v>230.83333333333334</v>
      </c>
      <c r="AP280" s="58">
        <v>278</v>
      </c>
      <c r="AQ280" s="77">
        <v>9</v>
      </c>
      <c r="AR280" s="58">
        <v>4</v>
      </c>
    </row>
    <row r="281" spans="1:44" x14ac:dyDescent="0.2">
      <c r="A281" s="58" t="s">
        <v>197</v>
      </c>
      <c r="B281" s="58" t="s">
        <v>200</v>
      </c>
      <c r="C281" s="70">
        <v>0.72272727272727277</v>
      </c>
      <c r="D281" s="58"/>
      <c r="E281" s="58"/>
      <c r="F281" s="70">
        <v>0.54580152671755722</v>
      </c>
      <c r="G281" s="58"/>
      <c r="H281" s="58"/>
      <c r="I281" s="70">
        <v>0.17299999999999999</v>
      </c>
      <c r="J281" s="58"/>
      <c r="K281" s="58"/>
      <c r="L281" s="79">
        <v>13</v>
      </c>
      <c r="M281" s="58"/>
      <c r="N281" s="58"/>
      <c r="O281" s="58">
        <v>47.900000000000006</v>
      </c>
      <c r="P281" s="58"/>
      <c r="Q281" s="58"/>
      <c r="R281" s="85">
        <v>16.600000000000001</v>
      </c>
      <c r="S281" s="58"/>
      <c r="T281" s="58"/>
      <c r="U281" s="58">
        <f t="shared" si="72"/>
        <v>0</v>
      </c>
      <c r="V281" s="58">
        <f t="shared" si="73"/>
        <v>0</v>
      </c>
      <c r="W281" s="58" t="str">
        <f t="shared" si="74"/>
        <v/>
      </c>
      <c r="X281" s="58" t="str">
        <f t="shared" si="75"/>
        <v/>
      </c>
      <c r="Y281" s="58" t="str">
        <f t="shared" si="76"/>
        <v/>
      </c>
      <c r="Z281" s="58" t="str">
        <f t="shared" si="77"/>
        <v/>
      </c>
      <c r="AA281" s="58" t="str">
        <f t="shared" si="78"/>
        <v/>
      </c>
      <c r="AB281" s="58" t="str">
        <f t="shared" si="79"/>
        <v/>
      </c>
      <c r="AC281" s="58" t="str">
        <f t="shared" si="80"/>
        <v/>
      </c>
      <c r="AD281" s="58" t="str">
        <f t="shared" si="81"/>
        <v/>
      </c>
      <c r="AE281" s="58" t="str">
        <f t="shared" si="82"/>
        <v/>
      </c>
      <c r="AF281" s="58" t="str">
        <f t="shared" si="83"/>
        <v/>
      </c>
      <c r="AG281" s="58" t="str">
        <f t="shared" si="84"/>
        <v/>
      </c>
      <c r="AH281" s="58" t="str">
        <f t="shared" si="85"/>
        <v/>
      </c>
      <c r="AI281" s="58">
        <v>310</v>
      </c>
      <c r="AJ281" s="58">
        <v>318</v>
      </c>
      <c r="AK281" s="58">
        <v>133</v>
      </c>
      <c r="AL281" s="58">
        <v>132</v>
      </c>
      <c r="AM281" s="58">
        <v>205</v>
      </c>
      <c r="AN281" s="58">
        <v>294</v>
      </c>
      <c r="AO281" s="63">
        <f t="shared" si="86"/>
        <v>232</v>
      </c>
      <c r="AP281" s="58">
        <v>279</v>
      </c>
      <c r="AQ281" s="77">
        <v>9</v>
      </c>
      <c r="AR281" s="58">
        <v>4</v>
      </c>
    </row>
    <row r="282" spans="1:44" x14ac:dyDescent="0.2">
      <c r="A282" s="58" t="s">
        <v>118</v>
      </c>
      <c r="B282" s="58" t="s">
        <v>132</v>
      </c>
      <c r="C282" s="70">
        <v>0.64255319148936174</v>
      </c>
      <c r="D282" s="58"/>
      <c r="E282" s="58"/>
      <c r="F282" s="70">
        <v>0.39560439560439559</v>
      </c>
      <c r="G282" s="58"/>
      <c r="H282" s="58"/>
      <c r="I282" s="70">
        <v>0.11600000000000001</v>
      </c>
      <c r="J282" s="58"/>
      <c r="K282" s="58"/>
      <c r="L282" s="79">
        <v>10</v>
      </c>
      <c r="M282" s="58"/>
      <c r="N282" s="58"/>
      <c r="O282" s="58">
        <v>56.7</v>
      </c>
      <c r="P282" s="58"/>
      <c r="Q282" s="58"/>
      <c r="R282" s="85">
        <v>14.38</v>
      </c>
      <c r="S282" s="58"/>
      <c r="T282" s="58"/>
      <c r="U282" s="58">
        <f t="shared" si="72"/>
        <v>0</v>
      </c>
      <c r="V282" s="58">
        <f t="shared" si="73"/>
        <v>0</v>
      </c>
      <c r="W282" s="58" t="str">
        <f t="shared" si="74"/>
        <v/>
      </c>
      <c r="X282" s="58" t="str">
        <f t="shared" si="75"/>
        <v/>
      </c>
      <c r="Y282" s="58" t="str">
        <f t="shared" si="76"/>
        <v/>
      </c>
      <c r="Z282" s="58" t="str">
        <f t="shared" si="77"/>
        <v/>
      </c>
      <c r="AA282" s="58" t="str">
        <f t="shared" si="78"/>
        <v/>
      </c>
      <c r="AB282" s="58" t="str">
        <f t="shared" si="79"/>
        <v/>
      </c>
      <c r="AC282" s="58" t="str">
        <f t="shared" si="80"/>
        <v/>
      </c>
      <c r="AD282" s="58" t="str">
        <f t="shared" si="81"/>
        <v/>
      </c>
      <c r="AE282" s="58" t="str">
        <f t="shared" si="82"/>
        <v/>
      </c>
      <c r="AF282" s="58" t="str">
        <f t="shared" si="83"/>
        <v/>
      </c>
      <c r="AG282" s="58" t="str">
        <f t="shared" si="84"/>
        <v/>
      </c>
      <c r="AH282" s="58" t="str">
        <f t="shared" si="85"/>
        <v/>
      </c>
      <c r="AI282" s="58">
        <v>227</v>
      </c>
      <c r="AJ282" s="58">
        <v>243</v>
      </c>
      <c r="AK282" s="58">
        <v>232</v>
      </c>
      <c r="AL282" s="58">
        <v>180</v>
      </c>
      <c r="AM282" s="58">
        <v>287</v>
      </c>
      <c r="AN282" s="58">
        <v>232</v>
      </c>
      <c r="AO282" s="63">
        <f t="shared" si="86"/>
        <v>233.5</v>
      </c>
      <c r="AP282" s="58">
        <v>280</v>
      </c>
      <c r="AQ282" s="77">
        <v>9</v>
      </c>
      <c r="AR282" s="58">
        <v>4</v>
      </c>
    </row>
    <row r="283" spans="1:44" x14ac:dyDescent="0.2">
      <c r="A283" s="58" t="s">
        <v>231</v>
      </c>
      <c r="B283" s="58" t="s">
        <v>233</v>
      </c>
      <c r="C283" s="70">
        <v>0.63131313131313127</v>
      </c>
      <c r="D283" s="58"/>
      <c r="E283" s="58"/>
      <c r="F283" s="70">
        <v>0.39189189189189189</v>
      </c>
      <c r="G283" s="58"/>
      <c r="H283" s="58"/>
      <c r="I283" s="70">
        <v>0.104</v>
      </c>
      <c r="J283" s="58"/>
      <c r="K283" s="58"/>
      <c r="L283" s="79">
        <v>4.5</v>
      </c>
      <c r="M283" s="58"/>
      <c r="N283" s="58"/>
      <c r="O283" s="58">
        <v>48.7</v>
      </c>
      <c r="P283" s="58"/>
      <c r="Q283" s="58"/>
      <c r="R283" s="85">
        <v>14.72</v>
      </c>
      <c r="S283" s="58"/>
      <c r="T283" s="58"/>
      <c r="U283" s="58">
        <f t="shared" si="72"/>
        <v>0</v>
      </c>
      <c r="V283" s="58">
        <f t="shared" si="73"/>
        <v>0</v>
      </c>
      <c r="W283" s="58" t="str">
        <f t="shared" si="74"/>
        <v/>
      </c>
      <c r="X283" s="58" t="str">
        <f t="shared" si="75"/>
        <v/>
      </c>
      <c r="Y283" s="58" t="str">
        <f t="shared" si="76"/>
        <v/>
      </c>
      <c r="Z283" s="58" t="str">
        <f t="shared" si="77"/>
        <v/>
      </c>
      <c r="AA283" s="58" t="str">
        <f t="shared" si="78"/>
        <v/>
      </c>
      <c r="AB283" s="58" t="str">
        <f t="shared" si="79"/>
        <v/>
      </c>
      <c r="AC283" s="58" t="str">
        <f t="shared" si="80"/>
        <v/>
      </c>
      <c r="AD283" s="58" t="str">
        <f t="shared" si="81"/>
        <v/>
      </c>
      <c r="AE283" s="58" t="str">
        <f t="shared" si="82"/>
        <v/>
      </c>
      <c r="AF283" s="58" t="str">
        <f t="shared" si="83"/>
        <v/>
      </c>
      <c r="AG283" s="58" t="str">
        <f t="shared" si="84"/>
        <v/>
      </c>
      <c r="AH283" s="58" t="str">
        <f t="shared" si="85"/>
        <v/>
      </c>
      <c r="AI283" s="58">
        <v>204</v>
      </c>
      <c r="AJ283" s="58">
        <v>240</v>
      </c>
      <c r="AK283" s="58">
        <v>260</v>
      </c>
      <c r="AL283" s="58">
        <v>254</v>
      </c>
      <c r="AM283" s="58">
        <v>219</v>
      </c>
      <c r="AN283" s="58">
        <v>249</v>
      </c>
      <c r="AO283" s="63">
        <f t="shared" si="86"/>
        <v>237.66666666666666</v>
      </c>
      <c r="AP283" s="58">
        <v>281</v>
      </c>
      <c r="AQ283" s="77">
        <v>9</v>
      </c>
      <c r="AR283" s="58">
        <v>4</v>
      </c>
    </row>
    <row r="284" spans="1:44" x14ac:dyDescent="0.2">
      <c r="A284" s="58" t="s">
        <v>231</v>
      </c>
      <c r="B284" s="58" t="s">
        <v>285</v>
      </c>
      <c r="C284" s="70">
        <v>0.64501160092807419</v>
      </c>
      <c r="D284" s="58"/>
      <c r="E284" s="58"/>
      <c r="F284" s="70">
        <v>0.38372093023255816</v>
      </c>
      <c r="G284" s="58"/>
      <c r="H284" s="58"/>
      <c r="I284" s="70">
        <v>0.10299999999999999</v>
      </c>
      <c r="J284" s="58"/>
      <c r="K284" s="58"/>
      <c r="L284" s="79">
        <v>8.1</v>
      </c>
      <c r="M284" s="58"/>
      <c r="N284" s="58"/>
      <c r="O284" s="58">
        <v>48.499999999999993</v>
      </c>
      <c r="P284" s="58"/>
      <c r="Q284" s="58"/>
      <c r="R284" s="85">
        <v>16.71</v>
      </c>
      <c r="S284" s="58"/>
      <c r="T284" s="58"/>
      <c r="U284" s="58">
        <f t="shared" si="72"/>
        <v>0</v>
      </c>
      <c r="V284" s="58">
        <f t="shared" si="73"/>
        <v>0</v>
      </c>
      <c r="W284" s="58" t="str">
        <f t="shared" si="74"/>
        <v/>
      </c>
      <c r="X284" s="58" t="str">
        <f t="shared" si="75"/>
        <v/>
      </c>
      <c r="Y284" s="58" t="str">
        <f t="shared" si="76"/>
        <v/>
      </c>
      <c r="Z284" s="58" t="str">
        <f t="shared" si="77"/>
        <v/>
      </c>
      <c r="AA284" s="58" t="str">
        <f t="shared" si="78"/>
        <v/>
      </c>
      <c r="AB284" s="58" t="str">
        <f t="shared" si="79"/>
        <v/>
      </c>
      <c r="AC284" s="58" t="str">
        <f t="shared" si="80"/>
        <v/>
      </c>
      <c r="AD284" s="58" t="str">
        <f t="shared" si="81"/>
        <v/>
      </c>
      <c r="AE284" s="58" t="str">
        <f t="shared" si="82"/>
        <v/>
      </c>
      <c r="AF284" s="58" t="str">
        <f t="shared" si="83"/>
        <v/>
      </c>
      <c r="AG284" s="58" t="str">
        <f t="shared" si="84"/>
        <v/>
      </c>
      <c r="AH284" s="58" t="str">
        <f t="shared" si="85"/>
        <v/>
      </c>
      <c r="AI284" s="58">
        <v>230</v>
      </c>
      <c r="AJ284" s="58">
        <v>228</v>
      </c>
      <c r="AK284" s="58">
        <v>263</v>
      </c>
      <c r="AL284" s="58">
        <v>205</v>
      </c>
      <c r="AM284" s="58">
        <v>213</v>
      </c>
      <c r="AN284" s="58">
        <v>299</v>
      </c>
      <c r="AO284" s="63">
        <f t="shared" si="86"/>
        <v>239.66666666666666</v>
      </c>
      <c r="AP284" s="58">
        <v>282</v>
      </c>
      <c r="AQ284" s="77">
        <v>9</v>
      </c>
      <c r="AR284" s="58">
        <v>4</v>
      </c>
    </row>
    <row r="285" spans="1:44" x14ac:dyDescent="0.2">
      <c r="A285" s="58" t="s">
        <v>118</v>
      </c>
      <c r="B285" s="58" t="s">
        <v>123</v>
      </c>
      <c r="C285" s="70">
        <v>0.69292604501607713</v>
      </c>
      <c r="D285" s="58"/>
      <c r="E285" s="58"/>
      <c r="F285" s="70">
        <v>0.44843049327354262</v>
      </c>
      <c r="G285" s="58"/>
      <c r="H285" s="58"/>
      <c r="I285" s="70">
        <v>0.15</v>
      </c>
      <c r="J285" s="58"/>
      <c r="K285" s="58"/>
      <c r="L285" s="79">
        <v>7.3</v>
      </c>
      <c r="M285" s="58"/>
      <c r="N285" s="58"/>
      <c r="O285" s="58">
        <v>48.2</v>
      </c>
      <c r="P285" s="58"/>
      <c r="Q285" s="58"/>
      <c r="R285" s="85">
        <v>15.55</v>
      </c>
      <c r="S285" s="58"/>
      <c r="T285" s="58"/>
      <c r="U285" s="58">
        <f t="shared" si="72"/>
        <v>0</v>
      </c>
      <c r="V285" s="58">
        <f t="shared" si="73"/>
        <v>0</v>
      </c>
      <c r="W285" s="58" t="str">
        <f t="shared" si="74"/>
        <v/>
      </c>
      <c r="X285" s="58" t="str">
        <f t="shared" si="75"/>
        <v/>
      </c>
      <c r="Y285" s="58" t="str">
        <f t="shared" si="76"/>
        <v/>
      </c>
      <c r="Z285" s="58" t="str">
        <f t="shared" si="77"/>
        <v/>
      </c>
      <c r="AA285" s="58" t="str">
        <f t="shared" si="78"/>
        <v/>
      </c>
      <c r="AB285" s="58" t="str">
        <f t="shared" si="79"/>
        <v/>
      </c>
      <c r="AC285" s="58" t="str">
        <f t="shared" si="80"/>
        <v/>
      </c>
      <c r="AD285" s="58" t="str">
        <f t="shared" si="81"/>
        <v/>
      </c>
      <c r="AE285" s="58" t="str">
        <f t="shared" si="82"/>
        <v/>
      </c>
      <c r="AF285" s="58" t="str">
        <f t="shared" si="83"/>
        <v/>
      </c>
      <c r="AG285" s="58" t="str">
        <f t="shared" si="84"/>
        <v/>
      </c>
      <c r="AH285" s="58" t="str">
        <f t="shared" si="85"/>
        <v/>
      </c>
      <c r="AI285" s="58">
        <v>288</v>
      </c>
      <c r="AJ285" s="58">
        <v>284</v>
      </c>
      <c r="AK285" s="58">
        <v>169</v>
      </c>
      <c r="AL285" s="58">
        <v>220</v>
      </c>
      <c r="AM285" s="58">
        <v>209</v>
      </c>
      <c r="AN285" s="58">
        <v>272</v>
      </c>
      <c r="AO285" s="63">
        <f t="shared" si="86"/>
        <v>240.33333333333334</v>
      </c>
      <c r="AP285" s="58">
        <v>283</v>
      </c>
      <c r="AQ285" s="77">
        <v>9</v>
      </c>
      <c r="AR285" s="58">
        <v>4</v>
      </c>
    </row>
    <row r="286" spans="1:44" x14ac:dyDescent="0.2">
      <c r="A286" s="58" t="s">
        <v>231</v>
      </c>
      <c r="B286" s="58" t="s">
        <v>279</v>
      </c>
      <c r="C286" s="70">
        <v>0.66182749786507256</v>
      </c>
      <c r="D286" s="58"/>
      <c r="E286" s="58"/>
      <c r="F286" s="70">
        <v>0.29268292682926828</v>
      </c>
      <c r="G286" s="58"/>
      <c r="H286" s="58"/>
      <c r="I286" s="70">
        <v>8.5999999999999993E-2</v>
      </c>
      <c r="J286" s="58"/>
      <c r="K286" s="58"/>
      <c r="L286" s="79">
        <v>5.4</v>
      </c>
      <c r="M286" s="58"/>
      <c r="N286" s="58"/>
      <c r="O286" s="58">
        <v>65.400000000000006</v>
      </c>
      <c r="P286" s="58"/>
      <c r="Q286" s="58"/>
      <c r="R286" s="85">
        <v>15.28</v>
      </c>
      <c r="S286" s="58"/>
      <c r="T286" s="58"/>
      <c r="U286" s="58">
        <f t="shared" si="72"/>
        <v>0</v>
      </c>
      <c r="V286" s="58">
        <f t="shared" si="73"/>
        <v>0</v>
      </c>
      <c r="W286" s="58" t="str">
        <f t="shared" si="74"/>
        <v/>
      </c>
      <c r="X286" s="58" t="str">
        <f t="shared" si="75"/>
        <v/>
      </c>
      <c r="Y286" s="58" t="str">
        <f t="shared" si="76"/>
        <v/>
      </c>
      <c r="Z286" s="58" t="str">
        <f t="shared" si="77"/>
        <v/>
      </c>
      <c r="AA286" s="58" t="str">
        <f t="shared" si="78"/>
        <v/>
      </c>
      <c r="AB286" s="58" t="str">
        <f t="shared" si="79"/>
        <v/>
      </c>
      <c r="AC286" s="58" t="str">
        <f t="shared" si="80"/>
        <v/>
      </c>
      <c r="AD286" s="58" t="str">
        <f t="shared" si="81"/>
        <v/>
      </c>
      <c r="AE286" s="58" t="str">
        <f t="shared" si="82"/>
        <v/>
      </c>
      <c r="AF286" s="58" t="str">
        <f t="shared" si="83"/>
        <v/>
      </c>
      <c r="AG286" s="58" t="str">
        <f t="shared" si="84"/>
        <v/>
      </c>
      <c r="AH286" s="58" t="str">
        <f t="shared" si="85"/>
        <v/>
      </c>
      <c r="AI286" s="58">
        <v>258</v>
      </c>
      <c r="AJ286" s="58">
        <v>81</v>
      </c>
      <c r="AK286" s="58">
        <v>294</v>
      </c>
      <c r="AL286" s="58">
        <v>247</v>
      </c>
      <c r="AM286" s="58">
        <v>311</v>
      </c>
      <c r="AN286" s="58">
        <v>261</v>
      </c>
      <c r="AO286" s="63">
        <f t="shared" si="86"/>
        <v>242</v>
      </c>
      <c r="AP286" s="58">
        <v>284</v>
      </c>
      <c r="AQ286" s="77">
        <v>9</v>
      </c>
      <c r="AR286" s="58">
        <v>4</v>
      </c>
    </row>
    <row r="287" spans="1:44" x14ac:dyDescent="0.2">
      <c r="A287" s="58" t="s">
        <v>231</v>
      </c>
      <c r="B287" s="58" t="s">
        <v>247</v>
      </c>
      <c r="C287" s="70">
        <v>0.6908500270709258</v>
      </c>
      <c r="D287" s="58"/>
      <c r="E287" s="58"/>
      <c r="F287" s="70">
        <v>0.36249999999999999</v>
      </c>
      <c r="G287" s="58"/>
      <c r="H287" s="58"/>
      <c r="I287" s="70">
        <v>0.108</v>
      </c>
      <c r="J287" s="58"/>
      <c r="K287" s="58"/>
      <c r="L287" s="79">
        <v>4.7</v>
      </c>
      <c r="M287" s="58"/>
      <c r="N287" s="58"/>
      <c r="O287" s="58">
        <v>48.199999999999996</v>
      </c>
      <c r="P287" s="58"/>
      <c r="Q287" s="58"/>
      <c r="R287" s="85">
        <v>15.36</v>
      </c>
      <c r="S287" s="58"/>
      <c r="T287" s="58"/>
      <c r="U287" s="58">
        <f t="shared" si="72"/>
        <v>0</v>
      </c>
      <c r="V287" s="58">
        <f t="shared" si="73"/>
        <v>0</v>
      </c>
      <c r="W287" s="58" t="str">
        <f t="shared" si="74"/>
        <v/>
      </c>
      <c r="X287" s="58" t="str">
        <f t="shared" si="75"/>
        <v/>
      </c>
      <c r="Y287" s="58" t="str">
        <f t="shared" si="76"/>
        <v/>
      </c>
      <c r="Z287" s="58" t="str">
        <f t="shared" si="77"/>
        <v/>
      </c>
      <c r="AA287" s="58" t="str">
        <f t="shared" si="78"/>
        <v/>
      </c>
      <c r="AB287" s="58" t="str">
        <f t="shared" si="79"/>
        <v/>
      </c>
      <c r="AC287" s="58" t="str">
        <f t="shared" si="80"/>
        <v/>
      </c>
      <c r="AD287" s="58" t="str">
        <f t="shared" si="81"/>
        <v/>
      </c>
      <c r="AE287" s="58" t="str">
        <f t="shared" si="82"/>
        <v/>
      </c>
      <c r="AF287" s="58" t="str">
        <f t="shared" si="83"/>
        <v/>
      </c>
      <c r="AG287" s="58" t="str">
        <f t="shared" si="84"/>
        <v/>
      </c>
      <c r="AH287" s="58" t="str">
        <f t="shared" si="85"/>
        <v/>
      </c>
      <c r="AI287" s="58">
        <v>285</v>
      </c>
      <c r="AJ287" s="58">
        <v>190</v>
      </c>
      <c r="AK287" s="58">
        <v>252</v>
      </c>
      <c r="AL287" s="58">
        <v>253</v>
      </c>
      <c r="AM287" s="58">
        <v>207</v>
      </c>
      <c r="AN287" s="58">
        <v>265</v>
      </c>
      <c r="AO287" s="63">
        <f t="shared" si="86"/>
        <v>242</v>
      </c>
      <c r="AP287" s="58">
        <v>285</v>
      </c>
      <c r="AQ287" s="77">
        <v>9</v>
      </c>
      <c r="AR287" s="58">
        <v>4</v>
      </c>
    </row>
    <row r="288" spans="1:44" x14ac:dyDescent="0.2">
      <c r="A288" s="58" t="s">
        <v>77</v>
      </c>
      <c r="B288" s="58" t="s">
        <v>92</v>
      </c>
      <c r="C288" s="70">
        <v>0.63859275053304909</v>
      </c>
      <c r="D288" s="58"/>
      <c r="E288" s="58"/>
      <c r="F288" s="70">
        <v>0.34883720930232559</v>
      </c>
      <c r="G288" s="58"/>
      <c r="H288" s="58"/>
      <c r="I288" s="70">
        <v>6.8000000000000005E-2</v>
      </c>
      <c r="J288" s="58"/>
      <c r="K288" s="58"/>
      <c r="L288" s="80" t="s">
        <v>1068</v>
      </c>
      <c r="M288" s="58"/>
      <c r="N288" s="58"/>
      <c r="O288" s="58">
        <v>56.699999999999996</v>
      </c>
      <c r="P288" s="58"/>
      <c r="Q288" s="58"/>
      <c r="R288" s="85">
        <v>14.02</v>
      </c>
      <c r="S288" s="58"/>
      <c r="T288" s="58"/>
      <c r="U288" s="58">
        <f t="shared" si="72"/>
        <v>0</v>
      </c>
      <c r="V288" s="58">
        <f t="shared" si="73"/>
        <v>0</v>
      </c>
      <c r="W288" s="58" t="str">
        <f t="shared" si="74"/>
        <v/>
      </c>
      <c r="X288" s="58" t="str">
        <f t="shared" si="75"/>
        <v/>
      </c>
      <c r="Y288" s="58" t="str">
        <f t="shared" si="76"/>
        <v/>
      </c>
      <c r="Z288" s="58" t="str">
        <f t="shared" si="77"/>
        <v/>
      </c>
      <c r="AA288" s="58" t="str">
        <f t="shared" si="78"/>
        <v/>
      </c>
      <c r="AB288" s="58" t="str">
        <f t="shared" si="79"/>
        <v/>
      </c>
      <c r="AC288" s="58" t="str">
        <f t="shared" si="80"/>
        <v/>
      </c>
      <c r="AD288" s="58" t="str">
        <f t="shared" si="81"/>
        <v/>
      </c>
      <c r="AE288" s="58" t="str">
        <f t="shared" si="82"/>
        <v/>
      </c>
      <c r="AF288" s="58" t="str">
        <f t="shared" si="83"/>
        <v/>
      </c>
      <c r="AG288" s="58" t="str">
        <f t="shared" si="84"/>
        <v/>
      </c>
      <c r="AH288" s="58" t="str">
        <f t="shared" si="85"/>
        <v/>
      </c>
      <c r="AI288" s="58">
        <v>216</v>
      </c>
      <c r="AJ288" s="58">
        <v>168</v>
      </c>
      <c r="AK288" s="58">
        <v>321</v>
      </c>
      <c r="AL288" s="58" t="s">
        <v>349</v>
      </c>
      <c r="AM288" s="58">
        <v>286</v>
      </c>
      <c r="AN288" s="58">
        <v>220</v>
      </c>
      <c r="AO288" s="63">
        <f>(AI288+AJ288+AK288+AM288+AN288)/5</f>
        <v>242.2</v>
      </c>
      <c r="AP288" s="58">
        <v>286</v>
      </c>
      <c r="AQ288" s="77">
        <v>9</v>
      </c>
      <c r="AR288" s="58">
        <v>4</v>
      </c>
    </row>
    <row r="289" spans="1:44" x14ac:dyDescent="0.2">
      <c r="A289" s="58" t="s">
        <v>197</v>
      </c>
      <c r="B289" s="58" t="s">
        <v>226</v>
      </c>
      <c r="C289" s="70">
        <v>0.72264745610085546</v>
      </c>
      <c r="D289" s="58"/>
      <c r="E289" s="58"/>
      <c r="F289" s="70">
        <v>0.42796610169491528</v>
      </c>
      <c r="G289" s="58"/>
      <c r="H289" s="58"/>
      <c r="I289" s="70">
        <v>0.14699999999999999</v>
      </c>
      <c r="J289" s="58"/>
      <c r="K289" s="58"/>
      <c r="L289" s="79">
        <v>8.3000000000000007</v>
      </c>
      <c r="M289" s="58"/>
      <c r="N289" s="58"/>
      <c r="O289" s="58">
        <v>51</v>
      </c>
      <c r="P289" s="58"/>
      <c r="Q289" s="58"/>
      <c r="R289" s="85">
        <v>15.11</v>
      </c>
      <c r="S289" s="58"/>
      <c r="T289" s="58"/>
      <c r="U289" s="58">
        <f t="shared" si="72"/>
        <v>0</v>
      </c>
      <c r="V289" s="58">
        <f t="shared" si="73"/>
        <v>0</v>
      </c>
      <c r="W289" s="58" t="str">
        <f t="shared" si="74"/>
        <v/>
      </c>
      <c r="X289" s="58" t="str">
        <f t="shared" si="75"/>
        <v/>
      </c>
      <c r="Y289" s="58" t="str">
        <f t="shared" si="76"/>
        <v/>
      </c>
      <c r="Z289" s="58" t="str">
        <f t="shared" si="77"/>
        <v/>
      </c>
      <c r="AA289" s="58" t="str">
        <f t="shared" si="78"/>
        <v/>
      </c>
      <c r="AB289" s="58" t="str">
        <f t="shared" si="79"/>
        <v/>
      </c>
      <c r="AC289" s="58" t="str">
        <f t="shared" si="80"/>
        <v/>
      </c>
      <c r="AD289" s="58" t="str">
        <f t="shared" si="81"/>
        <v/>
      </c>
      <c r="AE289" s="58" t="str">
        <f t="shared" si="82"/>
        <v/>
      </c>
      <c r="AF289" s="58" t="str">
        <f t="shared" si="83"/>
        <v/>
      </c>
      <c r="AG289" s="58" t="str">
        <f t="shared" si="84"/>
        <v/>
      </c>
      <c r="AH289" s="58" t="str">
        <f t="shared" si="85"/>
        <v/>
      </c>
      <c r="AI289" s="58">
        <v>309</v>
      </c>
      <c r="AJ289" s="58">
        <v>271</v>
      </c>
      <c r="AK289" s="58">
        <v>173</v>
      </c>
      <c r="AL289" s="58">
        <v>201</v>
      </c>
      <c r="AM289" s="58">
        <v>244</v>
      </c>
      <c r="AN289" s="58">
        <v>257</v>
      </c>
      <c r="AO289" s="63">
        <f>(AI289+AJ289+AK289+AL289+AM289+AN289)/6</f>
        <v>242.5</v>
      </c>
      <c r="AP289" s="58">
        <v>287</v>
      </c>
      <c r="AQ289" s="77">
        <v>9</v>
      </c>
      <c r="AR289" s="58">
        <v>4</v>
      </c>
    </row>
    <row r="290" spans="1:44" x14ac:dyDescent="0.2">
      <c r="A290" s="58" t="s">
        <v>77</v>
      </c>
      <c r="B290" s="58" t="s">
        <v>80</v>
      </c>
      <c r="C290" s="70">
        <v>0.68300653594771243</v>
      </c>
      <c r="D290" s="58"/>
      <c r="E290" s="58"/>
      <c r="F290" s="70">
        <v>0.33333333333333331</v>
      </c>
      <c r="G290" s="58"/>
      <c r="H290" s="58"/>
      <c r="I290" s="70">
        <v>7.2999999999999995E-2</v>
      </c>
      <c r="J290" s="58"/>
      <c r="K290" s="58"/>
      <c r="L290" s="80" t="s">
        <v>1068</v>
      </c>
      <c r="M290" s="58"/>
      <c r="N290" s="58"/>
      <c r="O290" s="58">
        <v>52.5</v>
      </c>
      <c r="P290" s="58"/>
      <c r="Q290" s="58"/>
      <c r="R290" s="85">
        <v>13.89</v>
      </c>
      <c r="S290" s="58"/>
      <c r="T290" s="58"/>
      <c r="U290" s="58">
        <f t="shared" si="72"/>
        <v>0</v>
      </c>
      <c r="V290" s="58">
        <f t="shared" si="73"/>
        <v>0</v>
      </c>
      <c r="W290" s="58" t="str">
        <f t="shared" si="74"/>
        <v/>
      </c>
      <c r="X290" s="58" t="str">
        <f t="shared" si="75"/>
        <v/>
      </c>
      <c r="Y290" s="58" t="str">
        <f t="shared" si="76"/>
        <v/>
      </c>
      <c r="Z290" s="58" t="str">
        <f t="shared" si="77"/>
        <v/>
      </c>
      <c r="AA290" s="58" t="str">
        <f t="shared" si="78"/>
        <v/>
      </c>
      <c r="AB290" s="58" t="str">
        <f t="shared" si="79"/>
        <v/>
      </c>
      <c r="AC290" s="58" t="str">
        <f t="shared" si="80"/>
        <v/>
      </c>
      <c r="AD290" s="58" t="str">
        <f t="shared" si="81"/>
        <v/>
      </c>
      <c r="AE290" s="58" t="str">
        <f t="shared" si="82"/>
        <v/>
      </c>
      <c r="AF290" s="58" t="str">
        <f t="shared" si="83"/>
        <v/>
      </c>
      <c r="AG290" s="58" t="str">
        <f t="shared" si="84"/>
        <v/>
      </c>
      <c r="AH290" s="58" t="str">
        <f t="shared" si="85"/>
        <v/>
      </c>
      <c r="AI290" s="58">
        <v>279</v>
      </c>
      <c r="AJ290" s="58">
        <v>149</v>
      </c>
      <c r="AK290" s="58">
        <v>316</v>
      </c>
      <c r="AL290" s="58" t="s">
        <v>349</v>
      </c>
      <c r="AM290" s="58">
        <v>263</v>
      </c>
      <c r="AN290" s="58">
        <v>216</v>
      </c>
      <c r="AO290" s="63">
        <f>(AI290+AJ290+AK290+AM290+AN290)/5</f>
        <v>244.6</v>
      </c>
      <c r="AP290" s="58">
        <v>288</v>
      </c>
      <c r="AQ290" s="77">
        <v>9</v>
      </c>
      <c r="AR290" s="58">
        <v>4</v>
      </c>
    </row>
    <row r="291" spans="1:44" x14ac:dyDescent="0.2">
      <c r="A291" s="58" t="s">
        <v>231</v>
      </c>
      <c r="B291" s="58" t="s">
        <v>274</v>
      </c>
      <c r="C291" s="70">
        <v>0.6910229645093946</v>
      </c>
      <c r="D291" s="58"/>
      <c r="E291" s="58"/>
      <c r="F291" s="70">
        <v>0.40869565217391307</v>
      </c>
      <c r="G291" s="58"/>
      <c r="H291" s="58"/>
      <c r="I291" s="70">
        <v>0.11899999999999999</v>
      </c>
      <c r="J291" s="58"/>
      <c r="K291" s="58"/>
      <c r="L291" s="79">
        <v>7.7</v>
      </c>
      <c r="M291" s="58"/>
      <c r="N291" s="58"/>
      <c r="O291" s="58">
        <v>51.3</v>
      </c>
      <c r="P291" s="58"/>
      <c r="Q291" s="58"/>
      <c r="R291" s="85">
        <v>14.55</v>
      </c>
      <c r="S291" s="58"/>
      <c r="T291" s="58"/>
      <c r="U291" s="58">
        <f t="shared" si="72"/>
        <v>0</v>
      </c>
      <c r="V291" s="58">
        <f t="shared" si="73"/>
        <v>0</v>
      </c>
      <c r="W291" s="58" t="str">
        <f t="shared" si="74"/>
        <v/>
      </c>
      <c r="X291" s="58" t="str">
        <f t="shared" si="75"/>
        <v/>
      </c>
      <c r="Y291" s="58" t="str">
        <f t="shared" si="76"/>
        <v/>
      </c>
      <c r="Z291" s="58" t="str">
        <f t="shared" si="77"/>
        <v/>
      </c>
      <c r="AA291" s="58" t="str">
        <f t="shared" si="78"/>
        <v/>
      </c>
      <c r="AB291" s="58" t="str">
        <f t="shared" si="79"/>
        <v/>
      </c>
      <c r="AC291" s="58" t="str">
        <f t="shared" si="80"/>
        <v/>
      </c>
      <c r="AD291" s="58" t="str">
        <f t="shared" si="81"/>
        <v/>
      </c>
      <c r="AE291" s="58" t="str">
        <f t="shared" si="82"/>
        <v/>
      </c>
      <c r="AF291" s="58" t="str">
        <f t="shared" si="83"/>
        <v/>
      </c>
      <c r="AG291" s="58" t="str">
        <f t="shared" si="84"/>
        <v/>
      </c>
      <c r="AH291" s="58" t="str">
        <f t="shared" si="85"/>
        <v/>
      </c>
      <c r="AI291" s="58">
        <v>286</v>
      </c>
      <c r="AJ291" s="58">
        <v>258</v>
      </c>
      <c r="AK291" s="58">
        <v>226</v>
      </c>
      <c r="AL291" s="58">
        <v>209</v>
      </c>
      <c r="AM291" s="58">
        <v>250</v>
      </c>
      <c r="AN291" s="58">
        <v>240</v>
      </c>
      <c r="AO291" s="63">
        <f>(AI291+AJ291+AK291+AL291+AM291+AN291)/6</f>
        <v>244.83333333333334</v>
      </c>
      <c r="AP291" s="58">
        <v>289</v>
      </c>
      <c r="AQ291" s="77">
        <v>9</v>
      </c>
      <c r="AR291" s="58">
        <v>4</v>
      </c>
    </row>
    <row r="292" spans="1:44" x14ac:dyDescent="0.2">
      <c r="A292" s="58" t="s">
        <v>149</v>
      </c>
      <c r="B292" s="58" t="s">
        <v>180</v>
      </c>
      <c r="C292" s="70">
        <v>0.68789144050104389</v>
      </c>
      <c r="D292" s="58"/>
      <c r="E292" s="58"/>
      <c r="F292" s="70">
        <v>0.375</v>
      </c>
      <c r="G292" s="58"/>
      <c r="H292" s="58"/>
      <c r="I292" s="70">
        <v>0.104</v>
      </c>
      <c r="J292" s="58"/>
      <c r="K292" s="58"/>
      <c r="L292" s="79">
        <v>8.6999999999999993</v>
      </c>
      <c r="M292" s="58"/>
      <c r="N292" s="58"/>
      <c r="O292" s="58">
        <v>50.1</v>
      </c>
      <c r="P292" s="58"/>
      <c r="Q292" s="58"/>
      <c r="R292" s="85">
        <v>16.05</v>
      </c>
      <c r="S292" s="58"/>
      <c r="T292" s="58"/>
      <c r="U292" s="58">
        <f t="shared" si="72"/>
        <v>0</v>
      </c>
      <c r="V292" s="58">
        <f t="shared" si="73"/>
        <v>0</v>
      </c>
      <c r="W292" s="58" t="str">
        <f t="shared" si="74"/>
        <v/>
      </c>
      <c r="X292" s="58" t="str">
        <f t="shared" si="75"/>
        <v/>
      </c>
      <c r="Y292" s="58" t="str">
        <f t="shared" si="76"/>
        <v/>
      </c>
      <c r="Z292" s="58" t="str">
        <f t="shared" si="77"/>
        <v/>
      </c>
      <c r="AA292" s="58" t="str">
        <f t="shared" si="78"/>
        <v/>
      </c>
      <c r="AB292" s="58" t="str">
        <f t="shared" si="79"/>
        <v/>
      </c>
      <c r="AC292" s="58" t="str">
        <f t="shared" si="80"/>
        <v/>
      </c>
      <c r="AD292" s="58" t="str">
        <f t="shared" si="81"/>
        <v/>
      </c>
      <c r="AE292" s="58" t="str">
        <f t="shared" si="82"/>
        <v/>
      </c>
      <c r="AF292" s="58" t="str">
        <f t="shared" si="83"/>
        <v/>
      </c>
      <c r="AG292" s="58" t="str">
        <f t="shared" si="84"/>
        <v/>
      </c>
      <c r="AH292" s="58" t="str">
        <f t="shared" si="85"/>
        <v/>
      </c>
      <c r="AI292" s="58">
        <v>284</v>
      </c>
      <c r="AJ292" s="58">
        <v>215</v>
      </c>
      <c r="AK292" s="58">
        <v>261</v>
      </c>
      <c r="AL292" s="58">
        <v>197</v>
      </c>
      <c r="AM292" s="58">
        <v>234</v>
      </c>
      <c r="AN292" s="58">
        <v>287</v>
      </c>
      <c r="AO292" s="63">
        <f>(AI292+AJ292+AK292+AL292+AM292+AN292)/6</f>
        <v>246.33333333333334</v>
      </c>
      <c r="AP292" s="58">
        <v>290</v>
      </c>
      <c r="AQ292" s="77">
        <v>9</v>
      </c>
      <c r="AR292" s="58">
        <v>4</v>
      </c>
    </row>
    <row r="293" spans="1:44" x14ac:dyDescent="0.2">
      <c r="A293" s="58" t="s">
        <v>55</v>
      </c>
      <c r="B293" s="58" t="s">
        <v>72</v>
      </c>
      <c r="C293" s="70">
        <v>0.73677884615384615</v>
      </c>
      <c r="D293" s="58"/>
      <c r="E293" s="58"/>
      <c r="F293" s="70">
        <v>0.45299145299145299</v>
      </c>
      <c r="G293" s="58"/>
      <c r="H293" s="58"/>
      <c r="I293" s="70">
        <v>7.4999999999999997E-2</v>
      </c>
      <c r="J293" s="58"/>
      <c r="K293" s="58"/>
      <c r="L293" s="80" t="s">
        <v>1068</v>
      </c>
      <c r="M293" s="58"/>
      <c r="N293" s="58"/>
      <c r="O293" s="58">
        <v>49.4</v>
      </c>
      <c r="P293" s="58"/>
      <c r="Q293" s="58"/>
      <c r="R293" s="85">
        <v>11.96</v>
      </c>
      <c r="S293" s="58"/>
      <c r="T293" s="58"/>
      <c r="U293" s="58">
        <f t="shared" si="72"/>
        <v>0</v>
      </c>
      <c r="V293" s="58">
        <f t="shared" si="73"/>
        <v>0</v>
      </c>
      <c r="W293" s="58" t="str">
        <f t="shared" si="74"/>
        <v/>
      </c>
      <c r="X293" s="58" t="str">
        <f t="shared" si="75"/>
        <v/>
      </c>
      <c r="Y293" s="58" t="str">
        <f t="shared" si="76"/>
        <v/>
      </c>
      <c r="Z293" s="58" t="str">
        <f t="shared" si="77"/>
        <v/>
      </c>
      <c r="AA293" s="58" t="str">
        <f t="shared" si="78"/>
        <v/>
      </c>
      <c r="AB293" s="58" t="str">
        <f t="shared" si="79"/>
        <v/>
      </c>
      <c r="AC293" s="58" t="str">
        <f t="shared" si="80"/>
        <v/>
      </c>
      <c r="AD293" s="58" t="str">
        <f t="shared" si="81"/>
        <v/>
      </c>
      <c r="AE293" s="58" t="str">
        <f t="shared" si="82"/>
        <v/>
      </c>
      <c r="AF293" s="58" t="str">
        <f t="shared" si="83"/>
        <v/>
      </c>
      <c r="AG293" s="58" t="str">
        <f t="shared" si="84"/>
        <v/>
      </c>
      <c r="AH293" s="58" t="str">
        <f t="shared" si="85"/>
        <v/>
      </c>
      <c r="AI293" s="58">
        <v>315</v>
      </c>
      <c r="AJ293" s="58">
        <v>288</v>
      </c>
      <c r="AK293" s="58">
        <v>313</v>
      </c>
      <c r="AL293" s="58" t="s">
        <v>349</v>
      </c>
      <c r="AM293" s="58">
        <v>231</v>
      </c>
      <c r="AN293" s="58">
        <v>97</v>
      </c>
      <c r="AO293" s="63">
        <f>(AI293+AJ293+AK293+AM293+AN293)/5</f>
        <v>248.8</v>
      </c>
      <c r="AP293" s="58">
        <v>291</v>
      </c>
      <c r="AQ293" s="77">
        <v>9</v>
      </c>
      <c r="AR293" s="58">
        <v>4</v>
      </c>
    </row>
    <row r="294" spans="1:44" x14ac:dyDescent="0.2">
      <c r="A294" s="58" t="s">
        <v>149</v>
      </c>
      <c r="B294" s="58" t="s">
        <v>177</v>
      </c>
      <c r="C294" s="70">
        <v>0.66594982078853049</v>
      </c>
      <c r="D294" s="58"/>
      <c r="E294" s="58"/>
      <c r="F294" s="70">
        <v>0.4107142857142857</v>
      </c>
      <c r="G294" s="58"/>
      <c r="H294" s="58"/>
      <c r="I294" s="70">
        <v>0.11799999999999999</v>
      </c>
      <c r="J294" s="58"/>
      <c r="K294" s="58"/>
      <c r="L294" s="79">
        <v>7</v>
      </c>
      <c r="M294" s="58"/>
      <c r="N294" s="58"/>
      <c r="O294" s="58">
        <v>50.7</v>
      </c>
      <c r="P294" s="58"/>
      <c r="Q294" s="58"/>
      <c r="R294" s="85">
        <v>15.94</v>
      </c>
      <c r="S294" s="58"/>
      <c r="T294" s="58"/>
      <c r="U294" s="58">
        <f t="shared" si="72"/>
        <v>0</v>
      </c>
      <c r="V294" s="58">
        <f t="shared" si="73"/>
        <v>0</v>
      </c>
      <c r="W294" s="58" t="str">
        <f t="shared" si="74"/>
        <v/>
      </c>
      <c r="X294" s="58" t="str">
        <f t="shared" si="75"/>
        <v/>
      </c>
      <c r="Y294" s="58" t="str">
        <f t="shared" si="76"/>
        <v/>
      </c>
      <c r="Z294" s="58" t="str">
        <f t="shared" si="77"/>
        <v/>
      </c>
      <c r="AA294" s="58" t="str">
        <f t="shared" si="78"/>
        <v/>
      </c>
      <c r="AB294" s="58" t="str">
        <f t="shared" si="79"/>
        <v/>
      </c>
      <c r="AC294" s="58" t="str">
        <f t="shared" si="80"/>
        <v/>
      </c>
      <c r="AD294" s="58" t="str">
        <f t="shared" si="81"/>
        <v/>
      </c>
      <c r="AE294" s="58" t="str">
        <f t="shared" si="82"/>
        <v/>
      </c>
      <c r="AF294" s="58" t="str">
        <f t="shared" si="83"/>
        <v/>
      </c>
      <c r="AG294" s="58" t="str">
        <f t="shared" si="84"/>
        <v/>
      </c>
      <c r="AH294" s="58" t="str">
        <f t="shared" si="85"/>
        <v/>
      </c>
      <c r="AI294" s="58">
        <v>262</v>
      </c>
      <c r="AJ294" s="58">
        <v>261</v>
      </c>
      <c r="AK294" s="58">
        <v>227</v>
      </c>
      <c r="AL294" s="58">
        <v>226</v>
      </c>
      <c r="AM294" s="58">
        <v>241</v>
      </c>
      <c r="AN294" s="58">
        <v>282</v>
      </c>
      <c r="AO294" s="63">
        <f>(AI294+AJ294+AK294+AL294+AM294+AN294)/6</f>
        <v>249.83333333333334</v>
      </c>
      <c r="AP294" s="58">
        <v>292</v>
      </c>
      <c r="AQ294" s="77">
        <v>9</v>
      </c>
      <c r="AR294" s="58">
        <v>4</v>
      </c>
    </row>
    <row r="295" spans="1:44" x14ac:dyDescent="0.2">
      <c r="A295" s="58" t="s">
        <v>118</v>
      </c>
      <c r="B295" s="58" t="s">
        <v>142</v>
      </c>
      <c r="C295" s="70">
        <v>0.70812182741116747</v>
      </c>
      <c r="D295" s="58"/>
      <c r="E295" s="58"/>
      <c r="F295" s="70">
        <v>0.37735849056603776</v>
      </c>
      <c r="G295" s="58"/>
      <c r="H295" s="58"/>
      <c r="I295" s="70">
        <v>9.9000000000000005E-2</v>
      </c>
      <c r="J295" s="58"/>
      <c r="K295" s="58"/>
      <c r="L295" s="79">
        <v>8.3000000000000007</v>
      </c>
      <c r="M295" s="58"/>
      <c r="N295" s="58"/>
      <c r="O295" s="58">
        <v>52.4</v>
      </c>
      <c r="P295" s="58"/>
      <c r="Q295" s="58"/>
      <c r="R295" s="85">
        <v>14.72</v>
      </c>
      <c r="S295" s="58"/>
      <c r="T295" s="58"/>
      <c r="U295" s="58">
        <f t="shared" si="72"/>
        <v>0</v>
      </c>
      <c r="V295" s="58">
        <f t="shared" si="73"/>
        <v>0</v>
      </c>
      <c r="W295" s="58" t="str">
        <f t="shared" si="74"/>
        <v/>
      </c>
      <c r="X295" s="58" t="str">
        <f t="shared" si="75"/>
        <v/>
      </c>
      <c r="Y295" s="58" t="str">
        <f t="shared" si="76"/>
        <v/>
      </c>
      <c r="Z295" s="58" t="str">
        <f t="shared" si="77"/>
        <v/>
      </c>
      <c r="AA295" s="58" t="str">
        <f t="shared" si="78"/>
        <v/>
      </c>
      <c r="AB295" s="58" t="str">
        <f t="shared" si="79"/>
        <v/>
      </c>
      <c r="AC295" s="58" t="str">
        <f t="shared" si="80"/>
        <v/>
      </c>
      <c r="AD295" s="58" t="str">
        <f t="shared" si="81"/>
        <v/>
      </c>
      <c r="AE295" s="58" t="str">
        <f t="shared" si="82"/>
        <v/>
      </c>
      <c r="AF295" s="58" t="str">
        <f t="shared" si="83"/>
        <v/>
      </c>
      <c r="AG295" s="58" t="str">
        <f t="shared" si="84"/>
        <v/>
      </c>
      <c r="AH295" s="58" t="str">
        <f t="shared" si="85"/>
        <v/>
      </c>
      <c r="AI295" s="58">
        <v>302</v>
      </c>
      <c r="AJ295" s="58">
        <v>218</v>
      </c>
      <c r="AK295" s="58">
        <v>272</v>
      </c>
      <c r="AL295" s="58">
        <v>200</v>
      </c>
      <c r="AM295" s="58">
        <v>262</v>
      </c>
      <c r="AN295" s="58">
        <v>248</v>
      </c>
      <c r="AO295" s="63">
        <f>(AI295+AJ295+AK295+AL295+AM295+AN295)/6</f>
        <v>250.33333333333334</v>
      </c>
      <c r="AP295" s="58">
        <v>293</v>
      </c>
      <c r="AQ295" s="77">
        <v>9</v>
      </c>
      <c r="AR295" s="58">
        <v>4</v>
      </c>
    </row>
    <row r="296" spans="1:44" x14ac:dyDescent="0.2">
      <c r="A296" s="58" t="s">
        <v>197</v>
      </c>
      <c r="B296" s="58" t="s">
        <v>221</v>
      </c>
      <c r="C296" s="70">
        <v>0.67195467422096322</v>
      </c>
      <c r="D296" s="58"/>
      <c r="E296" s="58"/>
      <c r="F296" s="70">
        <v>0.45200000000000001</v>
      </c>
      <c r="G296" s="58"/>
      <c r="H296" s="58"/>
      <c r="I296" s="70">
        <v>0.158</v>
      </c>
      <c r="J296" s="58"/>
      <c r="K296" s="58"/>
      <c r="L296" s="79">
        <v>7.1</v>
      </c>
      <c r="M296" s="58"/>
      <c r="N296" s="58"/>
      <c r="O296" s="58">
        <v>57.099999999999994</v>
      </c>
      <c r="P296" s="58"/>
      <c r="Q296" s="58"/>
      <c r="R296" s="85">
        <v>15.96</v>
      </c>
      <c r="S296" s="58"/>
      <c r="T296" s="58"/>
      <c r="U296" s="58">
        <f t="shared" si="72"/>
        <v>0</v>
      </c>
      <c r="V296" s="58">
        <f t="shared" si="73"/>
        <v>0</v>
      </c>
      <c r="W296" s="58" t="str">
        <f t="shared" si="74"/>
        <v/>
      </c>
      <c r="X296" s="58" t="str">
        <f t="shared" si="75"/>
        <v/>
      </c>
      <c r="Y296" s="58" t="str">
        <f t="shared" si="76"/>
        <v/>
      </c>
      <c r="Z296" s="58" t="str">
        <f t="shared" si="77"/>
        <v/>
      </c>
      <c r="AA296" s="58" t="str">
        <f t="shared" si="78"/>
        <v/>
      </c>
      <c r="AB296" s="58" t="str">
        <f t="shared" si="79"/>
        <v/>
      </c>
      <c r="AC296" s="58" t="str">
        <f t="shared" si="80"/>
        <v/>
      </c>
      <c r="AD296" s="58" t="str">
        <f t="shared" si="81"/>
        <v/>
      </c>
      <c r="AE296" s="58" t="str">
        <f t="shared" si="82"/>
        <v/>
      </c>
      <c r="AF296" s="58" t="str">
        <f t="shared" si="83"/>
        <v/>
      </c>
      <c r="AG296" s="58" t="str">
        <f t="shared" si="84"/>
        <v/>
      </c>
      <c r="AH296" s="58" t="str">
        <f t="shared" si="85"/>
        <v/>
      </c>
      <c r="AI296" s="58">
        <v>269</v>
      </c>
      <c r="AJ296" s="58">
        <v>287</v>
      </c>
      <c r="AK296" s="58">
        <v>154</v>
      </c>
      <c r="AL296" s="58">
        <v>224</v>
      </c>
      <c r="AM296" s="58">
        <v>289</v>
      </c>
      <c r="AN296" s="58">
        <v>283</v>
      </c>
      <c r="AO296" s="63">
        <f>(AI296+AJ296+AK296+AL296+AM296+AN296)/6</f>
        <v>251</v>
      </c>
      <c r="AP296" s="58">
        <v>294</v>
      </c>
      <c r="AQ296" s="77">
        <v>9</v>
      </c>
      <c r="AR296" s="58">
        <v>4</v>
      </c>
    </row>
    <row r="297" spans="1:44" x14ac:dyDescent="0.2">
      <c r="A297" s="58" t="s">
        <v>231</v>
      </c>
      <c r="B297" s="58" t="s">
        <v>275</v>
      </c>
      <c r="C297" s="70">
        <v>0.72047578589634664</v>
      </c>
      <c r="D297" s="58"/>
      <c r="E297" s="58"/>
      <c r="F297" s="70">
        <v>0.31818181818181818</v>
      </c>
      <c r="G297" s="58"/>
      <c r="H297" s="58"/>
      <c r="I297" s="70">
        <v>0.10100000000000001</v>
      </c>
      <c r="J297" s="58"/>
      <c r="K297" s="58"/>
      <c r="L297" s="80" t="s">
        <v>1068</v>
      </c>
      <c r="M297" s="58"/>
      <c r="N297" s="58"/>
      <c r="O297" s="58">
        <v>51.5</v>
      </c>
      <c r="P297" s="58"/>
      <c r="Q297" s="58"/>
      <c r="R297" s="85">
        <v>16.8</v>
      </c>
      <c r="S297" s="58"/>
      <c r="T297" s="58"/>
      <c r="U297" s="58">
        <f t="shared" si="72"/>
        <v>0</v>
      </c>
      <c r="V297" s="58">
        <f t="shared" si="73"/>
        <v>0</v>
      </c>
      <c r="W297" s="58" t="str">
        <f t="shared" si="74"/>
        <v/>
      </c>
      <c r="X297" s="58" t="str">
        <f t="shared" si="75"/>
        <v/>
      </c>
      <c r="Y297" s="58" t="str">
        <f t="shared" si="76"/>
        <v/>
      </c>
      <c r="Z297" s="58" t="str">
        <f t="shared" si="77"/>
        <v/>
      </c>
      <c r="AA297" s="58" t="str">
        <f t="shared" si="78"/>
        <v/>
      </c>
      <c r="AB297" s="58" t="str">
        <f t="shared" si="79"/>
        <v/>
      </c>
      <c r="AC297" s="58" t="str">
        <f t="shared" si="80"/>
        <v/>
      </c>
      <c r="AD297" s="58" t="str">
        <f t="shared" si="81"/>
        <v/>
      </c>
      <c r="AE297" s="58" t="str">
        <f t="shared" si="82"/>
        <v/>
      </c>
      <c r="AF297" s="58" t="str">
        <f t="shared" si="83"/>
        <v/>
      </c>
      <c r="AG297" s="58" t="str">
        <f t="shared" si="84"/>
        <v/>
      </c>
      <c r="AH297" s="58" t="str">
        <f t="shared" si="85"/>
        <v/>
      </c>
      <c r="AI297" s="58">
        <v>308</v>
      </c>
      <c r="AJ297" s="58">
        <v>127</v>
      </c>
      <c r="AK297" s="58">
        <v>267</v>
      </c>
      <c r="AL297" s="58" t="s">
        <v>349</v>
      </c>
      <c r="AM297" s="58">
        <v>252</v>
      </c>
      <c r="AN297" s="58">
        <v>302</v>
      </c>
      <c r="AO297" s="63">
        <f>(AI297+AJ297+AK297+AM297+AN297)/5</f>
        <v>251.2</v>
      </c>
      <c r="AP297" s="58">
        <v>295</v>
      </c>
      <c r="AQ297" s="77">
        <v>9</v>
      </c>
      <c r="AR297" s="58">
        <v>4</v>
      </c>
    </row>
    <row r="298" spans="1:44" x14ac:dyDescent="0.2">
      <c r="A298" s="58" t="s">
        <v>231</v>
      </c>
      <c r="B298" s="58" t="s">
        <v>283</v>
      </c>
      <c r="C298" s="70">
        <v>0.68510258697591431</v>
      </c>
      <c r="D298" s="58"/>
      <c r="E298" s="58"/>
      <c r="F298" s="70">
        <v>0.36986301369863012</v>
      </c>
      <c r="G298" s="58"/>
      <c r="H298" s="58"/>
      <c r="I298" s="70">
        <v>9.6000000000000002E-2</v>
      </c>
      <c r="J298" s="58"/>
      <c r="K298" s="58"/>
      <c r="L298" s="79">
        <v>10.8</v>
      </c>
      <c r="M298" s="58"/>
      <c r="N298" s="58"/>
      <c r="O298" s="58">
        <v>54.1</v>
      </c>
      <c r="P298" s="58"/>
      <c r="Q298" s="58"/>
      <c r="R298" s="85">
        <v>16.87</v>
      </c>
      <c r="S298" s="58"/>
      <c r="T298" s="58"/>
      <c r="U298" s="58">
        <f t="shared" si="72"/>
        <v>0</v>
      </c>
      <c r="V298" s="58">
        <f t="shared" si="73"/>
        <v>0</v>
      </c>
      <c r="W298" s="58" t="str">
        <f t="shared" si="74"/>
        <v/>
      </c>
      <c r="X298" s="58" t="str">
        <f t="shared" si="75"/>
        <v/>
      </c>
      <c r="Y298" s="58" t="str">
        <f t="shared" si="76"/>
        <v/>
      </c>
      <c r="Z298" s="58" t="str">
        <f t="shared" si="77"/>
        <v/>
      </c>
      <c r="AA298" s="58" t="str">
        <f t="shared" si="78"/>
        <v/>
      </c>
      <c r="AB298" s="58" t="str">
        <f t="shared" si="79"/>
        <v/>
      </c>
      <c r="AC298" s="58" t="str">
        <f t="shared" si="80"/>
        <v/>
      </c>
      <c r="AD298" s="58" t="str">
        <f t="shared" si="81"/>
        <v/>
      </c>
      <c r="AE298" s="58" t="str">
        <f t="shared" si="82"/>
        <v/>
      </c>
      <c r="AF298" s="58" t="str">
        <f t="shared" si="83"/>
        <v/>
      </c>
      <c r="AG298" s="58" t="str">
        <f t="shared" si="84"/>
        <v/>
      </c>
      <c r="AH298" s="58" t="str">
        <f t="shared" si="85"/>
        <v/>
      </c>
      <c r="AI298" s="58">
        <v>280</v>
      </c>
      <c r="AJ298" s="58">
        <v>206</v>
      </c>
      <c r="AK298" s="58">
        <v>278</v>
      </c>
      <c r="AL298" s="58">
        <v>167</v>
      </c>
      <c r="AM298" s="58">
        <v>275</v>
      </c>
      <c r="AN298" s="58">
        <v>303</v>
      </c>
      <c r="AO298" s="63">
        <f>(AI298+AJ298+AK298+AL298+AM298+AN298)/6</f>
        <v>251.5</v>
      </c>
      <c r="AP298" s="58">
        <v>296</v>
      </c>
      <c r="AQ298" s="77">
        <v>9</v>
      </c>
      <c r="AR298" s="58">
        <v>4</v>
      </c>
    </row>
    <row r="299" spans="1:44" x14ac:dyDescent="0.2">
      <c r="A299" s="58" t="s">
        <v>149</v>
      </c>
      <c r="B299" s="58" t="s">
        <v>160</v>
      </c>
      <c r="C299" s="70">
        <v>0.70751737207833232</v>
      </c>
      <c r="D299" s="58"/>
      <c r="E299" s="58"/>
      <c r="F299" s="70">
        <v>0.32183908045977011</v>
      </c>
      <c r="G299" s="58"/>
      <c r="H299" s="58"/>
      <c r="I299" s="70">
        <v>7.9000000000000001E-2</v>
      </c>
      <c r="J299" s="58"/>
      <c r="K299" s="58"/>
      <c r="L299" s="79">
        <v>8.9</v>
      </c>
      <c r="M299" s="58"/>
      <c r="N299" s="58"/>
      <c r="O299" s="58">
        <v>58.499999999999993</v>
      </c>
      <c r="P299" s="58"/>
      <c r="Q299" s="58"/>
      <c r="R299" s="85">
        <v>16.46</v>
      </c>
      <c r="S299" s="58"/>
      <c r="T299" s="58"/>
      <c r="U299" s="58">
        <f t="shared" si="72"/>
        <v>0</v>
      </c>
      <c r="V299" s="58">
        <f t="shared" si="73"/>
        <v>0</v>
      </c>
      <c r="W299" s="58" t="str">
        <f t="shared" si="74"/>
        <v/>
      </c>
      <c r="X299" s="58" t="str">
        <f t="shared" si="75"/>
        <v/>
      </c>
      <c r="Y299" s="58" t="str">
        <f t="shared" si="76"/>
        <v/>
      </c>
      <c r="Z299" s="58" t="str">
        <f t="shared" si="77"/>
        <v/>
      </c>
      <c r="AA299" s="58" t="str">
        <f t="shared" si="78"/>
        <v/>
      </c>
      <c r="AB299" s="58" t="str">
        <f t="shared" si="79"/>
        <v/>
      </c>
      <c r="AC299" s="58" t="str">
        <f t="shared" si="80"/>
        <v/>
      </c>
      <c r="AD299" s="58" t="str">
        <f t="shared" si="81"/>
        <v/>
      </c>
      <c r="AE299" s="58" t="str">
        <f t="shared" si="82"/>
        <v/>
      </c>
      <c r="AF299" s="58" t="str">
        <f t="shared" si="83"/>
        <v/>
      </c>
      <c r="AG299" s="58" t="str">
        <f t="shared" si="84"/>
        <v/>
      </c>
      <c r="AH299" s="58" t="str">
        <f t="shared" si="85"/>
        <v/>
      </c>
      <c r="AI299" s="58">
        <v>301</v>
      </c>
      <c r="AJ299" s="58">
        <v>130</v>
      </c>
      <c r="AK299" s="58">
        <v>303</v>
      </c>
      <c r="AL299" s="58">
        <v>195</v>
      </c>
      <c r="AM299" s="58">
        <v>292</v>
      </c>
      <c r="AN299" s="58">
        <v>291</v>
      </c>
      <c r="AO299" s="63">
        <f>(AI299+AJ299+AK299+AL299+AM299+AN299)/6</f>
        <v>252</v>
      </c>
      <c r="AP299" s="58">
        <v>297</v>
      </c>
      <c r="AQ299" s="77">
        <v>9</v>
      </c>
      <c r="AR299" s="58">
        <v>4</v>
      </c>
    </row>
    <row r="300" spans="1:44" x14ac:dyDescent="0.2">
      <c r="A300" s="58" t="s">
        <v>299</v>
      </c>
      <c r="B300" s="58" t="s">
        <v>330</v>
      </c>
      <c r="C300" s="70">
        <v>0.68130081300813006</v>
      </c>
      <c r="D300" s="58"/>
      <c r="E300" s="58"/>
      <c r="F300" s="70">
        <v>0.41095890410958902</v>
      </c>
      <c r="G300" s="58"/>
      <c r="H300" s="58"/>
      <c r="I300" s="70">
        <v>8.8999999999999996E-2</v>
      </c>
      <c r="J300" s="58"/>
      <c r="K300" s="58"/>
      <c r="L300" s="79">
        <v>6.6</v>
      </c>
      <c r="M300" s="58"/>
      <c r="N300" s="58"/>
      <c r="O300" s="58">
        <v>55</v>
      </c>
      <c r="P300" s="58"/>
      <c r="Q300" s="58"/>
      <c r="R300" s="85">
        <v>13.17</v>
      </c>
      <c r="S300" s="58"/>
      <c r="T300" s="58"/>
      <c r="U300" s="58">
        <f t="shared" si="72"/>
        <v>0</v>
      </c>
      <c r="V300" s="58">
        <f t="shared" si="73"/>
        <v>0</v>
      </c>
      <c r="W300" s="58" t="str">
        <f t="shared" si="74"/>
        <v/>
      </c>
      <c r="X300" s="58" t="str">
        <f t="shared" si="75"/>
        <v/>
      </c>
      <c r="Y300" s="58" t="str">
        <f t="shared" si="76"/>
        <v/>
      </c>
      <c r="Z300" s="58" t="str">
        <f t="shared" si="77"/>
        <v/>
      </c>
      <c r="AA300" s="58" t="str">
        <f t="shared" si="78"/>
        <v/>
      </c>
      <c r="AB300" s="58" t="str">
        <f t="shared" si="79"/>
        <v/>
      </c>
      <c r="AC300" s="58" t="str">
        <f t="shared" si="80"/>
        <v/>
      </c>
      <c r="AD300" s="58" t="str">
        <f t="shared" si="81"/>
        <v/>
      </c>
      <c r="AE300" s="58" t="str">
        <f t="shared" si="82"/>
        <v/>
      </c>
      <c r="AF300" s="58" t="str">
        <f t="shared" si="83"/>
        <v/>
      </c>
      <c r="AG300" s="58" t="str">
        <f t="shared" si="84"/>
        <v/>
      </c>
      <c r="AH300" s="58" t="str">
        <f t="shared" si="85"/>
        <v/>
      </c>
      <c r="AI300" s="58">
        <v>276</v>
      </c>
      <c r="AJ300" s="58">
        <v>262</v>
      </c>
      <c r="AK300" s="58">
        <v>286</v>
      </c>
      <c r="AL300" s="58">
        <v>233</v>
      </c>
      <c r="AM300" s="58">
        <v>281</v>
      </c>
      <c r="AN300" s="58">
        <v>175</v>
      </c>
      <c r="AO300" s="63">
        <f>(AI300+AJ300+AK300+AL300+AM300+AN300)/6</f>
        <v>252.16666666666666</v>
      </c>
      <c r="AP300" s="58">
        <v>298</v>
      </c>
      <c r="AQ300" s="77">
        <v>10</v>
      </c>
      <c r="AR300" s="58">
        <v>4</v>
      </c>
    </row>
    <row r="301" spans="1:44" x14ac:dyDescent="0.2">
      <c r="A301" s="58" t="s">
        <v>149</v>
      </c>
      <c r="B301" s="58" t="s">
        <v>163</v>
      </c>
      <c r="C301" s="70">
        <v>0.70050761421319796</v>
      </c>
      <c r="D301" s="58"/>
      <c r="E301" s="58"/>
      <c r="F301" s="70">
        <v>0.35483870967741937</v>
      </c>
      <c r="G301" s="58"/>
      <c r="H301" s="58"/>
      <c r="I301" s="70">
        <v>0.10199999999999999</v>
      </c>
      <c r="J301" s="58"/>
      <c r="K301" s="58"/>
      <c r="L301" s="80" t="s">
        <v>1068</v>
      </c>
      <c r="M301" s="58"/>
      <c r="N301" s="58"/>
      <c r="O301" s="58">
        <v>48</v>
      </c>
      <c r="P301" s="58"/>
      <c r="Q301" s="58"/>
      <c r="R301" s="85">
        <v>19.170000000000002</v>
      </c>
      <c r="S301" s="58"/>
      <c r="T301" s="58"/>
      <c r="U301" s="58">
        <f t="shared" si="72"/>
        <v>0</v>
      </c>
      <c r="V301" s="58">
        <f t="shared" si="73"/>
        <v>0</v>
      </c>
      <c r="W301" s="58" t="str">
        <f t="shared" si="74"/>
        <v/>
      </c>
      <c r="X301" s="58" t="str">
        <f t="shared" si="75"/>
        <v/>
      </c>
      <c r="Y301" s="58" t="str">
        <f t="shared" si="76"/>
        <v/>
      </c>
      <c r="Z301" s="58" t="str">
        <f t="shared" si="77"/>
        <v/>
      </c>
      <c r="AA301" s="58" t="str">
        <f t="shared" si="78"/>
        <v/>
      </c>
      <c r="AB301" s="58" t="str">
        <f t="shared" si="79"/>
        <v/>
      </c>
      <c r="AC301" s="58" t="str">
        <f t="shared" si="80"/>
        <v/>
      </c>
      <c r="AD301" s="58" t="str">
        <f t="shared" si="81"/>
        <v/>
      </c>
      <c r="AE301" s="58" t="str">
        <f t="shared" si="82"/>
        <v/>
      </c>
      <c r="AF301" s="58" t="str">
        <f t="shared" si="83"/>
        <v/>
      </c>
      <c r="AG301" s="58" t="str">
        <f t="shared" si="84"/>
        <v/>
      </c>
      <c r="AH301" s="58" t="str">
        <f t="shared" si="85"/>
        <v/>
      </c>
      <c r="AI301" s="58">
        <v>295</v>
      </c>
      <c r="AJ301" s="58">
        <v>177</v>
      </c>
      <c r="AK301" s="58">
        <v>265</v>
      </c>
      <c r="AL301" s="58" t="s">
        <v>349</v>
      </c>
      <c r="AM301" s="58">
        <v>206</v>
      </c>
      <c r="AN301" s="58">
        <v>319</v>
      </c>
      <c r="AO301" s="63">
        <f>(AI301+AJ301+AK301+AM301+AN301)/5</f>
        <v>252.4</v>
      </c>
      <c r="AP301" s="58">
        <v>299</v>
      </c>
      <c r="AQ301" s="77">
        <v>10</v>
      </c>
      <c r="AR301" s="58">
        <v>4</v>
      </c>
    </row>
    <row r="302" spans="1:44" x14ac:dyDescent="0.2">
      <c r="A302" s="58" t="s">
        <v>149</v>
      </c>
      <c r="B302" s="58" t="s">
        <v>181</v>
      </c>
      <c r="C302" s="70">
        <v>0.68186423505572447</v>
      </c>
      <c r="D302" s="58"/>
      <c r="E302" s="58"/>
      <c r="F302" s="70">
        <v>0.44086021505376344</v>
      </c>
      <c r="G302" s="58"/>
      <c r="H302" s="58"/>
      <c r="I302" s="70">
        <v>0.13500000000000001</v>
      </c>
      <c r="J302" s="58"/>
      <c r="K302" s="58"/>
      <c r="L302" s="80" t="s">
        <v>1068</v>
      </c>
      <c r="M302" s="58"/>
      <c r="N302" s="58"/>
      <c r="O302" s="58">
        <v>49.699999999999996</v>
      </c>
      <c r="P302" s="58"/>
      <c r="Q302" s="58"/>
      <c r="R302" s="85">
        <v>15.93</v>
      </c>
      <c r="S302" s="58"/>
      <c r="T302" s="58"/>
      <c r="U302" s="58">
        <f t="shared" si="72"/>
        <v>0</v>
      </c>
      <c r="V302" s="58">
        <f t="shared" si="73"/>
        <v>0</v>
      </c>
      <c r="W302" s="58" t="str">
        <f t="shared" si="74"/>
        <v/>
      </c>
      <c r="X302" s="58" t="str">
        <f t="shared" si="75"/>
        <v/>
      </c>
      <c r="Y302" s="58" t="str">
        <f t="shared" si="76"/>
        <v/>
      </c>
      <c r="Z302" s="58" t="str">
        <f t="shared" si="77"/>
        <v/>
      </c>
      <c r="AA302" s="58" t="str">
        <f t="shared" si="78"/>
        <v/>
      </c>
      <c r="AB302" s="58" t="str">
        <f t="shared" si="79"/>
        <v/>
      </c>
      <c r="AC302" s="58" t="str">
        <f t="shared" si="80"/>
        <v/>
      </c>
      <c r="AD302" s="58" t="str">
        <f t="shared" si="81"/>
        <v/>
      </c>
      <c r="AE302" s="58" t="str">
        <f t="shared" si="82"/>
        <v/>
      </c>
      <c r="AF302" s="58" t="str">
        <f t="shared" si="83"/>
        <v/>
      </c>
      <c r="AG302" s="58" t="str">
        <f t="shared" si="84"/>
        <v/>
      </c>
      <c r="AH302" s="58" t="str">
        <f t="shared" si="85"/>
        <v/>
      </c>
      <c r="AI302" s="58">
        <v>277</v>
      </c>
      <c r="AJ302" s="58">
        <v>279</v>
      </c>
      <c r="AK302" s="58">
        <v>196</v>
      </c>
      <c r="AL302" s="58" t="s">
        <v>349</v>
      </c>
      <c r="AM302" s="58">
        <v>233</v>
      </c>
      <c r="AN302" s="58">
        <v>281</v>
      </c>
      <c r="AO302" s="63">
        <f>(AI302+AJ302+AK302+AM302+AN302)/5</f>
        <v>253.2</v>
      </c>
      <c r="AP302" s="58">
        <v>300</v>
      </c>
      <c r="AQ302" s="77">
        <v>10</v>
      </c>
      <c r="AR302" s="58">
        <v>4</v>
      </c>
    </row>
    <row r="303" spans="1:44" x14ac:dyDescent="0.2">
      <c r="A303" s="58" t="s">
        <v>149</v>
      </c>
      <c r="B303" s="58" t="s">
        <v>167</v>
      </c>
      <c r="C303" s="70">
        <v>0.67996807661612135</v>
      </c>
      <c r="D303" s="58"/>
      <c r="E303" s="58"/>
      <c r="F303" s="70">
        <v>0.45714285714285713</v>
      </c>
      <c r="G303" s="58"/>
      <c r="H303" s="58"/>
      <c r="I303" s="70">
        <v>0.13800000000000001</v>
      </c>
      <c r="J303" s="58"/>
      <c r="K303" s="58"/>
      <c r="L303" s="80" t="s">
        <v>1068</v>
      </c>
      <c r="M303" s="58"/>
      <c r="N303" s="58"/>
      <c r="O303" s="58">
        <v>49.099999999999994</v>
      </c>
      <c r="P303" s="58"/>
      <c r="Q303" s="58"/>
      <c r="R303" s="85">
        <v>16.66</v>
      </c>
      <c r="S303" s="58"/>
      <c r="T303" s="58"/>
      <c r="U303" s="58">
        <f t="shared" si="72"/>
        <v>0</v>
      </c>
      <c r="V303" s="58">
        <f t="shared" si="73"/>
        <v>0</v>
      </c>
      <c r="W303" s="58" t="str">
        <f t="shared" si="74"/>
        <v/>
      </c>
      <c r="X303" s="58" t="str">
        <f t="shared" si="75"/>
        <v/>
      </c>
      <c r="Y303" s="58" t="str">
        <f t="shared" si="76"/>
        <v/>
      </c>
      <c r="Z303" s="58" t="str">
        <f t="shared" si="77"/>
        <v/>
      </c>
      <c r="AA303" s="58" t="str">
        <f t="shared" si="78"/>
        <v/>
      </c>
      <c r="AB303" s="58" t="str">
        <f t="shared" si="79"/>
        <v/>
      </c>
      <c r="AC303" s="58" t="str">
        <f t="shared" si="80"/>
        <v/>
      </c>
      <c r="AD303" s="58" t="str">
        <f t="shared" si="81"/>
        <v/>
      </c>
      <c r="AE303" s="58" t="str">
        <f t="shared" si="82"/>
        <v/>
      </c>
      <c r="AF303" s="58" t="str">
        <f t="shared" si="83"/>
        <v/>
      </c>
      <c r="AG303" s="58" t="str">
        <f t="shared" si="84"/>
        <v/>
      </c>
      <c r="AH303" s="58" t="str">
        <f t="shared" si="85"/>
        <v/>
      </c>
      <c r="AI303" s="58">
        <v>273</v>
      </c>
      <c r="AJ303" s="58">
        <v>292</v>
      </c>
      <c r="AK303" s="58">
        <v>190</v>
      </c>
      <c r="AL303" s="58" t="s">
        <v>349</v>
      </c>
      <c r="AM303" s="58">
        <v>226</v>
      </c>
      <c r="AN303" s="58">
        <v>296</v>
      </c>
      <c r="AO303" s="63">
        <f>(AI303+AJ303+AK303+AM303+AN303)/5</f>
        <v>255.4</v>
      </c>
      <c r="AP303" s="58">
        <v>301</v>
      </c>
      <c r="AQ303" s="77">
        <v>10</v>
      </c>
      <c r="AR303" s="58">
        <v>4</v>
      </c>
    </row>
    <row r="304" spans="1:44" x14ac:dyDescent="0.2">
      <c r="A304" s="58" t="s">
        <v>149</v>
      </c>
      <c r="B304" s="58" t="s">
        <v>175</v>
      </c>
      <c r="C304" s="70">
        <v>0.71530479896238652</v>
      </c>
      <c r="D304" s="58"/>
      <c r="E304" s="58"/>
      <c r="F304" s="70">
        <v>0.30985915492957744</v>
      </c>
      <c r="G304" s="58"/>
      <c r="H304" s="58"/>
      <c r="I304" s="70">
        <v>7.8E-2</v>
      </c>
      <c r="J304" s="58"/>
      <c r="K304" s="58"/>
      <c r="L304" s="80" t="s">
        <v>1068</v>
      </c>
      <c r="M304" s="58"/>
      <c r="N304" s="58"/>
      <c r="O304" s="58">
        <v>59.3</v>
      </c>
      <c r="P304" s="58"/>
      <c r="Q304" s="58"/>
      <c r="R304" s="85">
        <v>15.61</v>
      </c>
      <c r="S304" s="58"/>
      <c r="T304" s="58"/>
      <c r="U304" s="58">
        <f t="shared" si="72"/>
        <v>0</v>
      </c>
      <c r="V304" s="58">
        <f t="shared" si="73"/>
        <v>0</v>
      </c>
      <c r="W304" s="58" t="str">
        <f t="shared" si="74"/>
        <v/>
      </c>
      <c r="X304" s="58" t="str">
        <f t="shared" si="75"/>
        <v/>
      </c>
      <c r="Y304" s="58" t="str">
        <f t="shared" si="76"/>
        <v/>
      </c>
      <c r="Z304" s="58" t="str">
        <f t="shared" si="77"/>
        <v/>
      </c>
      <c r="AA304" s="58" t="str">
        <f t="shared" si="78"/>
        <v/>
      </c>
      <c r="AB304" s="58" t="str">
        <f t="shared" si="79"/>
        <v/>
      </c>
      <c r="AC304" s="58" t="str">
        <f t="shared" si="80"/>
        <v/>
      </c>
      <c r="AD304" s="58" t="str">
        <f t="shared" si="81"/>
        <v/>
      </c>
      <c r="AE304" s="58" t="str">
        <f t="shared" si="82"/>
        <v/>
      </c>
      <c r="AF304" s="58" t="str">
        <f t="shared" si="83"/>
        <v/>
      </c>
      <c r="AG304" s="58" t="str">
        <f t="shared" si="84"/>
        <v/>
      </c>
      <c r="AH304" s="58" t="str">
        <f t="shared" si="85"/>
        <v/>
      </c>
      <c r="AI304" s="58">
        <v>305</v>
      </c>
      <c r="AJ304" s="58">
        <v>113</v>
      </c>
      <c r="AK304" s="58">
        <v>307</v>
      </c>
      <c r="AL304" s="58" t="s">
        <v>349</v>
      </c>
      <c r="AM304" s="58">
        <v>295</v>
      </c>
      <c r="AN304" s="58">
        <v>274</v>
      </c>
      <c r="AO304" s="63">
        <f>(AI304+AJ304+AK304+AM304+AN304)/5</f>
        <v>258.8</v>
      </c>
      <c r="AP304" s="58">
        <v>302</v>
      </c>
      <c r="AQ304" s="77">
        <v>10</v>
      </c>
      <c r="AR304" s="58">
        <v>4</v>
      </c>
    </row>
    <row r="305" spans="1:44" x14ac:dyDescent="0.2">
      <c r="A305" s="58" t="s">
        <v>231</v>
      </c>
      <c r="B305" s="58" t="s">
        <v>289</v>
      </c>
      <c r="C305" s="70">
        <v>0.66708229426433918</v>
      </c>
      <c r="D305" s="58"/>
      <c r="E305" s="58"/>
      <c r="F305" s="70">
        <v>0.36585365853658536</v>
      </c>
      <c r="G305" s="58"/>
      <c r="H305" s="58"/>
      <c r="I305" s="70">
        <v>9.1999999999999998E-2</v>
      </c>
      <c r="J305" s="58"/>
      <c r="K305" s="58"/>
      <c r="L305" s="80" t="s">
        <v>1068</v>
      </c>
      <c r="M305" s="58"/>
      <c r="N305" s="58"/>
      <c r="O305" s="58">
        <v>54.4</v>
      </c>
      <c r="P305" s="58"/>
      <c r="Q305" s="58"/>
      <c r="R305" s="85">
        <v>15.71</v>
      </c>
      <c r="S305" s="58"/>
      <c r="T305" s="58"/>
      <c r="U305" s="58">
        <f t="shared" si="72"/>
        <v>0</v>
      </c>
      <c r="V305" s="58">
        <f t="shared" si="73"/>
        <v>0</v>
      </c>
      <c r="W305" s="58" t="str">
        <f t="shared" si="74"/>
        <v/>
      </c>
      <c r="X305" s="58" t="str">
        <f t="shared" si="75"/>
        <v/>
      </c>
      <c r="Y305" s="58" t="str">
        <f t="shared" si="76"/>
        <v/>
      </c>
      <c r="Z305" s="58" t="str">
        <f t="shared" si="77"/>
        <v/>
      </c>
      <c r="AA305" s="58" t="str">
        <f t="shared" si="78"/>
        <v/>
      </c>
      <c r="AB305" s="58" t="str">
        <f t="shared" si="79"/>
        <v/>
      </c>
      <c r="AC305" s="58" t="str">
        <f t="shared" si="80"/>
        <v/>
      </c>
      <c r="AD305" s="58" t="str">
        <f t="shared" si="81"/>
        <v/>
      </c>
      <c r="AE305" s="58" t="str">
        <f t="shared" si="82"/>
        <v/>
      </c>
      <c r="AF305" s="58" t="str">
        <f t="shared" si="83"/>
        <v/>
      </c>
      <c r="AG305" s="58" t="str">
        <f t="shared" si="84"/>
        <v/>
      </c>
      <c r="AH305" s="58" t="str">
        <f t="shared" si="85"/>
        <v/>
      </c>
      <c r="AI305" s="58">
        <v>263</v>
      </c>
      <c r="AJ305" s="58">
        <v>197</v>
      </c>
      <c r="AK305" s="58">
        <v>283</v>
      </c>
      <c r="AL305" s="58" t="s">
        <v>349</v>
      </c>
      <c r="AM305" s="58">
        <v>277</v>
      </c>
      <c r="AN305" s="58">
        <v>277</v>
      </c>
      <c r="AO305" s="63">
        <f>(AI305+AJ305+AK305+AM305+AN305)/5</f>
        <v>259.39999999999998</v>
      </c>
      <c r="AP305" s="58">
        <v>303</v>
      </c>
      <c r="AQ305" s="77">
        <v>10</v>
      </c>
      <c r="AR305" s="58">
        <v>4</v>
      </c>
    </row>
    <row r="306" spans="1:44" x14ac:dyDescent="0.2">
      <c r="A306" s="58" t="s">
        <v>231</v>
      </c>
      <c r="B306" s="58" t="s">
        <v>288</v>
      </c>
      <c r="C306" s="70">
        <v>0.67500000000000004</v>
      </c>
      <c r="D306" s="58"/>
      <c r="E306" s="58"/>
      <c r="F306" s="70">
        <v>0.34883720930232559</v>
      </c>
      <c r="G306" s="58"/>
      <c r="H306" s="58"/>
      <c r="I306" s="70">
        <v>8.2000000000000003E-2</v>
      </c>
      <c r="J306" s="58"/>
      <c r="K306" s="58"/>
      <c r="L306" s="79">
        <v>7.1</v>
      </c>
      <c r="M306" s="58"/>
      <c r="N306" s="58"/>
      <c r="O306" s="58">
        <v>58.8</v>
      </c>
      <c r="P306" s="58"/>
      <c r="Q306" s="58"/>
      <c r="R306" s="85">
        <v>16.75</v>
      </c>
      <c r="S306" s="58"/>
      <c r="T306" s="58"/>
      <c r="U306" s="58">
        <f t="shared" si="72"/>
        <v>0</v>
      </c>
      <c r="V306" s="58">
        <f t="shared" si="73"/>
        <v>0</v>
      </c>
      <c r="W306" s="58" t="str">
        <f t="shared" si="74"/>
        <v/>
      </c>
      <c r="X306" s="58" t="str">
        <f t="shared" si="75"/>
        <v/>
      </c>
      <c r="Y306" s="58" t="str">
        <f t="shared" si="76"/>
        <v/>
      </c>
      <c r="Z306" s="58" t="str">
        <f t="shared" si="77"/>
        <v/>
      </c>
      <c r="AA306" s="58" t="str">
        <f t="shared" si="78"/>
        <v/>
      </c>
      <c r="AB306" s="58" t="str">
        <f t="shared" si="79"/>
        <v/>
      </c>
      <c r="AC306" s="58" t="str">
        <f t="shared" si="80"/>
        <v/>
      </c>
      <c r="AD306" s="58" t="str">
        <f t="shared" si="81"/>
        <v/>
      </c>
      <c r="AE306" s="58" t="str">
        <f t="shared" si="82"/>
        <v/>
      </c>
      <c r="AF306" s="58" t="str">
        <f t="shared" si="83"/>
        <v/>
      </c>
      <c r="AG306" s="58" t="str">
        <f t="shared" si="84"/>
        <v/>
      </c>
      <c r="AH306" s="58" t="str">
        <f t="shared" si="85"/>
        <v/>
      </c>
      <c r="AI306" s="58">
        <v>272</v>
      </c>
      <c r="AJ306" s="58">
        <v>169</v>
      </c>
      <c r="AK306" s="58">
        <v>298</v>
      </c>
      <c r="AL306" s="58">
        <v>225</v>
      </c>
      <c r="AM306" s="58">
        <v>293</v>
      </c>
      <c r="AN306" s="58">
        <v>300</v>
      </c>
      <c r="AO306" s="63">
        <f>(AI306+AJ306+AK306+AL306+AM306+AN306)/6</f>
        <v>259.5</v>
      </c>
      <c r="AP306" s="58">
        <v>304</v>
      </c>
      <c r="AQ306" s="77">
        <v>10</v>
      </c>
      <c r="AR306" s="58">
        <v>4</v>
      </c>
    </row>
    <row r="307" spans="1:44" x14ac:dyDescent="0.2">
      <c r="A307" s="58" t="s">
        <v>231</v>
      </c>
      <c r="B307" s="58" t="s">
        <v>286</v>
      </c>
      <c r="C307" s="70">
        <v>0.70285714285714285</v>
      </c>
      <c r="D307" s="58"/>
      <c r="E307" s="58"/>
      <c r="F307" s="70">
        <v>0.53333333333333333</v>
      </c>
      <c r="G307" s="58"/>
      <c r="H307" s="58"/>
      <c r="I307" s="70">
        <v>0.111</v>
      </c>
      <c r="J307" s="58"/>
      <c r="K307" s="58"/>
      <c r="L307" s="80" t="s">
        <v>1068</v>
      </c>
      <c r="M307" s="58"/>
      <c r="N307" s="58"/>
      <c r="O307" s="58">
        <v>47.3</v>
      </c>
      <c r="P307" s="58"/>
      <c r="Q307" s="58"/>
      <c r="R307" s="85">
        <v>14.61</v>
      </c>
      <c r="S307" s="58"/>
      <c r="T307" s="58"/>
      <c r="U307" s="58">
        <f t="shared" si="72"/>
        <v>0</v>
      </c>
      <c r="V307" s="58">
        <f t="shared" si="73"/>
        <v>0</v>
      </c>
      <c r="W307" s="58" t="str">
        <f t="shared" si="74"/>
        <v/>
      </c>
      <c r="X307" s="58" t="str">
        <f t="shared" si="75"/>
        <v/>
      </c>
      <c r="Y307" s="58" t="str">
        <f t="shared" si="76"/>
        <v/>
      </c>
      <c r="Z307" s="58" t="str">
        <f t="shared" si="77"/>
        <v/>
      </c>
      <c r="AA307" s="58" t="str">
        <f t="shared" si="78"/>
        <v/>
      </c>
      <c r="AB307" s="58" t="str">
        <f t="shared" si="79"/>
        <v/>
      </c>
      <c r="AC307" s="58" t="str">
        <f t="shared" si="80"/>
        <v/>
      </c>
      <c r="AD307" s="58" t="str">
        <f t="shared" si="81"/>
        <v/>
      </c>
      <c r="AE307" s="58" t="str">
        <f t="shared" si="82"/>
        <v/>
      </c>
      <c r="AF307" s="58" t="str">
        <f t="shared" si="83"/>
        <v/>
      </c>
      <c r="AG307" s="58" t="str">
        <f t="shared" si="84"/>
        <v/>
      </c>
      <c r="AH307" s="58" t="str">
        <f t="shared" si="85"/>
        <v/>
      </c>
      <c r="AI307" s="58">
        <v>297</v>
      </c>
      <c r="AJ307" s="58">
        <v>315</v>
      </c>
      <c r="AK307" s="58">
        <v>248</v>
      </c>
      <c r="AL307" s="58" t="s">
        <v>349</v>
      </c>
      <c r="AM307" s="58">
        <v>200</v>
      </c>
      <c r="AN307" s="58">
        <v>244</v>
      </c>
      <c r="AO307" s="63">
        <f>(AI307+AJ307+AK307+AM307+AN307)/5</f>
        <v>260.8</v>
      </c>
      <c r="AP307" s="58">
        <v>305</v>
      </c>
      <c r="AQ307" s="77">
        <v>10</v>
      </c>
      <c r="AR307" s="58">
        <v>4</v>
      </c>
    </row>
    <row r="308" spans="1:44" x14ac:dyDescent="0.2">
      <c r="A308" s="58" t="s">
        <v>118</v>
      </c>
      <c r="B308" s="58" t="s">
        <v>141</v>
      </c>
      <c r="C308" s="70">
        <v>0.71268954509177973</v>
      </c>
      <c r="D308" s="58"/>
      <c r="E308" s="58"/>
      <c r="F308" s="70">
        <v>0.38235294117647056</v>
      </c>
      <c r="G308" s="58"/>
      <c r="H308" s="58"/>
      <c r="I308" s="70">
        <v>8.5999999999999993E-2</v>
      </c>
      <c r="J308" s="58"/>
      <c r="K308" s="58"/>
      <c r="L308" s="79">
        <v>5.4</v>
      </c>
      <c r="M308" s="58"/>
      <c r="N308" s="58"/>
      <c r="O308" s="58">
        <v>55</v>
      </c>
      <c r="P308" s="58"/>
      <c r="Q308" s="58"/>
      <c r="R308" s="85">
        <v>13.88</v>
      </c>
      <c r="S308" s="58"/>
      <c r="T308" s="58"/>
      <c r="U308" s="58">
        <f t="shared" si="72"/>
        <v>0</v>
      </c>
      <c r="V308" s="58">
        <f t="shared" si="73"/>
        <v>0</v>
      </c>
      <c r="W308" s="58" t="str">
        <f t="shared" si="74"/>
        <v/>
      </c>
      <c r="X308" s="58" t="str">
        <f t="shared" si="75"/>
        <v/>
      </c>
      <c r="Y308" s="58" t="str">
        <f t="shared" si="76"/>
        <v/>
      </c>
      <c r="Z308" s="58" t="str">
        <f t="shared" si="77"/>
        <v/>
      </c>
      <c r="AA308" s="58" t="str">
        <f t="shared" si="78"/>
        <v/>
      </c>
      <c r="AB308" s="58" t="str">
        <f t="shared" si="79"/>
        <v/>
      </c>
      <c r="AC308" s="58" t="str">
        <f t="shared" si="80"/>
        <v/>
      </c>
      <c r="AD308" s="58" t="str">
        <f t="shared" si="81"/>
        <v/>
      </c>
      <c r="AE308" s="58" t="str">
        <f t="shared" si="82"/>
        <v/>
      </c>
      <c r="AF308" s="58" t="str">
        <f t="shared" si="83"/>
        <v/>
      </c>
      <c r="AG308" s="58" t="str">
        <f t="shared" si="84"/>
        <v/>
      </c>
      <c r="AH308" s="58" t="str">
        <f t="shared" si="85"/>
        <v/>
      </c>
      <c r="AI308" s="58">
        <v>303</v>
      </c>
      <c r="AJ308" s="58">
        <v>227</v>
      </c>
      <c r="AK308" s="58">
        <v>295</v>
      </c>
      <c r="AL308" s="58">
        <v>245</v>
      </c>
      <c r="AM308" s="58">
        <v>280</v>
      </c>
      <c r="AN308" s="58">
        <v>215</v>
      </c>
      <c r="AO308" s="63">
        <f>(AI308+AJ308+AK308+AL308+AM308+AN308)/6</f>
        <v>260.83333333333331</v>
      </c>
      <c r="AP308" s="58">
        <v>306</v>
      </c>
      <c r="AQ308" s="77">
        <v>10</v>
      </c>
      <c r="AR308" s="58">
        <v>4</v>
      </c>
    </row>
    <row r="309" spans="1:44" x14ac:dyDescent="0.2">
      <c r="A309" s="58" t="s">
        <v>197</v>
      </c>
      <c r="B309" s="58" t="s">
        <v>203</v>
      </c>
      <c r="C309" s="70">
        <v>0.75492004920049205</v>
      </c>
      <c r="D309" s="58"/>
      <c r="E309" s="58"/>
      <c r="F309" s="70">
        <v>0.49090909090909091</v>
      </c>
      <c r="G309" s="58"/>
      <c r="H309" s="58"/>
      <c r="I309" s="70">
        <v>0.155</v>
      </c>
      <c r="J309" s="58"/>
      <c r="K309" s="58"/>
      <c r="L309" s="79">
        <v>8.9</v>
      </c>
      <c r="M309" s="58"/>
      <c r="N309" s="58"/>
      <c r="O309" s="58">
        <v>56.3</v>
      </c>
      <c r="P309" s="58"/>
      <c r="Q309" s="58"/>
      <c r="R309" s="85">
        <v>18.46</v>
      </c>
      <c r="S309" s="58"/>
      <c r="T309" s="58"/>
      <c r="U309" s="58">
        <f t="shared" si="72"/>
        <v>0</v>
      </c>
      <c r="V309" s="58">
        <f t="shared" si="73"/>
        <v>0</v>
      </c>
      <c r="W309" s="58" t="str">
        <f t="shared" si="74"/>
        <v/>
      </c>
      <c r="X309" s="58" t="str">
        <f t="shared" si="75"/>
        <v/>
      </c>
      <c r="Y309" s="58" t="str">
        <f t="shared" si="76"/>
        <v/>
      </c>
      <c r="Z309" s="58" t="str">
        <f t="shared" si="77"/>
        <v/>
      </c>
      <c r="AA309" s="58" t="str">
        <f t="shared" si="78"/>
        <v/>
      </c>
      <c r="AB309" s="58" t="str">
        <f t="shared" si="79"/>
        <v/>
      </c>
      <c r="AC309" s="58" t="str">
        <f t="shared" si="80"/>
        <v/>
      </c>
      <c r="AD309" s="58" t="str">
        <f t="shared" si="81"/>
        <v/>
      </c>
      <c r="AE309" s="58" t="str">
        <f t="shared" si="82"/>
        <v/>
      </c>
      <c r="AF309" s="58" t="str">
        <f t="shared" si="83"/>
        <v/>
      </c>
      <c r="AG309" s="58" t="str">
        <f t="shared" si="84"/>
        <v/>
      </c>
      <c r="AH309" s="58" t="str">
        <f t="shared" si="85"/>
        <v/>
      </c>
      <c r="AI309" s="58">
        <v>320</v>
      </c>
      <c r="AJ309" s="58">
        <v>306</v>
      </c>
      <c r="AK309" s="58">
        <v>158</v>
      </c>
      <c r="AL309" s="58">
        <v>196</v>
      </c>
      <c r="AM309" s="58">
        <v>285</v>
      </c>
      <c r="AN309" s="58">
        <v>315</v>
      </c>
      <c r="AO309" s="63">
        <f>(AI309+AJ309+AK309+AL309+AM309+AN309)/6</f>
        <v>263.33333333333331</v>
      </c>
      <c r="AP309" s="58">
        <v>307</v>
      </c>
      <c r="AQ309" s="77">
        <v>10</v>
      </c>
      <c r="AR309" s="58">
        <v>4</v>
      </c>
    </row>
    <row r="310" spans="1:44" x14ac:dyDescent="0.2">
      <c r="A310" s="58" t="s">
        <v>118</v>
      </c>
      <c r="B310" s="58" t="s">
        <v>143</v>
      </c>
      <c r="C310" s="70">
        <v>0.71387002909796315</v>
      </c>
      <c r="D310" s="58"/>
      <c r="E310" s="58"/>
      <c r="F310" s="70">
        <v>0.39215686274509803</v>
      </c>
      <c r="G310" s="58"/>
      <c r="H310" s="58"/>
      <c r="I310" s="70">
        <v>9.5000000000000001E-2</v>
      </c>
      <c r="J310" s="58"/>
      <c r="K310" s="58"/>
      <c r="L310" s="80" t="s">
        <v>1068</v>
      </c>
      <c r="M310" s="58"/>
      <c r="N310" s="58"/>
      <c r="O310" s="58">
        <v>52.6</v>
      </c>
      <c r="P310" s="58"/>
      <c r="Q310" s="58"/>
      <c r="R310" s="85">
        <v>14.38</v>
      </c>
      <c r="S310" s="58"/>
      <c r="T310" s="58"/>
      <c r="U310" s="58">
        <f t="shared" si="72"/>
        <v>0</v>
      </c>
      <c r="V310" s="58">
        <f t="shared" si="73"/>
        <v>0</v>
      </c>
      <c r="W310" s="58" t="str">
        <f t="shared" si="74"/>
        <v/>
      </c>
      <c r="X310" s="58" t="str">
        <f t="shared" si="75"/>
        <v/>
      </c>
      <c r="Y310" s="58" t="str">
        <f t="shared" si="76"/>
        <v/>
      </c>
      <c r="Z310" s="58" t="str">
        <f t="shared" si="77"/>
        <v/>
      </c>
      <c r="AA310" s="58" t="str">
        <f t="shared" si="78"/>
        <v/>
      </c>
      <c r="AB310" s="58" t="str">
        <f t="shared" si="79"/>
        <v/>
      </c>
      <c r="AC310" s="58" t="str">
        <f t="shared" si="80"/>
        <v/>
      </c>
      <c r="AD310" s="58" t="str">
        <f t="shared" si="81"/>
        <v/>
      </c>
      <c r="AE310" s="58" t="str">
        <f t="shared" si="82"/>
        <v/>
      </c>
      <c r="AF310" s="58" t="str">
        <f t="shared" si="83"/>
        <v/>
      </c>
      <c r="AG310" s="58" t="str">
        <f t="shared" si="84"/>
        <v/>
      </c>
      <c r="AH310" s="58" t="str">
        <f t="shared" si="85"/>
        <v/>
      </c>
      <c r="AI310" s="58">
        <v>304</v>
      </c>
      <c r="AJ310" s="58">
        <v>241</v>
      </c>
      <c r="AK310" s="58">
        <v>279</v>
      </c>
      <c r="AL310" s="58" t="s">
        <v>349</v>
      </c>
      <c r="AM310" s="58">
        <v>264</v>
      </c>
      <c r="AN310" s="58">
        <v>233</v>
      </c>
      <c r="AO310" s="63">
        <f>(AI310+AJ310+AK310+AM310+AN310)/5</f>
        <v>264.2</v>
      </c>
      <c r="AP310" s="58">
        <v>308</v>
      </c>
      <c r="AQ310" s="77">
        <v>10</v>
      </c>
      <c r="AR310" s="58">
        <v>4</v>
      </c>
    </row>
    <row r="311" spans="1:44" x14ac:dyDescent="0.2">
      <c r="A311" s="58" t="s">
        <v>197</v>
      </c>
      <c r="B311" s="58" t="s">
        <v>218</v>
      </c>
      <c r="C311" s="70">
        <v>0.69820788530465949</v>
      </c>
      <c r="D311" s="58"/>
      <c r="E311" s="58"/>
      <c r="F311" s="70">
        <v>0.375</v>
      </c>
      <c r="G311" s="58"/>
      <c r="H311" s="58"/>
      <c r="I311" s="70">
        <v>0.121</v>
      </c>
      <c r="J311" s="58"/>
      <c r="K311" s="58"/>
      <c r="L311" s="79">
        <v>3.4</v>
      </c>
      <c r="M311" s="58"/>
      <c r="N311" s="58"/>
      <c r="O311" s="58">
        <v>57.3</v>
      </c>
      <c r="P311" s="58"/>
      <c r="Q311" s="58"/>
      <c r="R311" s="85">
        <v>18.22</v>
      </c>
      <c r="S311" s="58"/>
      <c r="T311" s="58"/>
      <c r="U311" s="58">
        <f t="shared" si="72"/>
        <v>0</v>
      </c>
      <c r="V311" s="58">
        <f t="shared" si="73"/>
        <v>0</v>
      </c>
      <c r="W311" s="58" t="str">
        <f t="shared" si="74"/>
        <v/>
      </c>
      <c r="X311" s="58" t="str">
        <f t="shared" si="75"/>
        <v/>
      </c>
      <c r="Y311" s="58" t="str">
        <f t="shared" si="76"/>
        <v/>
      </c>
      <c r="Z311" s="58" t="str">
        <f t="shared" si="77"/>
        <v/>
      </c>
      <c r="AA311" s="58" t="str">
        <f t="shared" si="78"/>
        <v/>
      </c>
      <c r="AB311" s="58" t="str">
        <f t="shared" si="79"/>
        <v/>
      </c>
      <c r="AC311" s="58" t="str">
        <f t="shared" si="80"/>
        <v/>
      </c>
      <c r="AD311" s="58" t="str">
        <f t="shared" si="81"/>
        <v/>
      </c>
      <c r="AE311" s="58" t="str">
        <f t="shared" si="82"/>
        <v/>
      </c>
      <c r="AF311" s="58" t="str">
        <f t="shared" si="83"/>
        <v/>
      </c>
      <c r="AG311" s="58" t="str">
        <f t="shared" si="84"/>
        <v/>
      </c>
      <c r="AH311" s="58" t="str">
        <f t="shared" si="85"/>
        <v/>
      </c>
      <c r="AI311" s="58">
        <v>292</v>
      </c>
      <c r="AJ311" s="58">
        <v>216</v>
      </c>
      <c r="AK311" s="58">
        <v>220</v>
      </c>
      <c r="AL311" s="58">
        <v>262</v>
      </c>
      <c r="AM311" s="58">
        <v>290</v>
      </c>
      <c r="AN311" s="58">
        <v>313</v>
      </c>
      <c r="AO311" s="63">
        <f>(AI311+AJ311+AK311+AL311+AM311+AN311)/6</f>
        <v>265.5</v>
      </c>
      <c r="AP311" s="58">
        <v>309</v>
      </c>
      <c r="AQ311" s="77">
        <v>10</v>
      </c>
      <c r="AR311" s="58">
        <v>4</v>
      </c>
    </row>
    <row r="312" spans="1:44" x14ac:dyDescent="0.2">
      <c r="A312" s="58" t="s">
        <v>231</v>
      </c>
      <c r="B312" s="58" t="s">
        <v>270</v>
      </c>
      <c r="C312" s="70">
        <v>0.69439252336448598</v>
      </c>
      <c r="D312" s="58"/>
      <c r="E312" s="58"/>
      <c r="F312" s="70">
        <v>0.40909090909090912</v>
      </c>
      <c r="G312" s="58"/>
      <c r="H312" s="58"/>
      <c r="I312" s="70">
        <v>0.112</v>
      </c>
      <c r="J312" s="58"/>
      <c r="K312" s="58"/>
      <c r="L312" s="80" t="s">
        <v>1068</v>
      </c>
      <c r="M312" s="58"/>
      <c r="N312" s="58"/>
      <c r="O312" s="58">
        <v>51.699999999999996</v>
      </c>
      <c r="P312" s="58"/>
      <c r="Q312" s="58"/>
      <c r="R312" s="85">
        <v>16.71</v>
      </c>
      <c r="S312" s="58"/>
      <c r="T312" s="58"/>
      <c r="U312" s="58">
        <f t="shared" si="72"/>
        <v>0</v>
      </c>
      <c r="V312" s="58">
        <f t="shared" si="73"/>
        <v>0</v>
      </c>
      <c r="W312" s="58" t="str">
        <f t="shared" si="74"/>
        <v/>
      </c>
      <c r="X312" s="58" t="str">
        <f t="shared" si="75"/>
        <v/>
      </c>
      <c r="Y312" s="58" t="str">
        <f t="shared" si="76"/>
        <v/>
      </c>
      <c r="Z312" s="58" t="str">
        <f t="shared" si="77"/>
        <v/>
      </c>
      <c r="AA312" s="58" t="str">
        <f t="shared" si="78"/>
        <v/>
      </c>
      <c r="AB312" s="58" t="str">
        <f t="shared" si="79"/>
        <v/>
      </c>
      <c r="AC312" s="58" t="str">
        <f t="shared" si="80"/>
        <v/>
      </c>
      <c r="AD312" s="58" t="str">
        <f t="shared" si="81"/>
        <v/>
      </c>
      <c r="AE312" s="58" t="str">
        <f t="shared" si="82"/>
        <v/>
      </c>
      <c r="AF312" s="58" t="str">
        <f t="shared" si="83"/>
        <v/>
      </c>
      <c r="AG312" s="58" t="str">
        <f t="shared" si="84"/>
        <v/>
      </c>
      <c r="AH312" s="58" t="str">
        <f t="shared" si="85"/>
        <v/>
      </c>
      <c r="AI312" s="58">
        <v>289</v>
      </c>
      <c r="AJ312" s="58">
        <v>259</v>
      </c>
      <c r="AK312" s="58">
        <v>240</v>
      </c>
      <c r="AL312" s="58" t="s">
        <v>349</v>
      </c>
      <c r="AM312" s="58">
        <v>254</v>
      </c>
      <c r="AN312" s="58">
        <v>298</v>
      </c>
      <c r="AO312" s="63">
        <f>(AI312+AJ312+AK312+AM312+AN312)/5</f>
        <v>268</v>
      </c>
      <c r="AP312" s="58">
        <v>310</v>
      </c>
      <c r="AQ312" s="77">
        <v>10</v>
      </c>
      <c r="AR312" s="58">
        <v>4</v>
      </c>
    </row>
    <row r="313" spans="1:44" x14ac:dyDescent="0.2">
      <c r="A313" s="58" t="s">
        <v>231</v>
      </c>
      <c r="B313" s="58" t="s">
        <v>238</v>
      </c>
      <c r="C313" s="70">
        <v>0.74909963985594241</v>
      </c>
      <c r="D313" s="58"/>
      <c r="E313" s="58"/>
      <c r="F313" s="70">
        <v>0.32142857142857145</v>
      </c>
      <c r="G313" s="58"/>
      <c r="H313" s="58"/>
      <c r="I313" s="70">
        <v>6.4000000000000001E-2</v>
      </c>
      <c r="J313" s="58"/>
      <c r="K313" s="58"/>
      <c r="L313" s="79">
        <v>3.1</v>
      </c>
      <c r="M313" s="58"/>
      <c r="N313" s="58"/>
      <c r="O313" s="58">
        <v>59.4</v>
      </c>
      <c r="P313" s="58"/>
      <c r="Q313" s="58"/>
      <c r="R313" s="85">
        <v>17.2</v>
      </c>
      <c r="S313" s="58"/>
      <c r="T313" s="58"/>
      <c r="U313" s="58">
        <f t="shared" si="72"/>
        <v>0</v>
      </c>
      <c r="V313" s="58">
        <f t="shared" si="73"/>
        <v>0</v>
      </c>
      <c r="W313" s="58" t="str">
        <f t="shared" si="74"/>
        <v/>
      </c>
      <c r="X313" s="58" t="str">
        <f t="shared" si="75"/>
        <v/>
      </c>
      <c r="Y313" s="58" t="str">
        <f t="shared" si="76"/>
        <v/>
      </c>
      <c r="Z313" s="58" t="str">
        <f t="shared" si="77"/>
        <v/>
      </c>
      <c r="AA313" s="58" t="str">
        <f t="shared" si="78"/>
        <v/>
      </c>
      <c r="AB313" s="58" t="str">
        <f t="shared" si="79"/>
        <v/>
      </c>
      <c r="AC313" s="58" t="str">
        <f t="shared" si="80"/>
        <v/>
      </c>
      <c r="AD313" s="58" t="str">
        <f t="shared" si="81"/>
        <v/>
      </c>
      <c r="AE313" s="58" t="str">
        <f t="shared" si="82"/>
        <v/>
      </c>
      <c r="AF313" s="58" t="str">
        <f t="shared" si="83"/>
        <v/>
      </c>
      <c r="AG313" s="58" t="str">
        <f t="shared" si="84"/>
        <v/>
      </c>
      <c r="AH313" s="58" t="str">
        <f t="shared" si="85"/>
        <v/>
      </c>
      <c r="AI313" s="58">
        <v>318</v>
      </c>
      <c r="AJ313" s="58">
        <v>129</v>
      </c>
      <c r="AK313" s="58">
        <v>322</v>
      </c>
      <c r="AL313" s="58">
        <v>265</v>
      </c>
      <c r="AM313" s="58">
        <v>296</v>
      </c>
      <c r="AN313" s="58">
        <v>304</v>
      </c>
      <c r="AO313" s="63">
        <f>(AI313+AJ313+AK313+AL313+AM313+AN313)/6</f>
        <v>272.33333333333331</v>
      </c>
      <c r="AP313" s="58">
        <v>311</v>
      </c>
      <c r="AQ313" s="77">
        <v>10</v>
      </c>
      <c r="AR313" s="58">
        <v>4</v>
      </c>
    </row>
    <row r="314" spans="1:44" x14ac:dyDescent="0.2">
      <c r="A314" s="58" t="s">
        <v>231</v>
      </c>
      <c r="B314" s="58" t="s">
        <v>263</v>
      </c>
      <c r="C314" s="70">
        <v>0.69947275922671348</v>
      </c>
      <c r="D314" s="58"/>
      <c r="E314" s="58"/>
      <c r="F314" s="70">
        <v>0.35294117647058826</v>
      </c>
      <c r="G314" s="58"/>
      <c r="H314" s="58"/>
      <c r="I314" s="70">
        <v>7.4999999999999997E-2</v>
      </c>
      <c r="J314" s="58"/>
      <c r="K314" s="58"/>
      <c r="L314" s="80" t="s">
        <v>1068</v>
      </c>
      <c r="M314" s="58"/>
      <c r="N314" s="58"/>
      <c r="O314" s="58">
        <v>64</v>
      </c>
      <c r="P314" s="58"/>
      <c r="Q314" s="58"/>
      <c r="R314" s="85">
        <v>16.010000000000002</v>
      </c>
      <c r="S314" s="58"/>
      <c r="T314" s="58"/>
      <c r="U314" s="58">
        <f t="shared" si="72"/>
        <v>0</v>
      </c>
      <c r="V314" s="58">
        <f t="shared" si="73"/>
        <v>0</v>
      </c>
      <c r="W314" s="58" t="str">
        <f t="shared" si="74"/>
        <v/>
      </c>
      <c r="X314" s="58" t="str">
        <f t="shared" si="75"/>
        <v/>
      </c>
      <c r="Y314" s="58" t="str">
        <f t="shared" si="76"/>
        <v/>
      </c>
      <c r="Z314" s="58" t="str">
        <f t="shared" si="77"/>
        <v/>
      </c>
      <c r="AA314" s="58" t="str">
        <f t="shared" si="78"/>
        <v/>
      </c>
      <c r="AB314" s="58" t="str">
        <f t="shared" si="79"/>
        <v/>
      </c>
      <c r="AC314" s="58" t="str">
        <f t="shared" si="80"/>
        <v/>
      </c>
      <c r="AD314" s="58" t="str">
        <f t="shared" si="81"/>
        <v/>
      </c>
      <c r="AE314" s="58" t="str">
        <f t="shared" si="82"/>
        <v/>
      </c>
      <c r="AF314" s="58" t="str">
        <f t="shared" si="83"/>
        <v/>
      </c>
      <c r="AG314" s="58" t="str">
        <f t="shared" si="84"/>
        <v/>
      </c>
      <c r="AH314" s="58" t="str">
        <f t="shared" si="85"/>
        <v/>
      </c>
      <c r="AI314" s="58">
        <v>293</v>
      </c>
      <c r="AJ314" s="58">
        <v>174</v>
      </c>
      <c r="AK314" s="58">
        <v>312</v>
      </c>
      <c r="AL314" s="58" t="s">
        <v>349</v>
      </c>
      <c r="AM314" s="58">
        <v>310</v>
      </c>
      <c r="AN314" s="58">
        <v>284</v>
      </c>
      <c r="AO314" s="63">
        <f>(AI314+AJ314+AK314+AM314+AN314)/5</f>
        <v>274.60000000000002</v>
      </c>
      <c r="AP314" s="58">
        <v>312</v>
      </c>
      <c r="AQ314" s="77">
        <v>10</v>
      </c>
      <c r="AR314" s="58">
        <v>4</v>
      </c>
    </row>
    <row r="315" spans="1:44" x14ac:dyDescent="0.2">
      <c r="A315" s="58" t="s">
        <v>231</v>
      </c>
      <c r="B315" s="58" t="s">
        <v>290</v>
      </c>
      <c r="C315" s="70">
        <v>0.7045226130653266</v>
      </c>
      <c r="D315" s="58"/>
      <c r="E315" s="58"/>
      <c r="F315" s="70">
        <v>0.42105263157894735</v>
      </c>
      <c r="G315" s="58"/>
      <c r="H315" s="58"/>
      <c r="I315" s="70">
        <v>6.9000000000000006E-2</v>
      </c>
      <c r="J315" s="58"/>
      <c r="K315" s="58"/>
      <c r="L315" s="79">
        <v>5.7</v>
      </c>
      <c r="M315" s="58"/>
      <c r="N315" s="58"/>
      <c r="O315" s="58">
        <v>48.900000000000006</v>
      </c>
      <c r="P315" s="58"/>
      <c r="Q315" s="58"/>
      <c r="R315" s="85">
        <v>17.86</v>
      </c>
      <c r="S315" s="58"/>
      <c r="T315" s="58"/>
      <c r="U315" s="58">
        <f t="shared" si="72"/>
        <v>0</v>
      </c>
      <c r="V315" s="58">
        <f t="shared" si="73"/>
        <v>0</v>
      </c>
      <c r="W315" s="58" t="str">
        <f t="shared" si="74"/>
        <v/>
      </c>
      <c r="X315" s="58" t="str">
        <f t="shared" si="75"/>
        <v/>
      </c>
      <c r="Y315" s="58" t="str">
        <f t="shared" si="76"/>
        <v/>
      </c>
      <c r="Z315" s="58" t="str">
        <f t="shared" si="77"/>
        <v/>
      </c>
      <c r="AA315" s="58" t="str">
        <f t="shared" si="78"/>
        <v/>
      </c>
      <c r="AB315" s="58" t="str">
        <f t="shared" si="79"/>
        <v/>
      </c>
      <c r="AC315" s="58" t="str">
        <f t="shared" si="80"/>
        <v/>
      </c>
      <c r="AD315" s="58" t="str">
        <f t="shared" si="81"/>
        <v/>
      </c>
      <c r="AE315" s="58" t="str">
        <f t="shared" si="82"/>
        <v/>
      </c>
      <c r="AF315" s="58" t="str">
        <f t="shared" si="83"/>
        <v/>
      </c>
      <c r="AG315" s="58" t="str">
        <f t="shared" si="84"/>
        <v/>
      </c>
      <c r="AH315" s="58" t="str">
        <f t="shared" si="85"/>
        <v/>
      </c>
      <c r="AI315" s="58">
        <v>298</v>
      </c>
      <c r="AJ315" s="58">
        <v>267</v>
      </c>
      <c r="AK315" s="58">
        <v>320</v>
      </c>
      <c r="AL315" s="58">
        <v>243</v>
      </c>
      <c r="AM315" s="58">
        <v>222</v>
      </c>
      <c r="AN315" s="58">
        <v>312</v>
      </c>
      <c r="AO315" s="63">
        <f>(AI315+AJ315+AK315+AL315+AM315+AN315)/6</f>
        <v>277</v>
      </c>
      <c r="AP315" s="58">
        <v>313</v>
      </c>
      <c r="AQ315" s="77">
        <v>10</v>
      </c>
      <c r="AR315" s="58">
        <v>4</v>
      </c>
    </row>
    <row r="316" spans="1:44" x14ac:dyDescent="0.2">
      <c r="A316" s="58" t="s">
        <v>231</v>
      </c>
      <c r="B316" s="58" t="s">
        <v>245</v>
      </c>
      <c r="C316" s="70">
        <v>0.76271186440677963</v>
      </c>
      <c r="D316" s="58"/>
      <c r="E316" s="58"/>
      <c r="F316" s="70">
        <v>0.37777777777777777</v>
      </c>
      <c r="G316" s="58"/>
      <c r="H316" s="58"/>
      <c r="I316" s="70">
        <v>7.0000000000000007E-2</v>
      </c>
      <c r="J316" s="58"/>
      <c r="K316" s="58"/>
      <c r="L316" s="79">
        <v>9.3000000000000007</v>
      </c>
      <c r="M316" s="58"/>
      <c r="N316" s="58"/>
      <c r="O316" s="58">
        <v>63.399999999999991</v>
      </c>
      <c r="P316" s="58"/>
      <c r="Q316" s="58"/>
      <c r="R316" s="85">
        <v>17.75</v>
      </c>
      <c r="S316" s="58"/>
      <c r="T316" s="58"/>
      <c r="U316" s="58">
        <f t="shared" si="72"/>
        <v>0</v>
      </c>
      <c r="V316" s="58">
        <f t="shared" si="73"/>
        <v>0</v>
      </c>
      <c r="W316" s="58" t="str">
        <f t="shared" si="74"/>
        <v/>
      </c>
      <c r="X316" s="58" t="str">
        <f t="shared" si="75"/>
        <v/>
      </c>
      <c r="Y316" s="58" t="str">
        <f t="shared" si="76"/>
        <v/>
      </c>
      <c r="Z316" s="58" t="str">
        <f t="shared" si="77"/>
        <v/>
      </c>
      <c r="AA316" s="58" t="str">
        <f t="shared" si="78"/>
        <v/>
      </c>
      <c r="AB316" s="58" t="str">
        <f t="shared" si="79"/>
        <v/>
      </c>
      <c r="AC316" s="58" t="str">
        <f t="shared" si="80"/>
        <v/>
      </c>
      <c r="AD316" s="58" t="str">
        <f t="shared" si="81"/>
        <v/>
      </c>
      <c r="AE316" s="58" t="str">
        <f t="shared" si="82"/>
        <v/>
      </c>
      <c r="AF316" s="58" t="str">
        <f t="shared" si="83"/>
        <v/>
      </c>
      <c r="AG316" s="58" t="str">
        <f t="shared" si="84"/>
        <v/>
      </c>
      <c r="AH316" s="58" t="str">
        <f t="shared" si="85"/>
        <v/>
      </c>
      <c r="AI316" s="58">
        <v>322</v>
      </c>
      <c r="AJ316" s="58">
        <v>220</v>
      </c>
      <c r="AK316" s="58">
        <v>317</v>
      </c>
      <c r="AL316" s="58">
        <v>192</v>
      </c>
      <c r="AM316" s="58">
        <v>306</v>
      </c>
      <c r="AN316" s="58">
        <v>311</v>
      </c>
      <c r="AO316" s="63">
        <f>(AI316+AJ316+AK316+AL316+AM316+AN316)/6</f>
        <v>278</v>
      </c>
      <c r="AP316" s="58">
        <v>314</v>
      </c>
      <c r="AQ316" s="77">
        <v>10</v>
      </c>
      <c r="AR316" s="58">
        <v>4</v>
      </c>
    </row>
    <row r="317" spans="1:44" x14ac:dyDescent="0.2">
      <c r="A317" s="58" t="s">
        <v>197</v>
      </c>
      <c r="B317" s="58" t="s">
        <v>224</v>
      </c>
      <c r="C317" s="70">
        <v>0.75478260869565217</v>
      </c>
      <c r="D317" s="58"/>
      <c r="E317" s="58"/>
      <c r="F317" s="70">
        <v>0.38938053097345132</v>
      </c>
      <c r="G317" s="58"/>
      <c r="H317" s="58"/>
      <c r="I317" s="70">
        <v>8.7999999999999995E-2</v>
      </c>
      <c r="J317" s="58"/>
      <c r="K317" s="58"/>
      <c r="L317" s="79">
        <v>7.4</v>
      </c>
      <c r="M317" s="58"/>
      <c r="N317" s="58"/>
      <c r="O317" s="58">
        <v>69.900000000000006</v>
      </c>
      <c r="P317" s="58"/>
      <c r="Q317" s="58"/>
      <c r="R317" s="85">
        <v>20.83</v>
      </c>
      <c r="S317" s="58"/>
      <c r="T317" s="58"/>
      <c r="U317" s="58">
        <f t="shared" si="72"/>
        <v>0</v>
      </c>
      <c r="V317" s="58">
        <f t="shared" si="73"/>
        <v>0</v>
      </c>
      <c r="W317" s="58" t="str">
        <f t="shared" si="74"/>
        <v/>
      </c>
      <c r="X317" s="58" t="str">
        <f t="shared" si="75"/>
        <v/>
      </c>
      <c r="Y317" s="58" t="str">
        <f t="shared" si="76"/>
        <v/>
      </c>
      <c r="Z317" s="58" t="str">
        <f t="shared" si="77"/>
        <v/>
      </c>
      <c r="AA317" s="58" t="str">
        <f t="shared" si="78"/>
        <v/>
      </c>
      <c r="AB317" s="58" t="str">
        <f t="shared" si="79"/>
        <v/>
      </c>
      <c r="AC317" s="58" t="str">
        <f t="shared" si="80"/>
        <v/>
      </c>
      <c r="AD317" s="58" t="str">
        <f t="shared" si="81"/>
        <v/>
      </c>
      <c r="AE317" s="58" t="str">
        <f t="shared" si="82"/>
        <v/>
      </c>
      <c r="AF317" s="58" t="str">
        <f t="shared" si="83"/>
        <v/>
      </c>
      <c r="AG317" s="58" t="str">
        <f t="shared" si="84"/>
        <v/>
      </c>
      <c r="AH317" s="58" t="str">
        <f t="shared" si="85"/>
        <v/>
      </c>
      <c r="AI317" s="58">
        <v>319</v>
      </c>
      <c r="AJ317" s="58">
        <v>234</v>
      </c>
      <c r="AK317" s="58">
        <v>288</v>
      </c>
      <c r="AL317" s="58">
        <v>217</v>
      </c>
      <c r="AM317" s="58">
        <v>318</v>
      </c>
      <c r="AN317" s="58">
        <v>323</v>
      </c>
      <c r="AO317" s="63">
        <f>(AI317+AJ317+AK317+AL317+AM317+AN317)/6</f>
        <v>283.16666666666669</v>
      </c>
      <c r="AP317" s="58">
        <v>315</v>
      </c>
      <c r="AQ317" s="77">
        <v>10</v>
      </c>
      <c r="AR317" s="58">
        <v>4</v>
      </c>
    </row>
    <row r="318" spans="1:44" x14ac:dyDescent="0.2">
      <c r="A318" s="58" t="s">
        <v>77</v>
      </c>
      <c r="B318" s="58" t="s">
        <v>109</v>
      </c>
      <c r="C318" s="70">
        <v>0.70731707317073167</v>
      </c>
      <c r="D318" s="58"/>
      <c r="E318" s="58"/>
      <c r="F318" s="70">
        <v>0.46511627906976744</v>
      </c>
      <c r="G318" s="58"/>
      <c r="H318" s="58"/>
      <c r="I318" s="70">
        <v>5.8999999999999997E-2</v>
      </c>
      <c r="J318" s="58"/>
      <c r="K318" s="58"/>
      <c r="L318" s="80" t="s">
        <v>1068</v>
      </c>
      <c r="M318" s="58"/>
      <c r="N318" s="58"/>
      <c r="O318" s="58">
        <v>52.699999999999996</v>
      </c>
      <c r="P318" s="58"/>
      <c r="Q318" s="58"/>
      <c r="R318" s="85">
        <v>14.35</v>
      </c>
      <c r="S318" s="58"/>
      <c r="T318" s="58"/>
      <c r="U318" s="58">
        <f t="shared" si="72"/>
        <v>0</v>
      </c>
      <c r="V318" s="58">
        <f t="shared" si="73"/>
        <v>0</v>
      </c>
      <c r="W318" s="58" t="str">
        <f t="shared" si="74"/>
        <v/>
      </c>
      <c r="X318" s="58" t="str">
        <f t="shared" si="75"/>
        <v/>
      </c>
      <c r="Y318" s="58" t="str">
        <f t="shared" si="76"/>
        <v/>
      </c>
      <c r="Z318" s="58" t="str">
        <f t="shared" si="77"/>
        <v/>
      </c>
      <c r="AA318" s="58" t="str">
        <f t="shared" si="78"/>
        <v/>
      </c>
      <c r="AB318" s="58" t="str">
        <f t="shared" si="79"/>
        <v/>
      </c>
      <c r="AC318" s="58" t="str">
        <f t="shared" si="80"/>
        <v/>
      </c>
      <c r="AD318" s="58" t="str">
        <f t="shared" si="81"/>
        <v/>
      </c>
      <c r="AE318" s="58" t="str">
        <f t="shared" si="82"/>
        <v/>
      </c>
      <c r="AF318" s="58" t="str">
        <f t="shared" si="83"/>
        <v/>
      </c>
      <c r="AG318" s="58" t="str">
        <f t="shared" si="84"/>
        <v/>
      </c>
      <c r="AH318" s="58" t="str">
        <f t="shared" si="85"/>
        <v/>
      </c>
      <c r="AI318" s="58">
        <v>300</v>
      </c>
      <c r="AJ318" s="58">
        <v>295</v>
      </c>
      <c r="AK318" s="58">
        <v>324</v>
      </c>
      <c r="AL318" s="58" t="s">
        <v>349</v>
      </c>
      <c r="AM318" s="58">
        <v>266</v>
      </c>
      <c r="AN318" s="58">
        <v>231</v>
      </c>
      <c r="AO318" s="63">
        <f>(AI318+AJ318+AK318+AM318+AN318)/5</f>
        <v>283.2</v>
      </c>
      <c r="AP318" s="58">
        <v>316</v>
      </c>
      <c r="AQ318" s="77">
        <v>10</v>
      </c>
      <c r="AR318" s="58">
        <v>4</v>
      </c>
    </row>
    <row r="319" spans="1:44" x14ac:dyDescent="0.2">
      <c r="A319" s="58" t="s">
        <v>231</v>
      </c>
      <c r="B319" s="58" t="s">
        <v>281</v>
      </c>
      <c r="C319" s="70">
        <v>0.71947194719471952</v>
      </c>
      <c r="D319" s="58"/>
      <c r="E319" s="58"/>
      <c r="F319" s="70">
        <v>0.38157894736842107</v>
      </c>
      <c r="G319" s="58"/>
      <c r="H319" s="58"/>
      <c r="I319" s="70">
        <v>7.9000000000000001E-2</v>
      </c>
      <c r="J319" s="58"/>
      <c r="K319" s="58"/>
      <c r="L319" s="79">
        <v>3.8</v>
      </c>
      <c r="M319" s="58"/>
      <c r="N319" s="58"/>
      <c r="O319" s="58">
        <v>62.2</v>
      </c>
      <c r="P319" s="58"/>
      <c r="Q319" s="58"/>
      <c r="R319" s="85">
        <v>19.39</v>
      </c>
      <c r="S319" s="58"/>
      <c r="T319" s="58"/>
      <c r="U319" s="58">
        <f t="shared" si="72"/>
        <v>0</v>
      </c>
      <c r="V319" s="58">
        <f t="shared" si="73"/>
        <v>0</v>
      </c>
      <c r="W319" s="58" t="str">
        <f t="shared" si="74"/>
        <v/>
      </c>
      <c r="X319" s="58" t="str">
        <f t="shared" si="75"/>
        <v/>
      </c>
      <c r="Y319" s="58" t="str">
        <f t="shared" si="76"/>
        <v/>
      </c>
      <c r="Z319" s="58" t="str">
        <f t="shared" si="77"/>
        <v/>
      </c>
      <c r="AA319" s="58" t="str">
        <f t="shared" si="78"/>
        <v/>
      </c>
      <c r="AB319" s="58" t="str">
        <f t="shared" si="79"/>
        <v/>
      </c>
      <c r="AC319" s="58" t="str">
        <f t="shared" si="80"/>
        <v/>
      </c>
      <c r="AD319" s="58" t="str">
        <f t="shared" si="81"/>
        <v/>
      </c>
      <c r="AE319" s="58" t="str">
        <f t="shared" si="82"/>
        <v/>
      </c>
      <c r="AF319" s="58" t="str">
        <f t="shared" si="83"/>
        <v/>
      </c>
      <c r="AG319" s="58" t="str">
        <f t="shared" si="84"/>
        <v/>
      </c>
      <c r="AH319" s="58" t="str">
        <f t="shared" si="85"/>
        <v/>
      </c>
      <c r="AI319" s="58">
        <v>306</v>
      </c>
      <c r="AJ319" s="58">
        <v>225</v>
      </c>
      <c r="AK319" s="58">
        <v>305</v>
      </c>
      <c r="AL319" s="58">
        <v>260</v>
      </c>
      <c r="AM319" s="58">
        <v>305</v>
      </c>
      <c r="AN319" s="58">
        <v>320</v>
      </c>
      <c r="AO319" s="63">
        <f>(AI319+AJ319+AK319+AL319+AM319+AN319)/6</f>
        <v>286.83333333333331</v>
      </c>
      <c r="AP319" s="58">
        <v>317</v>
      </c>
      <c r="AQ319" s="77">
        <v>10</v>
      </c>
      <c r="AR319" s="58">
        <v>4</v>
      </c>
    </row>
    <row r="320" spans="1:44" x14ac:dyDescent="0.2">
      <c r="A320" s="58" t="s">
        <v>231</v>
      </c>
      <c r="B320" s="58" t="s">
        <v>246</v>
      </c>
      <c r="C320" s="70">
        <v>0.75982532751091703</v>
      </c>
      <c r="D320" s="58"/>
      <c r="E320" s="58"/>
      <c r="F320" s="70">
        <v>0.48571428571428571</v>
      </c>
      <c r="G320" s="58"/>
      <c r="H320" s="58"/>
      <c r="I320" s="70">
        <v>8.5000000000000006E-2</v>
      </c>
      <c r="J320" s="58"/>
      <c r="K320" s="58"/>
      <c r="L320" s="80" t="s">
        <v>1068</v>
      </c>
      <c r="M320" s="58"/>
      <c r="N320" s="58"/>
      <c r="O320" s="58">
        <v>49.3</v>
      </c>
      <c r="P320" s="58"/>
      <c r="Q320" s="58"/>
      <c r="R320" s="85">
        <v>16.66</v>
      </c>
      <c r="S320" s="58"/>
      <c r="T320" s="58"/>
      <c r="U320" s="58">
        <f t="shared" si="72"/>
        <v>0</v>
      </c>
      <c r="V320" s="58">
        <f t="shared" si="73"/>
        <v>0</v>
      </c>
      <c r="W320" s="58" t="str">
        <f t="shared" si="74"/>
        <v/>
      </c>
      <c r="X320" s="58" t="str">
        <f t="shared" si="75"/>
        <v/>
      </c>
      <c r="Y320" s="58" t="str">
        <f t="shared" si="76"/>
        <v/>
      </c>
      <c r="Z320" s="58" t="str">
        <f t="shared" si="77"/>
        <v/>
      </c>
      <c r="AA320" s="58" t="str">
        <f t="shared" si="78"/>
        <v/>
      </c>
      <c r="AB320" s="58" t="str">
        <f t="shared" si="79"/>
        <v/>
      </c>
      <c r="AC320" s="58" t="str">
        <f t="shared" si="80"/>
        <v/>
      </c>
      <c r="AD320" s="58" t="str">
        <f t="shared" si="81"/>
        <v/>
      </c>
      <c r="AE320" s="58" t="str">
        <f t="shared" si="82"/>
        <v/>
      </c>
      <c r="AF320" s="58" t="str">
        <f t="shared" si="83"/>
        <v/>
      </c>
      <c r="AG320" s="58" t="str">
        <f t="shared" si="84"/>
        <v/>
      </c>
      <c r="AH320" s="58" t="str">
        <f t="shared" si="85"/>
        <v/>
      </c>
      <c r="AI320" s="58">
        <v>321</v>
      </c>
      <c r="AJ320" s="58">
        <v>304</v>
      </c>
      <c r="AK320" s="58">
        <v>297</v>
      </c>
      <c r="AL320" s="58" t="s">
        <v>349</v>
      </c>
      <c r="AM320" s="58">
        <v>229</v>
      </c>
      <c r="AN320" s="58">
        <v>297</v>
      </c>
      <c r="AO320" s="63">
        <f>(AI320+AJ320+AK320+AM320+AN320)/5</f>
        <v>289.60000000000002</v>
      </c>
      <c r="AP320" s="58">
        <v>318</v>
      </c>
      <c r="AQ320" s="77">
        <v>10</v>
      </c>
      <c r="AR320" s="58">
        <v>4</v>
      </c>
    </row>
    <row r="321" spans="1:44" x14ac:dyDescent="0.2">
      <c r="A321" s="58" t="s">
        <v>231</v>
      </c>
      <c r="B321" s="58" t="s">
        <v>258</v>
      </c>
      <c r="C321" s="70">
        <v>0.72877846790890266</v>
      </c>
      <c r="D321" s="58"/>
      <c r="E321" s="58"/>
      <c r="F321" s="70">
        <v>0.45454545454545453</v>
      </c>
      <c r="G321" s="58"/>
      <c r="H321" s="58"/>
      <c r="I321" s="70">
        <v>5.5E-2</v>
      </c>
      <c r="J321" s="58"/>
      <c r="K321" s="58"/>
      <c r="L321" s="79">
        <v>8.1999999999999993</v>
      </c>
      <c r="M321" s="58"/>
      <c r="N321" s="58"/>
      <c r="O321" s="58">
        <v>62.2</v>
      </c>
      <c r="P321" s="58"/>
      <c r="Q321" s="58"/>
      <c r="R321" s="85">
        <v>17.46</v>
      </c>
      <c r="S321" s="58"/>
      <c r="T321" s="58"/>
      <c r="U321" s="58">
        <f t="shared" si="72"/>
        <v>0</v>
      </c>
      <c r="V321" s="58">
        <f t="shared" si="73"/>
        <v>0</v>
      </c>
      <c r="W321" s="58" t="str">
        <f t="shared" si="74"/>
        <v/>
      </c>
      <c r="X321" s="58" t="str">
        <f t="shared" si="75"/>
        <v/>
      </c>
      <c r="Y321" s="58" t="str">
        <f t="shared" si="76"/>
        <v/>
      </c>
      <c r="Z321" s="58" t="str">
        <f t="shared" si="77"/>
        <v/>
      </c>
      <c r="AA321" s="58" t="str">
        <f t="shared" si="78"/>
        <v/>
      </c>
      <c r="AB321" s="58" t="str">
        <f t="shared" si="79"/>
        <v/>
      </c>
      <c r="AC321" s="58" t="str">
        <f t="shared" si="80"/>
        <v/>
      </c>
      <c r="AD321" s="58" t="str">
        <f t="shared" si="81"/>
        <v/>
      </c>
      <c r="AE321" s="58" t="str">
        <f t="shared" si="82"/>
        <v/>
      </c>
      <c r="AF321" s="58" t="str">
        <f t="shared" si="83"/>
        <v/>
      </c>
      <c r="AG321" s="58" t="str">
        <f t="shared" si="84"/>
        <v/>
      </c>
      <c r="AH321" s="58" t="str">
        <f t="shared" si="85"/>
        <v/>
      </c>
      <c r="AI321" s="58">
        <v>313</v>
      </c>
      <c r="AJ321" s="58">
        <v>290</v>
      </c>
      <c r="AK321" s="58">
        <v>325</v>
      </c>
      <c r="AL321" s="58">
        <v>202</v>
      </c>
      <c r="AM321" s="58">
        <v>304</v>
      </c>
      <c r="AN321" s="58">
        <v>305</v>
      </c>
      <c r="AO321" s="63">
        <f>(AI321+AJ321+AK321+AL321+AM321+AN321)/6</f>
        <v>289.83333333333331</v>
      </c>
      <c r="AP321" s="58">
        <v>319</v>
      </c>
      <c r="AQ321" s="77">
        <v>10</v>
      </c>
      <c r="AR321" s="58">
        <v>4</v>
      </c>
    </row>
    <row r="322" spans="1:44" x14ac:dyDescent="0.2">
      <c r="A322" s="58" t="s">
        <v>231</v>
      </c>
      <c r="B322" s="58" t="s">
        <v>291</v>
      </c>
      <c r="C322" s="70">
        <v>0.70594713656387664</v>
      </c>
      <c r="D322" s="58"/>
      <c r="E322" s="58"/>
      <c r="F322" s="70">
        <v>0.44642857142857145</v>
      </c>
      <c r="G322" s="58"/>
      <c r="H322" s="58"/>
      <c r="I322" s="70">
        <v>0.10100000000000001</v>
      </c>
      <c r="J322" s="58"/>
      <c r="K322" s="58"/>
      <c r="L322" s="80" t="s">
        <v>1068</v>
      </c>
      <c r="M322" s="58"/>
      <c r="N322" s="58"/>
      <c r="O322" s="58">
        <v>65.5</v>
      </c>
      <c r="P322" s="58"/>
      <c r="Q322" s="58"/>
      <c r="R322" s="85">
        <v>16.5</v>
      </c>
      <c r="S322" s="58"/>
      <c r="T322" s="58"/>
      <c r="U322" s="58">
        <f t="shared" si="72"/>
        <v>0</v>
      </c>
      <c r="V322" s="58">
        <f t="shared" si="73"/>
        <v>0</v>
      </c>
      <c r="W322" s="58" t="str">
        <f t="shared" si="74"/>
        <v/>
      </c>
      <c r="X322" s="58" t="str">
        <f t="shared" si="75"/>
        <v/>
      </c>
      <c r="Y322" s="58" t="str">
        <f t="shared" si="76"/>
        <v/>
      </c>
      <c r="Z322" s="58" t="str">
        <f t="shared" si="77"/>
        <v/>
      </c>
      <c r="AA322" s="58" t="str">
        <f t="shared" si="78"/>
        <v/>
      </c>
      <c r="AB322" s="58" t="str">
        <f t="shared" si="79"/>
        <v/>
      </c>
      <c r="AC322" s="58" t="str">
        <f t="shared" si="80"/>
        <v/>
      </c>
      <c r="AD322" s="58" t="str">
        <f t="shared" si="81"/>
        <v/>
      </c>
      <c r="AE322" s="58" t="str">
        <f t="shared" si="82"/>
        <v/>
      </c>
      <c r="AF322" s="58" t="str">
        <f t="shared" si="83"/>
        <v/>
      </c>
      <c r="AG322" s="58" t="str">
        <f t="shared" si="84"/>
        <v/>
      </c>
      <c r="AH322" s="58" t="str">
        <f t="shared" si="85"/>
        <v/>
      </c>
      <c r="AI322" s="58">
        <v>299</v>
      </c>
      <c r="AJ322" s="58">
        <v>281</v>
      </c>
      <c r="AK322" s="58">
        <v>268</v>
      </c>
      <c r="AL322" s="58" t="s">
        <v>349</v>
      </c>
      <c r="AM322" s="58">
        <v>313</v>
      </c>
      <c r="AN322" s="58">
        <v>292</v>
      </c>
      <c r="AO322" s="63">
        <f>(AI322+AJ322+AK322+AM322+AN322)/5</f>
        <v>290.60000000000002</v>
      </c>
      <c r="AP322" s="58">
        <v>320</v>
      </c>
      <c r="AQ322" s="77">
        <v>10</v>
      </c>
      <c r="AR322" s="58">
        <v>4</v>
      </c>
    </row>
    <row r="323" spans="1:44" x14ac:dyDescent="0.2">
      <c r="A323" s="58" t="s">
        <v>231</v>
      </c>
      <c r="B323" s="58" t="s">
        <v>296</v>
      </c>
      <c r="C323" s="70">
        <v>0.74183750949126803</v>
      </c>
      <c r="D323" s="58"/>
      <c r="E323" s="58"/>
      <c r="F323" s="70">
        <v>0.43478260869565216</v>
      </c>
      <c r="G323" s="58"/>
      <c r="H323" s="58"/>
      <c r="I323" s="70">
        <v>7.8E-2</v>
      </c>
      <c r="J323" s="58"/>
      <c r="K323" s="58"/>
      <c r="L323" s="80" t="s">
        <v>1068</v>
      </c>
      <c r="M323" s="58"/>
      <c r="N323" s="58"/>
      <c r="O323" s="58">
        <v>56.8</v>
      </c>
      <c r="P323" s="58"/>
      <c r="Q323" s="58"/>
      <c r="R323" s="85">
        <v>15.52</v>
      </c>
      <c r="S323" s="58"/>
      <c r="T323" s="58"/>
      <c r="U323" s="58">
        <f t="shared" ref="U323:U328" si="87">COUNTIF(D323,"Yes")+COUNTIF(G323,"Yes")+COUNTIF(J323,"Yes")+COUNTIF(M323,"Yes")+COUNTIF(P323,"Yes")+COUNTIF(S323,"Yes")</f>
        <v>0</v>
      </c>
      <c r="V323" s="58">
        <f t="shared" ref="V323:V328" si="88">COUNTIF(E323,"Yes")+COUNTIF(H323,"Yes")+COUNTIF(K323,"Yes")+COUNTIF(N323,"Yes")+COUNTIF(Q323,"Yes")+COUNTIF(T323,"Yes")</f>
        <v>0</v>
      </c>
      <c r="W323" s="58" t="str">
        <f t="shared" ref="W323:W328" si="89">IF(D323="Yes","GCSE - all","")</f>
        <v/>
      </c>
      <c r="X323" s="58" t="str">
        <f t="shared" ref="X323:X328" si="90">IF(G323="Yes","GCSE - FSM","")</f>
        <v/>
      </c>
      <c r="Y323" s="58" t="str">
        <f t="shared" ref="Y323:Y328" si="91">IF(J323="Yes","Poverty","")</f>
        <v/>
      </c>
      <c r="Z323" s="58" t="str">
        <f t="shared" ref="Z323:Z328" si="92">IF(M323="Yes","Workless","")</f>
        <v/>
      </c>
      <c r="AA323" s="58" t="str">
        <f t="shared" ref="AA323:AA328" si="93">IF(P323="Yes","Professions","")</f>
        <v/>
      </c>
      <c r="AB323" s="58" t="str">
        <f t="shared" ref="AB323:AB328" si="94">IF(S323="Yes","Pay","")</f>
        <v/>
      </c>
      <c r="AC323" s="58" t="str">
        <f t="shared" ref="AC323:AC328" si="95">IF($E323="Yes","GCSE - all","")</f>
        <v/>
      </c>
      <c r="AD323" s="58" t="str">
        <f t="shared" ref="AD323:AD328" si="96">IF($H323="Yes","GCSE - FSM","")</f>
        <v/>
      </c>
      <c r="AE323" s="58" t="str">
        <f t="shared" ref="AE323:AE328" si="97">IF($K323="Yes","Poverty","")</f>
        <v/>
      </c>
      <c r="AF323" s="58" t="str">
        <f t="shared" ref="AF323:AF328" si="98">IF($N323="Yes","Workless","")</f>
        <v/>
      </c>
      <c r="AG323" s="58" t="str">
        <f t="shared" ref="AG323:AG328" si="99">IF($Q323="Yes","Professions","")</f>
        <v/>
      </c>
      <c r="AH323" s="58" t="str">
        <f t="shared" ref="AH323:AH328" si="100">IF($T323="Yes","Pay","")</f>
        <v/>
      </c>
      <c r="AI323" s="58">
        <v>317</v>
      </c>
      <c r="AJ323" s="58">
        <v>275</v>
      </c>
      <c r="AK323" s="58">
        <v>309</v>
      </c>
      <c r="AL323" s="58" t="s">
        <v>349</v>
      </c>
      <c r="AM323" s="58">
        <v>288</v>
      </c>
      <c r="AN323" s="58">
        <v>270</v>
      </c>
      <c r="AO323" s="63">
        <f>(AI323+AJ323+AK323+AM323+AN323)/5</f>
        <v>291.8</v>
      </c>
      <c r="AP323" s="58">
        <v>321</v>
      </c>
      <c r="AQ323" s="77">
        <v>10</v>
      </c>
      <c r="AR323" s="58">
        <v>4</v>
      </c>
    </row>
    <row r="324" spans="1:44" x14ac:dyDescent="0.2">
      <c r="A324" s="58" t="s">
        <v>231</v>
      </c>
      <c r="B324" s="58" t="s">
        <v>282</v>
      </c>
      <c r="C324" s="70">
        <v>0.74142156862745101</v>
      </c>
      <c r="D324" s="58"/>
      <c r="E324" s="58"/>
      <c r="F324" s="70">
        <v>0.43181818181818182</v>
      </c>
      <c r="G324" s="58"/>
      <c r="H324" s="58"/>
      <c r="I324" s="70">
        <v>8.1000000000000003E-2</v>
      </c>
      <c r="J324" s="58"/>
      <c r="K324" s="58"/>
      <c r="L324" s="80" t="s">
        <v>1068</v>
      </c>
      <c r="M324" s="58"/>
      <c r="N324" s="58"/>
      <c r="O324" s="58">
        <v>56.2</v>
      </c>
      <c r="P324" s="58"/>
      <c r="Q324" s="58"/>
      <c r="R324" s="85">
        <v>16.510000000000002</v>
      </c>
      <c r="S324" s="58"/>
      <c r="T324" s="58"/>
      <c r="U324" s="58">
        <f t="shared" si="87"/>
        <v>0</v>
      </c>
      <c r="V324" s="58">
        <f t="shared" si="88"/>
        <v>0</v>
      </c>
      <c r="W324" s="58" t="str">
        <f t="shared" si="89"/>
        <v/>
      </c>
      <c r="X324" s="58" t="str">
        <f t="shared" si="90"/>
        <v/>
      </c>
      <c r="Y324" s="58" t="str">
        <f t="shared" si="91"/>
        <v/>
      </c>
      <c r="Z324" s="58" t="str">
        <f t="shared" si="92"/>
        <v/>
      </c>
      <c r="AA324" s="58" t="str">
        <f t="shared" si="93"/>
        <v/>
      </c>
      <c r="AB324" s="58" t="str">
        <f t="shared" si="94"/>
        <v/>
      </c>
      <c r="AC324" s="58" t="str">
        <f t="shared" si="95"/>
        <v/>
      </c>
      <c r="AD324" s="58" t="str">
        <f t="shared" si="96"/>
        <v/>
      </c>
      <c r="AE324" s="58" t="str">
        <f t="shared" si="97"/>
        <v/>
      </c>
      <c r="AF324" s="58" t="str">
        <f t="shared" si="98"/>
        <v/>
      </c>
      <c r="AG324" s="58" t="str">
        <f t="shared" si="99"/>
        <v/>
      </c>
      <c r="AH324" s="58" t="str">
        <f t="shared" si="100"/>
        <v/>
      </c>
      <c r="AI324" s="58">
        <v>316</v>
      </c>
      <c r="AJ324" s="58">
        <v>273</v>
      </c>
      <c r="AK324" s="58">
        <v>301</v>
      </c>
      <c r="AL324" s="58" t="s">
        <v>349</v>
      </c>
      <c r="AM324" s="58">
        <v>284</v>
      </c>
      <c r="AN324" s="58">
        <v>293</v>
      </c>
      <c r="AO324" s="63">
        <f>(AI324+AJ324+AK324+AM324+AN324)/5</f>
        <v>293.39999999999998</v>
      </c>
      <c r="AP324" s="58">
        <v>322</v>
      </c>
      <c r="AQ324" s="77">
        <v>10</v>
      </c>
      <c r="AR324" s="58">
        <v>4</v>
      </c>
    </row>
    <row r="325" spans="1:44" x14ac:dyDescent="0.2">
      <c r="A325" s="58" t="s">
        <v>231</v>
      </c>
      <c r="B325" s="58" t="s">
        <v>237</v>
      </c>
      <c r="C325" s="70">
        <v>0.73318713450292394</v>
      </c>
      <c r="D325" s="58"/>
      <c r="E325" s="58"/>
      <c r="F325" s="70">
        <v>0.47826086956521741</v>
      </c>
      <c r="G325" s="58"/>
      <c r="H325" s="58"/>
      <c r="I325" s="70">
        <v>8.5000000000000006E-2</v>
      </c>
      <c r="J325" s="58"/>
      <c r="K325" s="58"/>
      <c r="L325" s="79">
        <v>4.4000000000000004</v>
      </c>
      <c r="M325" s="58"/>
      <c r="N325" s="58"/>
      <c r="O325" s="58">
        <v>61.2</v>
      </c>
      <c r="P325" s="58"/>
      <c r="Q325" s="58"/>
      <c r="R325" s="85">
        <v>17.54</v>
      </c>
      <c r="S325" s="58"/>
      <c r="T325" s="58"/>
      <c r="U325" s="58">
        <f t="shared" si="87"/>
        <v>0</v>
      </c>
      <c r="V325" s="58">
        <f t="shared" si="88"/>
        <v>0</v>
      </c>
      <c r="W325" s="58" t="str">
        <f t="shared" si="89"/>
        <v/>
      </c>
      <c r="X325" s="58" t="str">
        <f t="shared" si="90"/>
        <v/>
      </c>
      <c r="Y325" s="58" t="str">
        <f t="shared" si="91"/>
        <v/>
      </c>
      <c r="Z325" s="58" t="str">
        <f t="shared" si="92"/>
        <v/>
      </c>
      <c r="AA325" s="58" t="str">
        <f t="shared" si="93"/>
        <v/>
      </c>
      <c r="AB325" s="58" t="str">
        <f t="shared" si="94"/>
        <v/>
      </c>
      <c r="AC325" s="58" t="str">
        <f t="shared" si="95"/>
        <v/>
      </c>
      <c r="AD325" s="58" t="str">
        <f t="shared" si="96"/>
        <v/>
      </c>
      <c r="AE325" s="58" t="str">
        <f t="shared" si="97"/>
        <v/>
      </c>
      <c r="AF325" s="58" t="str">
        <f t="shared" si="98"/>
        <v/>
      </c>
      <c r="AG325" s="58" t="str">
        <f t="shared" si="99"/>
        <v/>
      </c>
      <c r="AH325" s="58" t="str">
        <f t="shared" si="100"/>
        <v/>
      </c>
      <c r="AI325" s="58">
        <v>314</v>
      </c>
      <c r="AJ325" s="58">
        <v>300</v>
      </c>
      <c r="AK325" s="58">
        <v>296</v>
      </c>
      <c r="AL325" s="58">
        <v>256</v>
      </c>
      <c r="AM325" s="58">
        <v>299</v>
      </c>
      <c r="AN325" s="58">
        <v>307</v>
      </c>
      <c r="AO325" s="63">
        <f>(AI325+AJ325+AK325+AL325+AM325+AN325)/6</f>
        <v>295.33333333333331</v>
      </c>
      <c r="AP325" s="58">
        <v>323</v>
      </c>
      <c r="AQ325" s="77">
        <v>10</v>
      </c>
      <c r="AR325" s="58">
        <v>4</v>
      </c>
    </row>
    <row r="326" spans="1:44" x14ac:dyDescent="0.2">
      <c r="A326" s="58" t="s">
        <v>231</v>
      </c>
      <c r="B326" s="58" t="s">
        <v>284</v>
      </c>
      <c r="C326" s="70">
        <v>0.71990464839094159</v>
      </c>
      <c r="D326" s="58"/>
      <c r="E326" s="58"/>
      <c r="F326" s="70">
        <v>0.40540540540540543</v>
      </c>
      <c r="G326" s="58"/>
      <c r="H326" s="58"/>
      <c r="I326" s="70">
        <v>7.0000000000000007E-2</v>
      </c>
      <c r="J326" s="58"/>
      <c r="K326" s="58"/>
      <c r="L326" s="80" t="s">
        <v>1068</v>
      </c>
      <c r="M326" s="58"/>
      <c r="N326" s="58"/>
      <c r="O326" s="58">
        <v>58.900000000000006</v>
      </c>
      <c r="P326" s="58"/>
      <c r="Q326" s="58"/>
      <c r="R326" s="85">
        <v>17.48</v>
      </c>
      <c r="S326" s="58"/>
      <c r="T326" s="58"/>
      <c r="U326" s="58">
        <f t="shared" si="87"/>
        <v>0</v>
      </c>
      <c r="V326" s="58">
        <f t="shared" si="88"/>
        <v>0</v>
      </c>
      <c r="W326" s="58" t="str">
        <f t="shared" si="89"/>
        <v/>
      </c>
      <c r="X326" s="58" t="str">
        <f t="shared" si="90"/>
        <v/>
      </c>
      <c r="Y326" s="58" t="str">
        <f t="shared" si="91"/>
        <v/>
      </c>
      <c r="Z326" s="58" t="str">
        <f t="shared" si="92"/>
        <v/>
      </c>
      <c r="AA326" s="58" t="str">
        <f t="shared" si="93"/>
        <v/>
      </c>
      <c r="AB326" s="58" t="str">
        <f t="shared" si="94"/>
        <v/>
      </c>
      <c r="AC326" s="58" t="str">
        <f t="shared" si="95"/>
        <v/>
      </c>
      <c r="AD326" s="58" t="str">
        <f t="shared" si="96"/>
        <v/>
      </c>
      <c r="AE326" s="58" t="str">
        <f t="shared" si="97"/>
        <v/>
      </c>
      <c r="AF326" s="58" t="str">
        <f t="shared" si="98"/>
        <v/>
      </c>
      <c r="AG326" s="58" t="str">
        <f t="shared" si="99"/>
        <v/>
      </c>
      <c r="AH326" s="58" t="str">
        <f t="shared" si="100"/>
        <v/>
      </c>
      <c r="AI326" s="58">
        <v>307</v>
      </c>
      <c r="AJ326" s="58">
        <v>257</v>
      </c>
      <c r="AK326" s="58">
        <v>319</v>
      </c>
      <c r="AL326" s="58" t="s">
        <v>349</v>
      </c>
      <c r="AM326" s="58">
        <v>294</v>
      </c>
      <c r="AN326" s="58">
        <v>306</v>
      </c>
      <c r="AO326" s="63">
        <f>(AI326+AJ326+AK326+AM326+AN326)/5</f>
        <v>296.60000000000002</v>
      </c>
      <c r="AP326" s="58">
        <v>324</v>
      </c>
      <c r="AQ326" s="77">
        <v>10</v>
      </c>
      <c r="AR326" s="58">
        <v>4</v>
      </c>
    </row>
    <row r="327" spans="1:44" x14ac:dyDescent="0.2">
      <c r="A327" s="58" t="s">
        <v>149</v>
      </c>
      <c r="B327" s="58" t="s">
        <v>178</v>
      </c>
      <c r="C327" s="70">
        <v>0.77873754152823915</v>
      </c>
      <c r="D327" s="58"/>
      <c r="E327" s="58"/>
      <c r="F327" s="70">
        <v>0.47</v>
      </c>
      <c r="G327" s="58"/>
      <c r="H327" s="58"/>
      <c r="I327" s="70">
        <v>8.1000000000000003E-2</v>
      </c>
      <c r="J327" s="58"/>
      <c r="K327" s="58"/>
      <c r="L327" s="79">
        <v>5.4</v>
      </c>
      <c r="M327" s="58"/>
      <c r="N327" s="58"/>
      <c r="O327" s="58">
        <v>63.699999999999996</v>
      </c>
      <c r="P327" s="58"/>
      <c r="Q327" s="58"/>
      <c r="R327" s="85">
        <v>19.11</v>
      </c>
      <c r="S327" s="58"/>
      <c r="T327" s="58"/>
      <c r="U327" s="58">
        <f t="shared" si="87"/>
        <v>0</v>
      </c>
      <c r="V327" s="58">
        <f t="shared" si="88"/>
        <v>0</v>
      </c>
      <c r="W327" s="58" t="str">
        <f t="shared" si="89"/>
        <v/>
      </c>
      <c r="X327" s="58" t="str">
        <f t="shared" si="90"/>
        <v/>
      </c>
      <c r="Y327" s="58" t="str">
        <f t="shared" si="91"/>
        <v/>
      </c>
      <c r="Z327" s="58" t="str">
        <f t="shared" si="92"/>
        <v/>
      </c>
      <c r="AA327" s="58" t="str">
        <f t="shared" si="93"/>
        <v/>
      </c>
      <c r="AB327" s="58" t="str">
        <f t="shared" si="94"/>
        <v/>
      </c>
      <c r="AC327" s="58" t="str">
        <f t="shared" si="95"/>
        <v/>
      </c>
      <c r="AD327" s="58" t="str">
        <f t="shared" si="96"/>
        <v/>
      </c>
      <c r="AE327" s="58" t="str">
        <f t="shared" si="97"/>
        <v/>
      </c>
      <c r="AF327" s="58" t="str">
        <f t="shared" si="98"/>
        <v/>
      </c>
      <c r="AG327" s="58" t="str">
        <f t="shared" si="99"/>
        <v/>
      </c>
      <c r="AH327" s="58" t="str">
        <f t="shared" si="100"/>
        <v/>
      </c>
      <c r="AI327" s="58">
        <v>323</v>
      </c>
      <c r="AJ327" s="58">
        <v>297</v>
      </c>
      <c r="AK327" s="58">
        <v>299</v>
      </c>
      <c r="AL327" s="58">
        <v>246</v>
      </c>
      <c r="AM327" s="58">
        <v>308</v>
      </c>
      <c r="AN327" s="58">
        <v>316</v>
      </c>
      <c r="AO327" s="63">
        <f>(AI327+AJ327+AK327+AL327+AM327+AN327)/6</f>
        <v>298.16666666666669</v>
      </c>
      <c r="AP327" s="58">
        <v>325</v>
      </c>
      <c r="AQ327" s="77">
        <v>10</v>
      </c>
      <c r="AR327" s="58">
        <v>4</v>
      </c>
    </row>
    <row r="328" spans="1:44" x14ac:dyDescent="0.2">
      <c r="A328" s="58" t="s">
        <v>77</v>
      </c>
      <c r="B328" s="58" t="s">
        <v>117</v>
      </c>
      <c r="C328" s="70">
        <v>0.80633802816901412</v>
      </c>
      <c r="D328" s="58"/>
      <c r="E328" s="58"/>
      <c r="F328" s="70">
        <v>0.44927536231884058</v>
      </c>
      <c r="G328" s="58"/>
      <c r="H328" s="58"/>
      <c r="I328" s="70">
        <v>7.0000000000000007E-2</v>
      </c>
      <c r="J328" s="58"/>
      <c r="K328" s="58"/>
      <c r="L328" s="80" t="s">
        <v>1068</v>
      </c>
      <c r="M328" s="58"/>
      <c r="N328" s="58"/>
      <c r="O328" s="58">
        <v>61</v>
      </c>
      <c r="P328" s="58"/>
      <c r="Q328" s="58"/>
      <c r="R328" s="85">
        <v>15.37</v>
      </c>
      <c r="S328" s="58"/>
      <c r="T328" s="58"/>
      <c r="U328" s="58">
        <f t="shared" si="87"/>
        <v>0</v>
      </c>
      <c r="V328" s="58">
        <f t="shared" si="88"/>
        <v>0</v>
      </c>
      <c r="W328" s="58" t="str">
        <f t="shared" si="89"/>
        <v/>
      </c>
      <c r="X328" s="58" t="str">
        <f t="shared" si="90"/>
        <v/>
      </c>
      <c r="Y328" s="58" t="str">
        <f t="shared" si="91"/>
        <v/>
      </c>
      <c r="Z328" s="58" t="str">
        <f t="shared" si="92"/>
        <v/>
      </c>
      <c r="AA328" s="58" t="str">
        <f t="shared" si="93"/>
        <v/>
      </c>
      <c r="AB328" s="58" t="str">
        <f t="shared" si="94"/>
        <v/>
      </c>
      <c r="AC328" s="58" t="str">
        <f t="shared" si="95"/>
        <v/>
      </c>
      <c r="AD328" s="58" t="str">
        <f t="shared" si="96"/>
        <v/>
      </c>
      <c r="AE328" s="58" t="str">
        <f t="shared" si="97"/>
        <v/>
      </c>
      <c r="AF328" s="58" t="str">
        <f t="shared" si="98"/>
        <v/>
      </c>
      <c r="AG328" s="58" t="str">
        <f t="shared" si="99"/>
        <v/>
      </c>
      <c r="AH328" s="58" t="str">
        <f t="shared" si="100"/>
        <v/>
      </c>
      <c r="AI328" s="58">
        <v>324</v>
      </c>
      <c r="AJ328" s="58">
        <v>285</v>
      </c>
      <c r="AK328" s="58">
        <v>318</v>
      </c>
      <c r="AL328" s="58" t="s">
        <v>349</v>
      </c>
      <c r="AM328" s="58">
        <v>298</v>
      </c>
      <c r="AN328" s="58">
        <v>266</v>
      </c>
      <c r="AO328" s="63">
        <f>(AI328+AJ328+AK328+AM328+AN328)/5</f>
        <v>298.2</v>
      </c>
      <c r="AP328" s="58">
        <v>326</v>
      </c>
      <c r="AQ328" s="77">
        <v>10</v>
      </c>
      <c r="AR328" s="58">
        <v>4</v>
      </c>
    </row>
    <row r="330" spans="1:44" x14ac:dyDescent="0.2">
      <c r="A330" s="57" t="s">
        <v>1454</v>
      </c>
      <c r="L330" s="81"/>
      <c r="O330" s="81"/>
      <c r="R330" s="81"/>
    </row>
    <row r="331" spans="1:44" x14ac:dyDescent="0.2">
      <c r="A331" s="57" t="s">
        <v>1455</v>
      </c>
      <c r="L331" s="81"/>
      <c r="O331" s="81"/>
      <c r="R331" s="81"/>
    </row>
    <row r="333" spans="1:44" x14ac:dyDescent="0.2">
      <c r="A333" s="40" t="s">
        <v>1456</v>
      </c>
    </row>
    <row r="334" spans="1:44" x14ac:dyDescent="0.2">
      <c r="A334" s="43" t="s">
        <v>1462</v>
      </c>
    </row>
    <row r="335" spans="1:44" x14ac:dyDescent="0.2">
      <c r="A335" s="59" t="s">
        <v>1457</v>
      </c>
    </row>
    <row r="336" spans="1:44" x14ac:dyDescent="0.2">
      <c r="A336" s="46" t="s">
        <v>1458</v>
      </c>
    </row>
    <row r="337" spans="1:1" x14ac:dyDescent="0.2">
      <c r="A337" s="49" t="s">
        <v>1459</v>
      </c>
    </row>
    <row r="338" spans="1:1" x14ac:dyDescent="0.2">
      <c r="A338" s="53" t="s">
        <v>1460</v>
      </c>
    </row>
    <row r="339" spans="1:1" x14ac:dyDescent="0.2">
      <c r="A339" s="58" t="s">
        <v>1461</v>
      </c>
    </row>
  </sheetData>
  <sortState ref="A3:BL328">
    <sortCondition ref="AP3:AP328"/>
  </sortState>
  <mergeCells count="11">
    <mergeCell ref="AI1:AR1"/>
    <mergeCell ref="AC1:AH1"/>
    <mergeCell ref="R1:T1"/>
    <mergeCell ref="W1:AB1"/>
    <mergeCell ref="A1:B1"/>
    <mergeCell ref="C1:E1"/>
    <mergeCell ref="F1:H1"/>
    <mergeCell ref="I1:K1"/>
    <mergeCell ref="L1:N1"/>
    <mergeCell ref="O1:Q1"/>
    <mergeCell ref="U1:V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0"/>
  <sheetViews>
    <sheetView workbookViewId="0">
      <pane xSplit="2" ySplit="1" topLeftCell="E2" activePane="bottomRight" state="frozen"/>
      <selection pane="topRight" activeCell="C1" sqref="C1"/>
      <selection pane="bottomLeft" activeCell="A2" sqref="A2"/>
      <selection pane="bottomRight" activeCell="H3" sqref="H3"/>
    </sheetView>
  </sheetViews>
  <sheetFormatPr defaultColWidth="8.77734375" defaultRowHeight="12" x14ac:dyDescent="0.2"/>
  <cols>
    <col min="1" max="1" width="11.33203125" style="1" customWidth="1"/>
    <col min="2" max="2" width="22.77734375" style="1" customWidth="1"/>
    <col min="3" max="3" width="13.44140625" style="1" customWidth="1"/>
    <col min="4" max="4" width="10.5546875" style="1" customWidth="1"/>
    <col min="5" max="5" width="10.21875" style="1" customWidth="1"/>
    <col min="6" max="6" width="8.77734375" style="1" customWidth="1"/>
    <col min="7" max="7" width="11.33203125" style="1" customWidth="1"/>
    <col min="8" max="8" width="15.21875" style="1" customWidth="1"/>
    <col min="9" max="10" width="8.77734375" style="1" customWidth="1"/>
    <col min="11" max="11" width="11.21875" style="1" customWidth="1"/>
    <col min="12" max="12" width="11.88671875" style="1" customWidth="1"/>
    <col min="13" max="13" width="14" style="1" customWidth="1"/>
    <col min="14" max="14" width="14.6640625" style="1" customWidth="1"/>
    <col min="15" max="15" width="13.6640625" style="1" hidden="1" customWidth="1"/>
    <col min="16" max="16" width="19.77734375" style="1" hidden="1" customWidth="1"/>
    <col min="17" max="17" width="13.21875" style="1" hidden="1" customWidth="1"/>
    <col min="18" max="16384" width="8.77734375" style="1"/>
  </cols>
  <sheetData>
    <row r="1" spans="1:17" x14ac:dyDescent="0.25">
      <c r="A1" s="1" t="s">
        <v>0</v>
      </c>
      <c r="B1" s="1" t="s">
        <v>1</v>
      </c>
      <c r="C1" s="1" t="s">
        <v>337</v>
      </c>
      <c r="D1" s="1" t="s">
        <v>338</v>
      </c>
      <c r="E1" s="1" t="s">
        <v>339</v>
      </c>
      <c r="F1" s="1" t="s">
        <v>340</v>
      </c>
      <c r="G1" s="1" t="s">
        <v>341</v>
      </c>
      <c r="H1" s="1" t="s">
        <v>342</v>
      </c>
      <c r="I1" s="1" t="s">
        <v>344</v>
      </c>
      <c r="J1" s="1" t="s">
        <v>343</v>
      </c>
      <c r="K1" s="1" t="s">
        <v>345</v>
      </c>
      <c r="L1" s="1" t="s">
        <v>347</v>
      </c>
      <c r="M1" s="1" t="s">
        <v>346</v>
      </c>
      <c r="N1" s="1" t="s">
        <v>350</v>
      </c>
      <c r="O1" s="1" t="s">
        <v>351</v>
      </c>
      <c r="P1" s="1" t="s">
        <v>352</v>
      </c>
      <c r="Q1" s="1" t="s">
        <v>353</v>
      </c>
    </row>
    <row r="2" spans="1:17" x14ac:dyDescent="0.25">
      <c r="A2" s="1" t="s">
        <v>231</v>
      </c>
      <c r="B2" s="1" t="s">
        <v>292</v>
      </c>
      <c r="C2" s="1">
        <v>621</v>
      </c>
      <c r="D2" s="1">
        <v>325</v>
      </c>
      <c r="E2" s="2">
        <v>0.52334943639291465</v>
      </c>
      <c r="F2" s="1">
        <v>60</v>
      </c>
      <c r="G2" s="1">
        <v>22</v>
      </c>
      <c r="H2" s="2">
        <v>0.36666666666666664</v>
      </c>
      <c r="I2" s="1">
        <v>31</v>
      </c>
      <c r="J2" s="1">
        <v>200</v>
      </c>
      <c r="K2" s="1" t="s">
        <v>348</v>
      </c>
      <c r="L2" s="1" t="s">
        <v>348</v>
      </c>
      <c r="O2" s="1">
        <f t="shared" ref="O2:O65" si="0">COUNTIF(K2:N2,"Yes")</f>
        <v>2</v>
      </c>
      <c r="P2" s="1" t="str">
        <f t="shared" ref="P2:P65" si="1">IF(AND(K2="Yes",M2="Yes"),"Yes","")</f>
        <v/>
      </c>
      <c r="Q2" s="1" t="str">
        <f t="shared" ref="Q2:Q65" si="2">IF(AND(L2="Yes",N2="Yes"),"Yes","")</f>
        <v/>
      </c>
    </row>
    <row r="3" spans="1:17" x14ac:dyDescent="0.25">
      <c r="A3" s="1" t="s">
        <v>15</v>
      </c>
      <c r="B3" s="1" t="s">
        <v>37</v>
      </c>
      <c r="C3" s="1">
        <v>1139</v>
      </c>
      <c r="D3" s="1">
        <v>657</v>
      </c>
      <c r="E3" s="2">
        <v>0.57682177348551356</v>
      </c>
      <c r="F3" s="1">
        <v>126</v>
      </c>
      <c r="G3" s="1">
        <v>39</v>
      </c>
      <c r="H3" s="2">
        <v>0.30952380952380953</v>
      </c>
      <c r="I3" s="1">
        <v>91</v>
      </c>
      <c r="J3" s="1">
        <v>111</v>
      </c>
      <c r="O3" s="1">
        <f t="shared" si="0"/>
        <v>0</v>
      </c>
      <c r="P3" s="1" t="str">
        <f t="shared" si="1"/>
        <v/>
      </c>
      <c r="Q3" s="1" t="str">
        <f t="shared" si="2"/>
        <v/>
      </c>
    </row>
    <row r="4" spans="1:17" x14ac:dyDescent="0.25">
      <c r="A4" s="1" t="s">
        <v>77</v>
      </c>
      <c r="B4" s="1" t="s">
        <v>82</v>
      </c>
      <c r="C4" s="1">
        <v>1431</v>
      </c>
      <c r="D4" s="1">
        <v>852</v>
      </c>
      <c r="E4" s="2">
        <v>0.59538784067085959</v>
      </c>
      <c r="F4" s="1">
        <v>153</v>
      </c>
      <c r="G4" s="1">
        <v>50</v>
      </c>
      <c r="H4" s="2">
        <v>0.32679738562091504</v>
      </c>
      <c r="I4" s="1">
        <v>124</v>
      </c>
      <c r="J4" s="1">
        <v>133</v>
      </c>
      <c r="O4" s="1">
        <f t="shared" si="0"/>
        <v>0</v>
      </c>
      <c r="P4" s="1" t="str">
        <f t="shared" si="1"/>
        <v/>
      </c>
      <c r="Q4" s="1" t="str">
        <f t="shared" si="2"/>
        <v/>
      </c>
    </row>
    <row r="5" spans="1:17" x14ac:dyDescent="0.25">
      <c r="A5" s="1" t="s">
        <v>231</v>
      </c>
      <c r="B5" s="1" t="s">
        <v>293</v>
      </c>
      <c r="C5" s="1">
        <v>1501</v>
      </c>
      <c r="D5" s="1">
        <v>775</v>
      </c>
      <c r="E5" s="2">
        <v>0.51632245169886737</v>
      </c>
      <c r="F5" s="1">
        <v>146</v>
      </c>
      <c r="G5" s="1">
        <v>37</v>
      </c>
      <c r="H5" s="2">
        <v>0.25342465753424659</v>
      </c>
      <c r="I5" s="1">
        <v>28</v>
      </c>
      <c r="J5" s="1">
        <v>34</v>
      </c>
      <c r="K5" s="1" t="s">
        <v>348</v>
      </c>
      <c r="L5" s="1" t="s">
        <v>348</v>
      </c>
      <c r="N5" s="1" t="s">
        <v>348</v>
      </c>
      <c r="O5" s="1">
        <f t="shared" si="0"/>
        <v>3</v>
      </c>
      <c r="P5" s="1" t="str">
        <f t="shared" si="1"/>
        <v/>
      </c>
      <c r="Q5" s="1" t="str">
        <f t="shared" si="2"/>
        <v>Yes</v>
      </c>
    </row>
    <row r="6" spans="1:17" x14ac:dyDescent="0.25">
      <c r="A6" s="1" t="s">
        <v>77</v>
      </c>
      <c r="B6" s="1" t="s">
        <v>111</v>
      </c>
      <c r="C6" s="1">
        <v>1420</v>
      </c>
      <c r="D6" s="1">
        <v>828</v>
      </c>
      <c r="E6" s="2">
        <v>0.58309859154929577</v>
      </c>
      <c r="F6" s="1">
        <v>216</v>
      </c>
      <c r="G6" s="1">
        <v>78</v>
      </c>
      <c r="H6" s="2">
        <v>0.3611111111111111</v>
      </c>
      <c r="I6" s="1">
        <v>99</v>
      </c>
      <c r="J6" s="1">
        <v>186</v>
      </c>
      <c r="O6" s="1">
        <f t="shared" si="0"/>
        <v>0</v>
      </c>
      <c r="P6" s="1" t="str">
        <f t="shared" si="1"/>
        <v/>
      </c>
      <c r="Q6" s="1" t="str">
        <f t="shared" si="2"/>
        <v/>
      </c>
    </row>
    <row r="7" spans="1:17" x14ac:dyDescent="0.25">
      <c r="A7" s="1" t="s">
        <v>231</v>
      </c>
      <c r="B7" s="1" t="s">
        <v>264</v>
      </c>
      <c r="C7" s="1">
        <v>1427</v>
      </c>
      <c r="D7" s="1">
        <v>838</v>
      </c>
      <c r="E7" s="2">
        <v>0.5872459705676244</v>
      </c>
      <c r="F7" s="1">
        <v>146</v>
      </c>
      <c r="G7" s="1">
        <v>42</v>
      </c>
      <c r="H7" s="2">
        <v>0.28767123287671231</v>
      </c>
      <c r="I7" s="1">
        <v>105</v>
      </c>
      <c r="J7" s="1">
        <v>73</v>
      </c>
      <c r="N7" s="1" t="s">
        <v>348</v>
      </c>
      <c r="O7" s="1">
        <f t="shared" si="0"/>
        <v>1</v>
      </c>
      <c r="P7" s="1" t="str">
        <f t="shared" si="1"/>
        <v/>
      </c>
      <c r="Q7" s="1" t="str">
        <f t="shared" si="2"/>
        <v/>
      </c>
    </row>
    <row r="8" spans="1:17" x14ac:dyDescent="0.25">
      <c r="A8" s="1" t="s">
        <v>231</v>
      </c>
      <c r="B8" s="1" t="s">
        <v>244</v>
      </c>
      <c r="C8" s="1">
        <v>1992</v>
      </c>
      <c r="D8" s="1">
        <v>1304</v>
      </c>
      <c r="E8" s="2">
        <v>0.65461847389558236</v>
      </c>
      <c r="F8" s="1">
        <v>117</v>
      </c>
      <c r="G8" s="1">
        <v>32</v>
      </c>
      <c r="H8" s="2">
        <v>0.27350427350427353</v>
      </c>
      <c r="I8" s="1">
        <v>247</v>
      </c>
      <c r="J8" s="1">
        <v>52</v>
      </c>
      <c r="N8" s="1" t="s">
        <v>348</v>
      </c>
      <c r="O8" s="1">
        <f t="shared" si="0"/>
        <v>1</v>
      </c>
      <c r="P8" s="1" t="str">
        <f t="shared" si="1"/>
        <v/>
      </c>
      <c r="Q8" s="1" t="str">
        <f t="shared" si="2"/>
        <v/>
      </c>
    </row>
    <row r="9" spans="1:17" x14ac:dyDescent="0.25">
      <c r="A9" s="1" t="s">
        <v>149</v>
      </c>
      <c r="B9" s="1" t="s">
        <v>190</v>
      </c>
      <c r="C9" s="1">
        <v>971</v>
      </c>
      <c r="D9" s="1">
        <v>525</v>
      </c>
      <c r="E9" s="2">
        <v>0.54067971163748718</v>
      </c>
      <c r="F9" s="1">
        <v>79</v>
      </c>
      <c r="G9" s="1">
        <v>19</v>
      </c>
      <c r="H9" s="2">
        <v>0.24050632911392406</v>
      </c>
      <c r="I9" s="1">
        <v>45</v>
      </c>
      <c r="J9" s="1">
        <v>21</v>
      </c>
      <c r="L9" s="1" t="s">
        <v>348</v>
      </c>
      <c r="M9" s="1" t="s">
        <v>348</v>
      </c>
      <c r="N9" s="1" t="s">
        <v>348</v>
      </c>
      <c r="O9" s="1">
        <f t="shared" si="0"/>
        <v>3</v>
      </c>
      <c r="P9" s="1" t="str">
        <f t="shared" si="1"/>
        <v/>
      </c>
      <c r="Q9" s="1" t="str">
        <f t="shared" si="2"/>
        <v>Yes</v>
      </c>
    </row>
    <row r="10" spans="1:17" x14ac:dyDescent="0.25">
      <c r="A10" s="1" t="s">
        <v>197</v>
      </c>
      <c r="B10" s="1" t="s">
        <v>199</v>
      </c>
      <c r="C10" s="1">
        <v>2480</v>
      </c>
      <c r="D10" s="1">
        <v>1502</v>
      </c>
      <c r="E10" s="2">
        <v>0.60564516129032253</v>
      </c>
      <c r="F10" s="1">
        <v>644</v>
      </c>
      <c r="G10" s="1">
        <v>308</v>
      </c>
      <c r="H10" s="2">
        <v>0.47826086956521741</v>
      </c>
      <c r="I10" s="1">
        <v>147</v>
      </c>
      <c r="J10" s="1">
        <v>299</v>
      </c>
      <c r="O10" s="1">
        <f t="shared" si="0"/>
        <v>0</v>
      </c>
      <c r="P10" s="1" t="str">
        <f t="shared" si="1"/>
        <v/>
      </c>
      <c r="Q10" s="1" t="str">
        <f t="shared" si="2"/>
        <v/>
      </c>
    </row>
    <row r="11" spans="1:17" x14ac:dyDescent="0.25">
      <c r="A11" s="1" t="s">
        <v>197</v>
      </c>
      <c r="B11" s="1" t="s">
        <v>200</v>
      </c>
      <c r="C11" s="1">
        <v>3300</v>
      </c>
      <c r="D11" s="1">
        <v>2385</v>
      </c>
      <c r="E11" s="2">
        <v>0.72272727272727277</v>
      </c>
      <c r="F11" s="1">
        <v>524</v>
      </c>
      <c r="G11" s="1">
        <v>286</v>
      </c>
      <c r="H11" s="2">
        <v>0.54580152671755722</v>
      </c>
      <c r="I11" s="1">
        <v>310</v>
      </c>
      <c r="J11" s="1">
        <v>318</v>
      </c>
      <c r="O11" s="1">
        <f t="shared" si="0"/>
        <v>0</v>
      </c>
      <c r="P11" s="1" t="str">
        <f t="shared" si="1"/>
        <v/>
      </c>
      <c r="Q11" s="1" t="str">
        <f t="shared" si="2"/>
        <v/>
      </c>
    </row>
    <row r="12" spans="1:17" x14ac:dyDescent="0.25">
      <c r="A12" s="1" t="s">
        <v>55</v>
      </c>
      <c r="B12" s="1" t="s">
        <v>56</v>
      </c>
      <c r="C12" s="1">
        <v>2774</v>
      </c>
      <c r="D12" s="1">
        <v>1450</v>
      </c>
      <c r="E12" s="2">
        <v>0.52271088680605626</v>
      </c>
      <c r="F12" s="1">
        <v>457</v>
      </c>
      <c r="G12" s="1">
        <v>103</v>
      </c>
      <c r="H12" s="2">
        <v>0.22538293216630198</v>
      </c>
      <c r="I12" s="1">
        <v>30</v>
      </c>
      <c r="J12" s="1">
        <v>12</v>
      </c>
      <c r="K12" s="1" t="s">
        <v>348</v>
      </c>
      <c r="L12" s="1" t="s">
        <v>348</v>
      </c>
      <c r="M12" s="1" t="s">
        <v>348</v>
      </c>
      <c r="N12" s="1" t="s">
        <v>348</v>
      </c>
      <c r="O12" s="1">
        <f t="shared" si="0"/>
        <v>4</v>
      </c>
      <c r="P12" s="1" t="str">
        <f t="shared" si="1"/>
        <v>Yes</v>
      </c>
      <c r="Q12" s="1" t="str">
        <f t="shared" si="2"/>
        <v>Yes</v>
      </c>
    </row>
    <row r="13" spans="1:17" x14ac:dyDescent="0.25">
      <c r="A13" s="1" t="s">
        <v>15</v>
      </c>
      <c r="B13" s="1" t="s">
        <v>38</v>
      </c>
      <c r="C13" s="1">
        <v>833</v>
      </c>
      <c r="D13" s="1">
        <v>425</v>
      </c>
      <c r="E13" s="2">
        <v>0.51020408163265307</v>
      </c>
      <c r="F13" s="1">
        <v>146</v>
      </c>
      <c r="G13" s="1">
        <v>42</v>
      </c>
      <c r="H13" s="2">
        <v>0.28767123287671231</v>
      </c>
      <c r="I13" s="1">
        <v>23</v>
      </c>
      <c r="J13" s="1">
        <v>72</v>
      </c>
      <c r="K13" s="1" t="s">
        <v>348</v>
      </c>
      <c r="L13" s="1" t="s">
        <v>348</v>
      </c>
      <c r="N13" s="1" t="s">
        <v>348</v>
      </c>
      <c r="O13" s="1">
        <f t="shared" si="0"/>
        <v>3</v>
      </c>
      <c r="P13" s="1" t="str">
        <f t="shared" si="1"/>
        <v/>
      </c>
      <c r="Q13" s="1" t="str">
        <f t="shared" si="2"/>
        <v>Yes</v>
      </c>
    </row>
    <row r="14" spans="1:17" x14ac:dyDescent="0.25">
      <c r="A14" s="1" t="s">
        <v>149</v>
      </c>
      <c r="B14" s="1" t="s">
        <v>161</v>
      </c>
      <c r="C14" s="1">
        <v>2127</v>
      </c>
      <c r="D14" s="1">
        <v>1241</v>
      </c>
      <c r="E14" s="2">
        <v>0.58345086976962857</v>
      </c>
      <c r="F14" s="1">
        <v>258</v>
      </c>
      <c r="G14" s="1">
        <v>95</v>
      </c>
      <c r="H14" s="2">
        <v>0.36821705426356588</v>
      </c>
      <c r="I14" s="1">
        <v>100</v>
      </c>
      <c r="J14" s="1">
        <v>201</v>
      </c>
      <c r="O14" s="1">
        <f t="shared" si="0"/>
        <v>0</v>
      </c>
      <c r="P14" s="1" t="str">
        <f t="shared" si="1"/>
        <v/>
      </c>
      <c r="Q14" s="1" t="str">
        <f t="shared" si="2"/>
        <v/>
      </c>
    </row>
    <row r="15" spans="1:17" x14ac:dyDescent="0.25">
      <c r="A15" s="1" t="s">
        <v>231</v>
      </c>
      <c r="B15" s="1" t="s">
        <v>253</v>
      </c>
      <c r="C15" s="1">
        <v>1848</v>
      </c>
      <c r="D15" s="1">
        <v>1032</v>
      </c>
      <c r="E15" s="2">
        <v>0.55844155844155841</v>
      </c>
      <c r="F15" s="1">
        <v>167</v>
      </c>
      <c r="G15" s="1">
        <v>42</v>
      </c>
      <c r="H15" s="2">
        <v>0.25149700598802394</v>
      </c>
      <c r="I15" s="1">
        <v>62</v>
      </c>
      <c r="J15" s="1">
        <v>32</v>
      </c>
      <c r="L15" s="1" t="s">
        <v>348</v>
      </c>
      <c r="M15" s="1" t="s">
        <v>348</v>
      </c>
      <c r="N15" s="1" t="s">
        <v>348</v>
      </c>
      <c r="O15" s="1">
        <f t="shared" si="0"/>
        <v>3</v>
      </c>
      <c r="P15" s="1" t="str">
        <f t="shared" si="1"/>
        <v/>
      </c>
      <c r="Q15" s="1" t="str">
        <f t="shared" si="2"/>
        <v>Yes</v>
      </c>
    </row>
    <row r="16" spans="1:17" x14ac:dyDescent="0.25">
      <c r="A16" s="1" t="s">
        <v>77</v>
      </c>
      <c r="B16" s="1" t="s">
        <v>112</v>
      </c>
      <c r="C16" s="1">
        <v>1269</v>
      </c>
      <c r="D16" s="1">
        <v>882</v>
      </c>
      <c r="E16" s="2">
        <v>0.69503546099290781</v>
      </c>
      <c r="F16" s="1">
        <v>146</v>
      </c>
      <c r="G16" s="1">
        <v>71</v>
      </c>
      <c r="H16" s="2">
        <v>0.4863013698630137</v>
      </c>
      <c r="I16" s="1">
        <v>290</v>
      </c>
      <c r="J16" s="1">
        <v>305</v>
      </c>
      <c r="O16" s="1">
        <f t="shared" si="0"/>
        <v>0</v>
      </c>
      <c r="P16" s="1" t="str">
        <f t="shared" si="1"/>
        <v/>
      </c>
      <c r="Q16" s="1" t="str">
        <f t="shared" si="2"/>
        <v/>
      </c>
    </row>
    <row r="17" spans="1:17" x14ac:dyDescent="0.25">
      <c r="A17" s="1" t="s">
        <v>299</v>
      </c>
      <c r="B17" s="1" t="s">
        <v>300</v>
      </c>
      <c r="C17" s="1">
        <v>1703</v>
      </c>
      <c r="D17" s="1">
        <v>1072</v>
      </c>
      <c r="E17" s="2">
        <v>0.62947739283617143</v>
      </c>
      <c r="F17" s="1">
        <v>149</v>
      </c>
      <c r="G17" s="1">
        <v>41</v>
      </c>
      <c r="H17" s="2">
        <v>0.27516778523489932</v>
      </c>
      <c r="I17" s="1">
        <v>198</v>
      </c>
      <c r="J17" s="1">
        <v>54</v>
      </c>
      <c r="N17" s="1" t="s">
        <v>348</v>
      </c>
      <c r="O17" s="1">
        <f t="shared" si="0"/>
        <v>1</v>
      </c>
      <c r="P17" s="1" t="str">
        <f t="shared" si="1"/>
        <v/>
      </c>
      <c r="Q17" s="1" t="str">
        <f t="shared" si="2"/>
        <v/>
      </c>
    </row>
    <row r="18" spans="1:17" x14ac:dyDescent="0.25">
      <c r="A18" s="1" t="s">
        <v>149</v>
      </c>
      <c r="B18" s="1" t="s">
        <v>152</v>
      </c>
      <c r="C18" s="1">
        <v>1771</v>
      </c>
      <c r="D18" s="1">
        <v>1035</v>
      </c>
      <c r="E18" s="2">
        <v>0.58441558441558439</v>
      </c>
      <c r="F18" s="1">
        <v>249</v>
      </c>
      <c r="G18" s="1">
        <v>90</v>
      </c>
      <c r="H18" s="2">
        <v>0.36144578313253012</v>
      </c>
      <c r="I18" s="1">
        <v>102</v>
      </c>
      <c r="J18" s="1">
        <v>187</v>
      </c>
      <c r="O18" s="1">
        <f t="shared" si="0"/>
        <v>0</v>
      </c>
      <c r="P18" s="1" t="str">
        <f t="shared" si="1"/>
        <v/>
      </c>
      <c r="Q18" s="1" t="str">
        <f t="shared" si="2"/>
        <v/>
      </c>
    </row>
    <row r="19" spans="1:17" x14ac:dyDescent="0.25">
      <c r="A19" s="1" t="s">
        <v>197</v>
      </c>
      <c r="B19" s="1" t="s">
        <v>201</v>
      </c>
      <c r="C19" s="1">
        <v>2838</v>
      </c>
      <c r="D19" s="1">
        <v>1862</v>
      </c>
      <c r="E19" s="2">
        <v>0.65609584214235372</v>
      </c>
      <c r="F19" s="1">
        <v>266</v>
      </c>
      <c r="G19" s="1">
        <v>101</v>
      </c>
      <c r="H19" s="2">
        <v>0.37969924812030076</v>
      </c>
      <c r="I19" s="1">
        <v>249</v>
      </c>
      <c r="J19" s="1">
        <v>223</v>
      </c>
      <c r="O19" s="1">
        <f t="shared" si="0"/>
        <v>0</v>
      </c>
      <c r="P19" s="1" t="str">
        <f t="shared" si="1"/>
        <v/>
      </c>
      <c r="Q19" s="1" t="str">
        <f t="shared" si="2"/>
        <v/>
      </c>
    </row>
    <row r="20" spans="1:17" x14ac:dyDescent="0.25">
      <c r="A20" s="1" t="s">
        <v>118</v>
      </c>
      <c r="B20" s="1" t="s">
        <v>119</v>
      </c>
      <c r="C20" s="1">
        <v>12987</v>
      </c>
      <c r="D20" s="1">
        <v>7681</v>
      </c>
      <c r="E20" s="2">
        <v>0.59143759143759145</v>
      </c>
      <c r="F20" s="1">
        <v>4031</v>
      </c>
      <c r="G20" s="1">
        <v>1884</v>
      </c>
      <c r="H20" s="2">
        <v>0.4673778218804267</v>
      </c>
      <c r="I20" s="1">
        <v>118</v>
      </c>
      <c r="J20" s="1">
        <v>296</v>
      </c>
      <c r="O20" s="1">
        <f t="shared" si="0"/>
        <v>0</v>
      </c>
      <c r="P20" s="1" t="str">
        <f t="shared" si="1"/>
        <v/>
      </c>
      <c r="Q20" s="1" t="str">
        <f t="shared" si="2"/>
        <v/>
      </c>
    </row>
    <row r="21" spans="1:17" x14ac:dyDescent="0.25">
      <c r="A21" s="1" t="s">
        <v>77</v>
      </c>
      <c r="B21" s="1" t="s">
        <v>90</v>
      </c>
      <c r="C21" s="1">
        <v>1110</v>
      </c>
      <c r="D21" s="1">
        <v>685</v>
      </c>
      <c r="E21" s="2">
        <v>0.61711711711711714</v>
      </c>
      <c r="F21" s="1">
        <v>59</v>
      </c>
      <c r="G21" s="1">
        <v>22</v>
      </c>
      <c r="H21" s="2">
        <v>0.3728813559322034</v>
      </c>
      <c r="I21" s="1">
        <v>177</v>
      </c>
      <c r="J21" s="1">
        <v>210</v>
      </c>
      <c r="O21" s="1">
        <f t="shared" si="0"/>
        <v>0</v>
      </c>
      <c r="P21" s="1" t="str">
        <f t="shared" si="1"/>
        <v/>
      </c>
      <c r="Q21" s="1" t="str">
        <f t="shared" si="2"/>
        <v/>
      </c>
    </row>
    <row r="22" spans="1:17" x14ac:dyDescent="0.25">
      <c r="A22" s="1" t="s">
        <v>15</v>
      </c>
      <c r="B22" s="1" t="s">
        <v>35</v>
      </c>
      <c r="C22" s="1">
        <v>1853</v>
      </c>
      <c r="D22" s="1">
        <v>1109</v>
      </c>
      <c r="E22" s="2">
        <v>0.59848893685914728</v>
      </c>
      <c r="F22" s="1">
        <v>349</v>
      </c>
      <c r="G22" s="1">
        <v>136</v>
      </c>
      <c r="H22" s="2">
        <v>0.38968481375358166</v>
      </c>
      <c r="I22" s="1">
        <v>132</v>
      </c>
      <c r="J22" s="1">
        <v>235</v>
      </c>
      <c r="O22" s="1">
        <f t="shared" si="0"/>
        <v>0</v>
      </c>
      <c r="P22" s="1" t="str">
        <f t="shared" si="1"/>
        <v/>
      </c>
      <c r="Q22" s="1" t="str">
        <f t="shared" si="2"/>
        <v/>
      </c>
    </row>
    <row r="23" spans="1:17" x14ac:dyDescent="0.25">
      <c r="A23" s="1" t="s">
        <v>15</v>
      </c>
      <c r="B23" s="1" t="s">
        <v>36</v>
      </c>
      <c r="C23" s="1">
        <v>1709</v>
      </c>
      <c r="D23" s="1">
        <v>818</v>
      </c>
      <c r="E23" s="2">
        <v>0.47864248098303103</v>
      </c>
      <c r="F23" s="1">
        <v>356</v>
      </c>
      <c r="G23" s="1">
        <v>91</v>
      </c>
      <c r="H23" s="2">
        <v>0.2556179775280899</v>
      </c>
      <c r="I23" s="1">
        <v>5</v>
      </c>
      <c r="J23" s="1">
        <v>35</v>
      </c>
      <c r="K23" s="1" t="s">
        <v>348</v>
      </c>
      <c r="L23" s="1" t="s">
        <v>348</v>
      </c>
      <c r="N23" s="1" t="s">
        <v>348</v>
      </c>
      <c r="O23" s="1">
        <f t="shared" si="0"/>
        <v>3</v>
      </c>
      <c r="P23" s="1" t="str">
        <f t="shared" si="1"/>
        <v/>
      </c>
      <c r="Q23" s="1" t="str">
        <f t="shared" si="2"/>
        <v>Yes</v>
      </c>
    </row>
    <row r="24" spans="1:17" x14ac:dyDescent="0.25">
      <c r="A24" s="1" t="s">
        <v>77</v>
      </c>
      <c r="B24" s="1" t="s">
        <v>83</v>
      </c>
      <c r="C24" s="1">
        <v>886</v>
      </c>
      <c r="D24" s="1">
        <v>469</v>
      </c>
      <c r="E24" s="2">
        <v>0.52934537246049662</v>
      </c>
      <c r="F24" s="1">
        <v>153</v>
      </c>
      <c r="G24" s="1">
        <v>48</v>
      </c>
      <c r="H24" s="2">
        <v>0.31372549019607843</v>
      </c>
      <c r="I24" s="1">
        <v>38</v>
      </c>
      <c r="J24" s="1">
        <v>121</v>
      </c>
      <c r="L24" s="1" t="s">
        <v>348</v>
      </c>
      <c r="O24" s="1">
        <f t="shared" si="0"/>
        <v>1</v>
      </c>
      <c r="P24" s="1" t="str">
        <f t="shared" si="1"/>
        <v/>
      </c>
      <c r="Q24" s="1" t="str">
        <f t="shared" si="2"/>
        <v/>
      </c>
    </row>
    <row r="25" spans="1:17" x14ac:dyDescent="0.25">
      <c r="A25" s="1" t="s">
        <v>15</v>
      </c>
      <c r="B25" s="1" t="s">
        <v>16</v>
      </c>
      <c r="C25" s="1">
        <v>3367</v>
      </c>
      <c r="D25" s="1">
        <v>2022</v>
      </c>
      <c r="E25" s="2">
        <v>0.6005346005346005</v>
      </c>
      <c r="F25" s="1">
        <v>649</v>
      </c>
      <c r="G25" s="1">
        <v>258</v>
      </c>
      <c r="H25" s="2">
        <v>0.39753466872110937</v>
      </c>
      <c r="I25" s="1">
        <v>137</v>
      </c>
      <c r="J25" s="1">
        <v>248</v>
      </c>
      <c r="O25" s="1">
        <f t="shared" si="0"/>
        <v>0</v>
      </c>
      <c r="P25" s="1" t="str">
        <f t="shared" si="1"/>
        <v/>
      </c>
      <c r="Q25" s="1" t="str">
        <f t="shared" si="2"/>
        <v/>
      </c>
    </row>
    <row r="26" spans="1:17" x14ac:dyDescent="0.25">
      <c r="A26" s="1" t="s">
        <v>77</v>
      </c>
      <c r="B26" s="1" t="s">
        <v>97</v>
      </c>
      <c r="C26" s="1">
        <v>701</v>
      </c>
      <c r="D26" s="1">
        <v>349</v>
      </c>
      <c r="E26" s="2">
        <v>0.49786019971469331</v>
      </c>
      <c r="F26" s="1">
        <v>75</v>
      </c>
      <c r="G26" s="1">
        <v>22</v>
      </c>
      <c r="H26" s="2">
        <v>0.29333333333333333</v>
      </c>
      <c r="I26" s="1">
        <v>15</v>
      </c>
      <c r="J26" s="1">
        <v>83</v>
      </c>
      <c r="K26" s="1" t="s">
        <v>348</v>
      </c>
      <c r="L26" s="1" t="s">
        <v>348</v>
      </c>
      <c r="O26" s="1">
        <f t="shared" si="0"/>
        <v>2</v>
      </c>
      <c r="P26" s="1" t="str">
        <f t="shared" si="1"/>
        <v/>
      </c>
      <c r="Q26" s="1" t="str">
        <f t="shared" si="2"/>
        <v/>
      </c>
    </row>
    <row r="27" spans="1:17" x14ac:dyDescent="0.25">
      <c r="A27" s="1" t="s">
        <v>299</v>
      </c>
      <c r="B27" s="1" t="s">
        <v>308</v>
      </c>
      <c r="C27" s="1">
        <v>1586</v>
      </c>
      <c r="D27" s="1">
        <v>968</v>
      </c>
      <c r="E27" s="2">
        <v>0.61034047919293821</v>
      </c>
      <c r="F27" s="1">
        <v>216</v>
      </c>
      <c r="G27" s="1">
        <v>65</v>
      </c>
      <c r="H27" s="2">
        <v>0.30092592592592593</v>
      </c>
      <c r="I27" s="1">
        <v>162</v>
      </c>
      <c r="J27" s="1">
        <v>93</v>
      </c>
      <c r="O27" s="1">
        <f t="shared" si="0"/>
        <v>0</v>
      </c>
      <c r="P27" s="1" t="str">
        <f t="shared" si="1"/>
        <v/>
      </c>
      <c r="Q27" s="1" t="str">
        <f t="shared" si="2"/>
        <v/>
      </c>
    </row>
    <row r="28" spans="1:17" x14ac:dyDescent="0.25">
      <c r="A28" s="1" t="s">
        <v>231</v>
      </c>
      <c r="B28" s="1" t="s">
        <v>233</v>
      </c>
      <c r="C28" s="1">
        <v>1188</v>
      </c>
      <c r="D28" s="1">
        <v>750</v>
      </c>
      <c r="E28" s="2">
        <v>0.63131313131313127</v>
      </c>
      <c r="F28" s="1">
        <v>74</v>
      </c>
      <c r="G28" s="1">
        <v>29</v>
      </c>
      <c r="H28" s="2">
        <v>0.39189189189189189</v>
      </c>
      <c r="I28" s="1">
        <v>204</v>
      </c>
      <c r="J28" s="1">
        <v>240</v>
      </c>
      <c r="O28" s="1">
        <f t="shared" si="0"/>
        <v>0</v>
      </c>
      <c r="P28" s="1" t="str">
        <f t="shared" si="1"/>
        <v/>
      </c>
      <c r="Q28" s="1" t="str">
        <f t="shared" si="2"/>
        <v/>
      </c>
    </row>
    <row r="29" spans="1:17" x14ac:dyDescent="0.25">
      <c r="A29" s="1" t="s">
        <v>55</v>
      </c>
      <c r="B29" s="1" t="s">
        <v>60</v>
      </c>
      <c r="C29" s="1">
        <v>6167</v>
      </c>
      <c r="D29" s="1">
        <v>3373</v>
      </c>
      <c r="E29" s="2">
        <v>0.54694340846440737</v>
      </c>
      <c r="F29" s="1">
        <v>1286</v>
      </c>
      <c r="G29" s="1">
        <v>458</v>
      </c>
      <c r="H29" s="2">
        <v>0.3561430793157076</v>
      </c>
      <c r="I29" s="1">
        <v>48</v>
      </c>
      <c r="J29" s="1">
        <v>179</v>
      </c>
      <c r="L29" s="1" t="s">
        <v>348</v>
      </c>
      <c r="O29" s="1">
        <f t="shared" si="0"/>
        <v>1</v>
      </c>
      <c r="P29" s="1" t="str">
        <f t="shared" si="1"/>
        <v/>
      </c>
      <c r="Q29" s="1" t="str">
        <f t="shared" si="2"/>
        <v/>
      </c>
    </row>
    <row r="30" spans="1:17" x14ac:dyDescent="0.25">
      <c r="A30" s="1" t="s">
        <v>149</v>
      </c>
      <c r="B30" s="1" t="s">
        <v>162</v>
      </c>
      <c r="C30" s="1">
        <v>1698</v>
      </c>
      <c r="D30" s="1">
        <v>946</v>
      </c>
      <c r="E30" s="2">
        <v>0.5571260306242638</v>
      </c>
      <c r="F30" s="1">
        <v>138</v>
      </c>
      <c r="G30" s="1">
        <v>38</v>
      </c>
      <c r="H30" s="2">
        <v>0.27536231884057971</v>
      </c>
      <c r="I30" s="1">
        <v>60</v>
      </c>
      <c r="J30" s="1">
        <v>55</v>
      </c>
      <c r="L30" s="1" t="s">
        <v>348</v>
      </c>
      <c r="N30" s="1" t="s">
        <v>348</v>
      </c>
      <c r="O30" s="1">
        <f t="shared" si="0"/>
        <v>2</v>
      </c>
      <c r="P30" s="1" t="str">
        <f t="shared" si="1"/>
        <v/>
      </c>
      <c r="Q30" s="1" t="str">
        <f t="shared" si="2"/>
        <v>Yes</v>
      </c>
    </row>
    <row r="31" spans="1:17" x14ac:dyDescent="0.25">
      <c r="A31" s="1" t="s">
        <v>149</v>
      </c>
      <c r="B31" s="1" t="s">
        <v>183</v>
      </c>
      <c r="C31" s="1">
        <v>1409</v>
      </c>
      <c r="D31" s="1">
        <v>718</v>
      </c>
      <c r="E31" s="2">
        <v>0.50958126330731013</v>
      </c>
      <c r="F31" s="1">
        <v>171</v>
      </c>
      <c r="G31" s="1">
        <v>45</v>
      </c>
      <c r="H31" s="2">
        <v>0.26315789473684209</v>
      </c>
      <c r="I31" s="1">
        <v>22</v>
      </c>
      <c r="J31" s="1">
        <v>47</v>
      </c>
      <c r="K31" s="1" t="s">
        <v>348</v>
      </c>
      <c r="L31" s="1" t="s">
        <v>348</v>
      </c>
      <c r="N31" s="1" t="s">
        <v>348</v>
      </c>
      <c r="O31" s="1">
        <f t="shared" si="0"/>
        <v>3</v>
      </c>
      <c r="P31" s="1" t="str">
        <f t="shared" si="1"/>
        <v/>
      </c>
      <c r="Q31" s="1" t="str">
        <f t="shared" si="2"/>
        <v>Yes</v>
      </c>
    </row>
    <row r="32" spans="1:17" x14ac:dyDescent="0.25">
      <c r="A32" s="1" t="s">
        <v>197</v>
      </c>
      <c r="B32" s="1" t="s">
        <v>202</v>
      </c>
      <c r="C32" s="1">
        <v>3033</v>
      </c>
      <c r="D32" s="1">
        <v>1890</v>
      </c>
      <c r="E32" s="2">
        <v>0.62314540059347179</v>
      </c>
      <c r="F32" s="1">
        <v>731</v>
      </c>
      <c r="G32" s="1">
        <v>359</v>
      </c>
      <c r="H32" s="2">
        <v>0.49110807113543092</v>
      </c>
      <c r="I32" s="1">
        <v>186</v>
      </c>
      <c r="J32" s="1">
        <v>307</v>
      </c>
      <c r="O32" s="1">
        <f t="shared" si="0"/>
        <v>0</v>
      </c>
      <c r="P32" s="1" t="str">
        <f t="shared" si="1"/>
        <v/>
      </c>
      <c r="Q32" s="1" t="str">
        <f t="shared" si="2"/>
        <v/>
      </c>
    </row>
    <row r="33" spans="1:17" x14ac:dyDescent="0.25">
      <c r="A33" s="1" t="s">
        <v>149</v>
      </c>
      <c r="B33" s="1" t="s">
        <v>163</v>
      </c>
      <c r="C33" s="1">
        <v>788</v>
      </c>
      <c r="D33" s="1">
        <v>552</v>
      </c>
      <c r="E33" s="2">
        <v>0.70050761421319796</v>
      </c>
      <c r="F33" s="1">
        <v>31</v>
      </c>
      <c r="G33" s="1">
        <v>11</v>
      </c>
      <c r="H33" s="2">
        <v>0.35483870967741937</v>
      </c>
      <c r="I33" s="1">
        <v>295</v>
      </c>
      <c r="J33" s="1">
        <v>177</v>
      </c>
      <c r="O33" s="1">
        <f t="shared" si="0"/>
        <v>0</v>
      </c>
      <c r="P33" s="1" t="str">
        <f t="shared" si="1"/>
        <v/>
      </c>
      <c r="Q33" s="1" t="str">
        <f t="shared" si="2"/>
        <v/>
      </c>
    </row>
    <row r="34" spans="1:17" x14ac:dyDescent="0.25">
      <c r="A34" s="1" t="s">
        <v>231</v>
      </c>
      <c r="B34" s="1" t="s">
        <v>240</v>
      </c>
      <c r="C34" s="1">
        <v>2199</v>
      </c>
      <c r="D34" s="1">
        <v>1384</v>
      </c>
      <c r="E34" s="2">
        <v>0.62937698954070032</v>
      </c>
      <c r="F34" s="1">
        <v>341</v>
      </c>
      <c r="G34" s="1">
        <v>106</v>
      </c>
      <c r="H34" s="2">
        <v>0.31085043988269795</v>
      </c>
      <c r="I34" s="1">
        <v>197</v>
      </c>
      <c r="J34" s="1">
        <v>116</v>
      </c>
      <c r="O34" s="1">
        <f t="shared" si="0"/>
        <v>0</v>
      </c>
      <c r="P34" s="1" t="str">
        <f t="shared" si="1"/>
        <v/>
      </c>
      <c r="Q34" s="1" t="str">
        <f t="shared" si="2"/>
        <v/>
      </c>
    </row>
    <row r="35" spans="1:17" x14ac:dyDescent="0.2">
      <c r="A35" s="1" t="s">
        <v>299</v>
      </c>
      <c r="B35" s="1" t="s">
        <v>301</v>
      </c>
      <c r="C35" s="1">
        <v>3799</v>
      </c>
      <c r="D35" s="1">
        <v>1961</v>
      </c>
      <c r="E35" s="2">
        <v>0.51618847065017115</v>
      </c>
      <c r="F35" s="1">
        <v>744</v>
      </c>
      <c r="G35" s="1">
        <v>210</v>
      </c>
      <c r="H35" s="2">
        <v>0.28225806451612906</v>
      </c>
      <c r="I35" s="1">
        <v>27</v>
      </c>
      <c r="J35" s="1">
        <v>67</v>
      </c>
      <c r="K35" s="1" t="s">
        <v>348</v>
      </c>
      <c r="L35" s="1" t="s">
        <v>348</v>
      </c>
      <c r="N35" s="1" t="s">
        <v>348</v>
      </c>
      <c r="O35" s="1">
        <f t="shared" si="0"/>
        <v>3</v>
      </c>
      <c r="P35" s="1" t="str">
        <f t="shared" si="1"/>
        <v/>
      </c>
      <c r="Q35" s="1" t="str">
        <f t="shared" si="2"/>
        <v>Yes</v>
      </c>
    </row>
    <row r="36" spans="1:17" x14ac:dyDescent="0.2">
      <c r="A36" s="1" t="s">
        <v>149</v>
      </c>
      <c r="B36" s="1" t="s">
        <v>184</v>
      </c>
      <c r="C36" s="1">
        <v>1362</v>
      </c>
      <c r="D36" s="1">
        <v>847</v>
      </c>
      <c r="E36" s="2">
        <v>0.62187958883994121</v>
      </c>
      <c r="F36" s="1">
        <v>93</v>
      </c>
      <c r="G36" s="1">
        <v>34</v>
      </c>
      <c r="H36" s="2">
        <v>0.36559139784946237</v>
      </c>
      <c r="I36" s="1">
        <v>183</v>
      </c>
      <c r="J36" s="1">
        <v>194</v>
      </c>
      <c r="O36" s="1">
        <f t="shared" si="0"/>
        <v>0</v>
      </c>
      <c r="P36" s="1" t="str">
        <f t="shared" si="1"/>
        <v/>
      </c>
      <c r="Q36" s="1" t="str">
        <f t="shared" si="2"/>
        <v/>
      </c>
    </row>
    <row r="37" spans="1:17" x14ac:dyDescent="0.2">
      <c r="A37" s="1" t="s">
        <v>197</v>
      </c>
      <c r="B37" s="1" t="s">
        <v>203</v>
      </c>
      <c r="C37" s="1">
        <v>3252</v>
      </c>
      <c r="D37" s="1">
        <v>2455</v>
      </c>
      <c r="E37" s="2">
        <v>0.75492004920049205</v>
      </c>
      <c r="F37" s="1">
        <v>275</v>
      </c>
      <c r="G37" s="1">
        <v>135</v>
      </c>
      <c r="H37" s="2">
        <v>0.49090909090909091</v>
      </c>
      <c r="I37" s="1">
        <v>320</v>
      </c>
      <c r="J37" s="1">
        <v>306</v>
      </c>
      <c r="O37" s="1">
        <f t="shared" si="0"/>
        <v>0</v>
      </c>
      <c r="P37" s="1" t="str">
        <f t="shared" si="1"/>
        <v/>
      </c>
      <c r="Q37" s="1" t="str">
        <f t="shared" si="2"/>
        <v/>
      </c>
    </row>
    <row r="38" spans="1:17" x14ac:dyDescent="0.2">
      <c r="A38" s="1" t="s">
        <v>118</v>
      </c>
      <c r="B38" s="1" t="s">
        <v>143</v>
      </c>
      <c r="C38" s="1">
        <v>1031</v>
      </c>
      <c r="D38" s="1">
        <v>736</v>
      </c>
      <c r="E38" s="2">
        <v>0.71387002909796315</v>
      </c>
      <c r="F38" s="1">
        <v>51</v>
      </c>
      <c r="G38" s="1">
        <v>20</v>
      </c>
      <c r="H38" s="2">
        <v>0.39215686274509803</v>
      </c>
      <c r="I38" s="1">
        <v>304</v>
      </c>
      <c r="J38" s="1">
        <v>241</v>
      </c>
      <c r="O38" s="1">
        <f t="shared" si="0"/>
        <v>0</v>
      </c>
      <c r="P38" s="1" t="str">
        <f t="shared" si="1"/>
        <v/>
      </c>
      <c r="Q38" s="1" t="str">
        <f t="shared" si="2"/>
        <v/>
      </c>
    </row>
    <row r="39" spans="1:17" x14ac:dyDescent="0.2">
      <c r="A39" s="1" t="s">
        <v>149</v>
      </c>
      <c r="B39" s="1" t="s">
        <v>173</v>
      </c>
      <c r="C39" s="1">
        <v>1152</v>
      </c>
      <c r="D39" s="1">
        <v>686</v>
      </c>
      <c r="E39" s="2">
        <v>0.59548611111111116</v>
      </c>
      <c r="F39" s="1">
        <v>129</v>
      </c>
      <c r="G39" s="1">
        <v>43</v>
      </c>
      <c r="H39" s="2">
        <v>0.33333333333333331</v>
      </c>
      <c r="I39" s="1">
        <v>125</v>
      </c>
      <c r="J39" s="1">
        <v>145</v>
      </c>
      <c r="O39" s="1">
        <f t="shared" si="0"/>
        <v>0</v>
      </c>
      <c r="P39" s="1" t="str">
        <f t="shared" si="1"/>
        <v/>
      </c>
      <c r="Q39" s="1" t="str">
        <f t="shared" si="2"/>
        <v/>
      </c>
    </row>
    <row r="40" spans="1:17" x14ac:dyDescent="0.2">
      <c r="A40" s="1" t="s">
        <v>77</v>
      </c>
      <c r="B40" s="1" t="s">
        <v>113</v>
      </c>
      <c r="C40" s="1">
        <v>1066</v>
      </c>
      <c r="D40" s="1">
        <v>668</v>
      </c>
      <c r="E40" s="2">
        <v>0.62664165103189495</v>
      </c>
      <c r="F40" s="1">
        <v>114</v>
      </c>
      <c r="G40" s="1">
        <v>42</v>
      </c>
      <c r="H40" s="2">
        <v>0.36842105263157893</v>
      </c>
      <c r="I40" s="1">
        <v>190</v>
      </c>
      <c r="J40" s="1">
        <v>202</v>
      </c>
      <c r="O40" s="1">
        <f t="shared" si="0"/>
        <v>0</v>
      </c>
      <c r="P40" s="1" t="str">
        <f t="shared" si="1"/>
        <v/>
      </c>
      <c r="Q40" s="1" t="str">
        <f t="shared" si="2"/>
        <v/>
      </c>
    </row>
    <row r="41" spans="1:17" x14ac:dyDescent="0.2">
      <c r="A41" s="1" t="s">
        <v>15</v>
      </c>
      <c r="B41" s="1" t="s">
        <v>43</v>
      </c>
      <c r="C41" s="1">
        <v>1059</v>
      </c>
      <c r="D41" s="1">
        <v>506</v>
      </c>
      <c r="E41" s="2">
        <v>0.47780925401322</v>
      </c>
      <c r="F41" s="1">
        <v>229</v>
      </c>
      <c r="G41" s="1">
        <v>55</v>
      </c>
      <c r="H41" s="2">
        <v>0.24017467248908297</v>
      </c>
      <c r="I41" s="1">
        <v>4</v>
      </c>
      <c r="J41" s="1">
        <v>20</v>
      </c>
      <c r="K41" s="1" t="s">
        <v>348</v>
      </c>
      <c r="L41" s="1" t="s">
        <v>348</v>
      </c>
      <c r="M41" s="1" t="s">
        <v>348</v>
      </c>
      <c r="N41" s="1" t="s">
        <v>348</v>
      </c>
      <c r="O41" s="1">
        <f t="shared" si="0"/>
        <v>4</v>
      </c>
      <c r="P41" s="1" t="str">
        <f t="shared" si="1"/>
        <v>Yes</v>
      </c>
      <c r="Q41" s="1" t="str">
        <f t="shared" si="2"/>
        <v>Yes</v>
      </c>
    </row>
    <row r="42" spans="1:17" x14ac:dyDescent="0.2">
      <c r="A42" s="1" t="s">
        <v>15</v>
      </c>
      <c r="B42" s="1" t="s">
        <v>17</v>
      </c>
      <c r="C42" s="1">
        <v>2071</v>
      </c>
      <c r="D42" s="1">
        <v>1341</v>
      </c>
      <c r="E42" s="2">
        <v>0.64751327860936747</v>
      </c>
      <c r="F42" s="1">
        <v>268</v>
      </c>
      <c r="G42" s="1">
        <v>118</v>
      </c>
      <c r="H42" s="2">
        <v>0.44029850746268656</v>
      </c>
      <c r="I42" s="1">
        <v>234</v>
      </c>
      <c r="J42" s="1">
        <v>277</v>
      </c>
      <c r="O42" s="1">
        <f t="shared" si="0"/>
        <v>0</v>
      </c>
      <c r="P42" s="1" t="str">
        <f t="shared" si="1"/>
        <v/>
      </c>
      <c r="Q42" s="1" t="str">
        <f t="shared" si="2"/>
        <v/>
      </c>
    </row>
    <row r="43" spans="1:17" x14ac:dyDescent="0.2">
      <c r="A43" s="1" t="s">
        <v>55</v>
      </c>
      <c r="B43" s="1" t="s">
        <v>61</v>
      </c>
      <c r="C43" s="1">
        <v>2412</v>
      </c>
      <c r="D43" s="1">
        <v>1565</v>
      </c>
      <c r="E43" s="2">
        <v>0.64883913764510781</v>
      </c>
      <c r="F43" s="1">
        <v>322</v>
      </c>
      <c r="G43" s="1">
        <v>111</v>
      </c>
      <c r="H43" s="2">
        <v>0.34472049689440992</v>
      </c>
      <c r="I43" s="1">
        <v>238</v>
      </c>
      <c r="J43" s="1">
        <v>164</v>
      </c>
      <c r="O43" s="1">
        <f t="shared" si="0"/>
        <v>0</v>
      </c>
      <c r="P43" s="1" t="str">
        <f t="shared" si="1"/>
        <v/>
      </c>
      <c r="Q43" s="1" t="str">
        <f t="shared" si="2"/>
        <v/>
      </c>
    </row>
    <row r="44" spans="1:17" x14ac:dyDescent="0.2">
      <c r="A44" s="1" t="s">
        <v>149</v>
      </c>
      <c r="B44" s="1" t="s">
        <v>156</v>
      </c>
      <c r="C44" s="1">
        <v>758</v>
      </c>
      <c r="D44" s="1">
        <v>479</v>
      </c>
      <c r="E44" s="2">
        <v>0.63192612137203164</v>
      </c>
      <c r="F44" s="1">
        <v>105</v>
      </c>
      <c r="G44" s="1">
        <v>35</v>
      </c>
      <c r="H44" s="2">
        <v>0.33333333333333331</v>
      </c>
      <c r="I44" s="1">
        <v>207</v>
      </c>
      <c r="J44" s="1">
        <v>146</v>
      </c>
      <c r="O44" s="1">
        <f t="shared" si="0"/>
        <v>0</v>
      </c>
      <c r="P44" s="1" t="str">
        <f t="shared" si="1"/>
        <v/>
      </c>
      <c r="Q44" s="1" t="str">
        <f t="shared" si="2"/>
        <v/>
      </c>
    </row>
    <row r="45" spans="1:17" x14ac:dyDescent="0.2">
      <c r="A45" s="1" t="s">
        <v>197</v>
      </c>
      <c r="B45" s="1" t="s">
        <v>204</v>
      </c>
      <c r="C45" s="1">
        <v>1219</v>
      </c>
      <c r="D45" s="1">
        <v>740</v>
      </c>
      <c r="E45" s="2">
        <v>0.60705496308449547</v>
      </c>
      <c r="F45" s="1">
        <v>493</v>
      </c>
      <c r="G45" s="1">
        <v>236</v>
      </c>
      <c r="H45" s="2">
        <v>0.47870182555780932</v>
      </c>
      <c r="I45" s="1">
        <v>152</v>
      </c>
      <c r="J45" s="1">
        <v>302</v>
      </c>
      <c r="O45" s="1">
        <f t="shared" si="0"/>
        <v>0</v>
      </c>
      <c r="P45" s="1" t="str">
        <f t="shared" si="1"/>
        <v/>
      </c>
      <c r="Q45" s="1" t="str">
        <f t="shared" si="2"/>
        <v/>
      </c>
    </row>
    <row r="46" spans="1:17" x14ac:dyDescent="0.2">
      <c r="A46" s="1" t="s">
        <v>118</v>
      </c>
      <c r="B46" s="1" t="s">
        <v>130</v>
      </c>
      <c r="C46" s="1">
        <v>1188</v>
      </c>
      <c r="D46" s="1">
        <v>674</v>
      </c>
      <c r="E46" s="2">
        <v>0.56734006734006737</v>
      </c>
      <c r="F46" s="1">
        <v>127</v>
      </c>
      <c r="G46" s="1">
        <v>43</v>
      </c>
      <c r="H46" s="2">
        <v>0.33858267716535434</v>
      </c>
      <c r="I46" s="1">
        <v>71</v>
      </c>
      <c r="J46" s="1">
        <v>155</v>
      </c>
      <c r="L46" s="1" t="s">
        <v>348</v>
      </c>
      <c r="O46" s="1">
        <f t="shared" si="0"/>
        <v>1</v>
      </c>
      <c r="P46" s="1" t="str">
        <f t="shared" si="1"/>
        <v/>
      </c>
      <c r="Q46" s="1" t="str">
        <f t="shared" si="2"/>
        <v/>
      </c>
    </row>
    <row r="47" spans="1:17" x14ac:dyDescent="0.2">
      <c r="A47" s="1" t="s">
        <v>231</v>
      </c>
      <c r="B47" s="1" t="s">
        <v>265</v>
      </c>
      <c r="C47" s="1">
        <v>1498</v>
      </c>
      <c r="D47" s="1">
        <v>896</v>
      </c>
      <c r="E47" s="2">
        <v>0.59813084112149528</v>
      </c>
      <c r="F47" s="1">
        <v>177</v>
      </c>
      <c r="G47" s="1">
        <v>50</v>
      </c>
      <c r="H47" s="2">
        <v>0.2824858757062147</v>
      </c>
      <c r="I47" s="1">
        <v>131</v>
      </c>
      <c r="J47" s="1">
        <v>68</v>
      </c>
      <c r="N47" s="1" t="s">
        <v>348</v>
      </c>
      <c r="O47" s="1">
        <f t="shared" si="0"/>
        <v>1</v>
      </c>
      <c r="P47" s="1" t="str">
        <f t="shared" si="1"/>
        <v/>
      </c>
      <c r="Q47" s="1" t="str">
        <f t="shared" si="2"/>
        <v/>
      </c>
    </row>
    <row r="48" spans="1:17" x14ac:dyDescent="0.2">
      <c r="A48" s="1" t="s">
        <v>15</v>
      </c>
      <c r="B48" s="1" t="s">
        <v>39</v>
      </c>
      <c r="C48" s="1">
        <v>1125</v>
      </c>
      <c r="D48" s="1">
        <v>595</v>
      </c>
      <c r="E48" s="2">
        <v>0.52888888888888885</v>
      </c>
      <c r="F48" s="1">
        <v>122</v>
      </c>
      <c r="G48" s="1">
        <v>26</v>
      </c>
      <c r="H48" s="2">
        <v>0.21311475409836064</v>
      </c>
      <c r="I48" s="1">
        <v>37</v>
      </c>
      <c r="J48" s="1">
        <v>9</v>
      </c>
      <c r="L48" s="1" t="s">
        <v>348</v>
      </c>
      <c r="M48" s="1" t="s">
        <v>348</v>
      </c>
      <c r="N48" s="1" t="s">
        <v>348</v>
      </c>
      <c r="O48" s="1">
        <f t="shared" si="0"/>
        <v>3</v>
      </c>
      <c r="P48" s="1" t="str">
        <f t="shared" si="1"/>
        <v/>
      </c>
      <c r="Q48" s="1" t="str">
        <f t="shared" si="2"/>
        <v>Yes</v>
      </c>
    </row>
    <row r="49" spans="1:17" x14ac:dyDescent="0.2">
      <c r="A49" s="1" t="s">
        <v>149</v>
      </c>
      <c r="B49" s="1" t="s">
        <v>164</v>
      </c>
      <c r="C49" s="1">
        <v>1097</v>
      </c>
      <c r="D49" s="1">
        <v>666</v>
      </c>
      <c r="E49" s="2">
        <v>0.60711030082041928</v>
      </c>
      <c r="F49" s="1">
        <v>96</v>
      </c>
      <c r="G49" s="1">
        <v>33</v>
      </c>
      <c r="H49" s="2">
        <v>0.34375</v>
      </c>
      <c r="I49" s="1">
        <v>153</v>
      </c>
      <c r="J49" s="1">
        <v>163</v>
      </c>
      <c r="O49" s="1">
        <f t="shared" si="0"/>
        <v>0</v>
      </c>
      <c r="P49" s="1" t="str">
        <f t="shared" si="1"/>
        <v/>
      </c>
      <c r="Q49" s="1" t="str">
        <f t="shared" si="2"/>
        <v/>
      </c>
    </row>
    <row r="50" spans="1:17" x14ac:dyDescent="0.2">
      <c r="A50" s="1" t="s">
        <v>149</v>
      </c>
      <c r="B50" s="1" t="s">
        <v>153</v>
      </c>
      <c r="C50" s="1">
        <v>2920</v>
      </c>
      <c r="D50" s="1">
        <v>1731</v>
      </c>
      <c r="E50" s="2">
        <v>0.59280821917808224</v>
      </c>
      <c r="F50" s="1">
        <v>220</v>
      </c>
      <c r="G50" s="1">
        <v>61</v>
      </c>
      <c r="H50" s="2">
        <v>0.27727272727272728</v>
      </c>
      <c r="I50" s="1">
        <v>121</v>
      </c>
      <c r="J50" s="1">
        <v>57</v>
      </c>
      <c r="N50" s="1" t="s">
        <v>348</v>
      </c>
      <c r="O50" s="1">
        <f t="shared" si="0"/>
        <v>1</v>
      </c>
      <c r="P50" s="1" t="str">
        <f t="shared" si="1"/>
        <v/>
      </c>
      <c r="Q50" s="1" t="str">
        <f t="shared" si="2"/>
        <v/>
      </c>
    </row>
    <row r="51" spans="1:17" x14ac:dyDescent="0.2">
      <c r="A51" s="1" t="s">
        <v>77</v>
      </c>
      <c r="B51" s="1" t="s">
        <v>91</v>
      </c>
      <c r="C51" s="1">
        <v>1556</v>
      </c>
      <c r="D51" s="1">
        <v>863</v>
      </c>
      <c r="E51" s="2">
        <v>0.55462724935732644</v>
      </c>
      <c r="F51" s="1">
        <v>126</v>
      </c>
      <c r="G51" s="1">
        <v>31</v>
      </c>
      <c r="H51" s="2">
        <v>0.24603174603174602</v>
      </c>
      <c r="I51" s="1">
        <v>55</v>
      </c>
      <c r="J51" s="1">
        <v>28</v>
      </c>
      <c r="L51" s="1" t="s">
        <v>348</v>
      </c>
      <c r="M51" s="1" t="s">
        <v>348</v>
      </c>
      <c r="N51" s="1" t="s">
        <v>348</v>
      </c>
      <c r="O51" s="1">
        <f t="shared" si="0"/>
        <v>3</v>
      </c>
      <c r="P51" s="1" t="str">
        <f t="shared" si="1"/>
        <v/>
      </c>
      <c r="Q51" s="1" t="str">
        <f t="shared" si="2"/>
        <v>Yes</v>
      </c>
    </row>
    <row r="52" spans="1:17" x14ac:dyDescent="0.2">
      <c r="A52" s="1" t="s">
        <v>149</v>
      </c>
      <c r="B52" s="1" t="s">
        <v>165</v>
      </c>
      <c r="C52" s="1">
        <v>1904</v>
      </c>
      <c r="D52" s="1">
        <v>1155</v>
      </c>
      <c r="E52" s="2">
        <v>0.60661764705882348</v>
      </c>
      <c r="F52" s="1">
        <v>131</v>
      </c>
      <c r="G52" s="1">
        <v>44</v>
      </c>
      <c r="H52" s="2">
        <v>0.33587786259541985</v>
      </c>
      <c r="I52" s="1">
        <v>149</v>
      </c>
      <c r="J52" s="1">
        <v>152</v>
      </c>
      <c r="O52" s="1">
        <f t="shared" si="0"/>
        <v>0</v>
      </c>
      <c r="P52" s="1" t="str">
        <f t="shared" si="1"/>
        <v/>
      </c>
      <c r="Q52" s="1" t="str">
        <f t="shared" si="2"/>
        <v/>
      </c>
    </row>
    <row r="53" spans="1:17" x14ac:dyDescent="0.2">
      <c r="A53" s="1" t="s">
        <v>299</v>
      </c>
      <c r="B53" s="1" t="s">
        <v>326</v>
      </c>
      <c r="C53" s="1">
        <v>1067</v>
      </c>
      <c r="D53" s="1">
        <v>688</v>
      </c>
      <c r="E53" s="2">
        <v>0.64479850046860354</v>
      </c>
      <c r="F53" s="1">
        <v>99</v>
      </c>
      <c r="G53" s="1">
        <v>36</v>
      </c>
      <c r="H53" s="2">
        <v>0.36363636363636365</v>
      </c>
      <c r="I53" s="1">
        <v>229</v>
      </c>
      <c r="J53" s="1">
        <v>192</v>
      </c>
      <c r="O53" s="1">
        <f t="shared" si="0"/>
        <v>0</v>
      </c>
      <c r="P53" s="1" t="str">
        <f t="shared" si="1"/>
        <v/>
      </c>
      <c r="Q53" s="1" t="str">
        <f t="shared" si="2"/>
        <v/>
      </c>
    </row>
    <row r="54" spans="1:17" x14ac:dyDescent="0.2">
      <c r="A54" s="1" t="s">
        <v>231</v>
      </c>
      <c r="B54" s="1" t="s">
        <v>276</v>
      </c>
      <c r="C54" s="1">
        <v>1462</v>
      </c>
      <c r="D54" s="1">
        <v>840</v>
      </c>
      <c r="E54" s="2">
        <v>0.57455540355677159</v>
      </c>
      <c r="F54" s="1">
        <v>126</v>
      </c>
      <c r="G54" s="1">
        <v>47</v>
      </c>
      <c r="H54" s="2">
        <v>0.37301587301587302</v>
      </c>
      <c r="I54" s="1">
        <v>84</v>
      </c>
      <c r="J54" s="1">
        <v>212</v>
      </c>
      <c r="O54" s="1">
        <f t="shared" si="0"/>
        <v>0</v>
      </c>
      <c r="P54" s="1" t="str">
        <f t="shared" si="1"/>
        <v/>
      </c>
      <c r="Q54" s="1" t="str">
        <f t="shared" si="2"/>
        <v/>
      </c>
    </row>
    <row r="55" spans="1:17" x14ac:dyDescent="0.2">
      <c r="A55" s="1" t="s">
        <v>15</v>
      </c>
      <c r="B55" s="1" t="s">
        <v>31</v>
      </c>
      <c r="C55" s="1">
        <v>3969</v>
      </c>
      <c r="D55" s="1">
        <v>2512</v>
      </c>
      <c r="E55" s="2">
        <v>0.63290501385739484</v>
      </c>
      <c r="F55" s="1">
        <v>351</v>
      </c>
      <c r="G55" s="1">
        <v>98</v>
      </c>
      <c r="H55" s="2">
        <v>0.27920227920227919</v>
      </c>
      <c r="I55" s="1">
        <v>208</v>
      </c>
      <c r="J55" s="1">
        <v>60</v>
      </c>
      <c r="N55" s="1" t="s">
        <v>348</v>
      </c>
      <c r="O55" s="1">
        <f t="shared" si="0"/>
        <v>1</v>
      </c>
      <c r="P55" s="1" t="str">
        <f t="shared" si="1"/>
        <v/>
      </c>
      <c r="Q55" s="1" t="str">
        <f t="shared" si="2"/>
        <v/>
      </c>
    </row>
    <row r="56" spans="1:17" x14ac:dyDescent="0.2">
      <c r="A56" s="1" t="s">
        <v>15</v>
      </c>
      <c r="B56" s="1" t="s">
        <v>34</v>
      </c>
      <c r="C56" s="1">
        <v>3673</v>
      </c>
      <c r="D56" s="1">
        <v>2313</v>
      </c>
      <c r="E56" s="2">
        <v>0.6297304655594882</v>
      </c>
      <c r="F56" s="1">
        <v>396</v>
      </c>
      <c r="G56" s="1">
        <v>121</v>
      </c>
      <c r="H56" s="2">
        <v>0.30555555555555558</v>
      </c>
      <c r="I56" s="1">
        <v>199</v>
      </c>
      <c r="J56" s="1">
        <v>100</v>
      </c>
      <c r="O56" s="1">
        <f t="shared" si="0"/>
        <v>0</v>
      </c>
      <c r="P56" s="1" t="str">
        <f t="shared" si="1"/>
        <v/>
      </c>
      <c r="Q56" s="1" t="str">
        <f t="shared" si="2"/>
        <v/>
      </c>
    </row>
    <row r="57" spans="1:17" x14ac:dyDescent="0.2">
      <c r="A57" s="1" t="s">
        <v>77</v>
      </c>
      <c r="B57" s="1" t="s">
        <v>84</v>
      </c>
      <c r="C57" s="1">
        <v>1151</v>
      </c>
      <c r="D57" s="1">
        <v>663</v>
      </c>
      <c r="E57" s="2">
        <v>0.5760208514335361</v>
      </c>
      <c r="F57" s="1">
        <v>137</v>
      </c>
      <c r="G57" s="1">
        <v>51</v>
      </c>
      <c r="H57" s="2">
        <v>0.37226277372262773</v>
      </c>
      <c r="I57" s="1">
        <v>89</v>
      </c>
      <c r="J57" s="1">
        <v>208</v>
      </c>
      <c r="O57" s="1">
        <f t="shared" si="0"/>
        <v>0</v>
      </c>
      <c r="P57" s="1" t="str">
        <f t="shared" si="1"/>
        <v/>
      </c>
      <c r="Q57" s="1" t="str">
        <f t="shared" si="2"/>
        <v/>
      </c>
    </row>
    <row r="58" spans="1:17" x14ac:dyDescent="0.2">
      <c r="A58" s="1" t="s">
        <v>231</v>
      </c>
      <c r="B58" s="1" t="s">
        <v>294</v>
      </c>
      <c r="C58" s="1">
        <v>1037</v>
      </c>
      <c r="D58" s="1">
        <v>676</v>
      </c>
      <c r="E58" s="2">
        <v>0.6518804243008679</v>
      </c>
      <c r="F58" s="1">
        <v>72</v>
      </c>
      <c r="G58" s="1">
        <v>22</v>
      </c>
      <c r="H58" s="2">
        <v>0.30555555555555558</v>
      </c>
      <c r="I58" s="1">
        <v>243</v>
      </c>
      <c r="J58" s="1">
        <v>101</v>
      </c>
      <c r="O58" s="1">
        <f t="shared" si="0"/>
        <v>0</v>
      </c>
      <c r="P58" s="1" t="str">
        <f t="shared" si="1"/>
        <v/>
      </c>
      <c r="Q58" s="1" t="str">
        <f t="shared" si="2"/>
        <v/>
      </c>
    </row>
    <row r="59" spans="1:17" x14ac:dyDescent="0.2">
      <c r="A59" s="1" t="s">
        <v>231</v>
      </c>
      <c r="B59" s="1" t="s">
        <v>245</v>
      </c>
      <c r="C59" s="1">
        <v>1062</v>
      </c>
      <c r="D59" s="1">
        <v>810</v>
      </c>
      <c r="E59" s="2">
        <v>0.76271186440677963</v>
      </c>
      <c r="F59" s="1">
        <v>45</v>
      </c>
      <c r="G59" s="1">
        <v>17</v>
      </c>
      <c r="H59" s="2">
        <v>0.37777777777777777</v>
      </c>
      <c r="I59" s="1">
        <v>322</v>
      </c>
      <c r="J59" s="1">
        <v>220</v>
      </c>
      <c r="O59" s="1">
        <f t="shared" si="0"/>
        <v>0</v>
      </c>
      <c r="P59" s="1" t="str">
        <f t="shared" si="1"/>
        <v/>
      </c>
      <c r="Q59" s="1" t="str">
        <f t="shared" si="2"/>
        <v/>
      </c>
    </row>
    <row r="60" spans="1:17" x14ac:dyDescent="0.2">
      <c r="A60" s="1" t="s">
        <v>15</v>
      </c>
      <c r="B60" s="1" t="s">
        <v>44</v>
      </c>
      <c r="C60" s="1">
        <v>1159</v>
      </c>
      <c r="D60" s="1">
        <v>774</v>
      </c>
      <c r="E60" s="2">
        <v>0.66781708369283865</v>
      </c>
      <c r="F60" s="1">
        <v>100</v>
      </c>
      <c r="G60" s="1">
        <v>36</v>
      </c>
      <c r="H60" s="2">
        <v>0.36</v>
      </c>
      <c r="I60" s="1">
        <v>264</v>
      </c>
      <c r="J60" s="1">
        <v>185</v>
      </c>
      <c r="O60" s="1">
        <f t="shared" si="0"/>
        <v>0</v>
      </c>
      <c r="P60" s="1" t="str">
        <f t="shared" si="1"/>
        <v/>
      </c>
      <c r="Q60" s="1" t="str">
        <f t="shared" si="2"/>
        <v/>
      </c>
    </row>
    <row r="61" spans="1:17" x14ac:dyDescent="0.2">
      <c r="A61" s="1" t="s">
        <v>299</v>
      </c>
      <c r="B61" s="1" t="s">
        <v>320</v>
      </c>
      <c r="C61" s="1">
        <v>462</v>
      </c>
      <c r="D61" s="1">
        <v>291</v>
      </c>
      <c r="E61" s="2">
        <v>0.62987012987012991</v>
      </c>
      <c r="F61" s="1">
        <v>52</v>
      </c>
      <c r="G61" s="1">
        <v>17</v>
      </c>
      <c r="H61" s="2">
        <v>0.32692307692307693</v>
      </c>
      <c r="I61" s="1">
        <v>200</v>
      </c>
      <c r="J61" s="1">
        <v>134</v>
      </c>
      <c r="O61" s="1">
        <f t="shared" si="0"/>
        <v>0</v>
      </c>
      <c r="P61" s="1" t="str">
        <f t="shared" si="1"/>
        <v/>
      </c>
      <c r="Q61" s="1" t="str">
        <f t="shared" si="2"/>
        <v/>
      </c>
    </row>
    <row r="62" spans="1:17" x14ac:dyDescent="0.2">
      <c r="A62" s="1" t="s">
        <v>197</v>
      </c>
      <c r="B62" s="1" t="s">
        <v>198</v>
      </c>
      <c r="C62" s="1">
        <v>22</v>
      </c>
      <c r="D62" s="1">
        <v>18</v>
      </c>
      <c r="E62" s="2">
        <v>0.81818181818181823</v>
      </c>
      <c r="F62" s="1">
        <v>9</v>
      </c>
      <c r="G62" s="1" t="s">
        <v>349</v>
      </c>
      <c r="H62" s="1" t="s">
        <v>349</v>
      </c>
      <c r="I62" s="1">
        <v>326</v>
      </c>
      <c r="J62" s="1" t="s">
        <v>349</v>
      </c>
      <c r="O62" s="1">
        <f t="shared" si="0"/>
        <v>0</v>
      </c>
      <c r="P62" s="1" t="str">
        <f t="shared" si="1"/>
        <v/>
      </c>
      <c r="Q62" s="1" t="str">
        <f t="shared" si="2"/>
        <v/>
      </c>
    </row>
    <row r="63" spans="1:17" x14ac:dyDescent="0.2">
      <c r="A63" s="1" t="s">
        <v>149</v>
      </c>
      <c r="B63" s="1" t="s">
        <v>166</v>
      </c>
      <c r="C63" s="1">
        <v>1791</v>
      </c>
      <c r="D63" s="1">
        <v>1156</v>
      </c>
      <c r="E63" s="2">
        <v>0.64544946957007254</v>
      </c>
      <c r="F63" s="1">
        <v>161</v>
      </c>
      <c r="G63" s="1">
        <v>61</v>
      </c>
      <c r="H63" s="2">
        <v>0.37888198757763975</v>
      </c>
      <c r="I63" s="1">
        <v>232</v>
      </c>
      <c r="J63" s="1">
        <v>222</v>
      </c>
      <c r="O63" s="1">
        <f t="shared" si="0"/>
        <v>0</v>
      </c>
      <c r="P63" s="1" t="str">
        <f t="shared" si="1"/>
        <v/>
      </c>
      <c r="Q63" s="1" t="str">
        <f t="shared" si="2"/>
        <v/>
      </c>
    </row>
    <row r="64" spans="1:17" x14ac:dyDescent="0.2">
      <c r="A64" s="1" t="s">
        <v>15</v>
      </c>
      <c r="B64" s="1" t="s">
        <v>40</v>
      </c>
      <c r="C64" s="1">
        <v>808</v>
      </c>
      <c r="D64" s="1">
        <v>418</v>
      </c>
      <c r="E64" s="2">
        <v>0.51732673267326734</v>
      </c>
      <c r="F64" s="1">
        <v>104</v>
      </c>
      <c r="G64" s="1">
        <v>16</v>
      </c>
      <c r="H64" s="2">
        <v>0.15384615384615385</v>
      </c>
      <c r="I64" s="1">
        <v>29</v>
      </c>
      <c r="J64" s="1">
        <v>1</v>
      </c>
      <c r="K64" s="1" t="s">
        <v>348</v>
      </c>
      <c r="L64" s="1" t="s">
        <v>348</v>
      </c>
      <c r="M64" s="1" t="s">
        <v>348</v>
      </c>
      <c r="N64" s="1" t="s">
        <v>348</v>
      </c>
      <c r="O64" s="1">
        <f t="shared" si="0"/>
        <v>4</v>
      </c>
      <c r="P64" s="1" t="str">
        <f t="shared" si="1"/>
        <v>Yes</v>
      </c>
      <c r="Q64" s="1" t="str">
        <f t="shared" si="2"/>
        <v>Yes</v>
      </c>
    </row>
    <row r="65" spans="1:17" x14ac:dyDescent="0.2">
      <c r="A65" s="1" t="s">
        <v>77</v>
      </c>
      <c r="B65" s="1" t="s">
        <v>104</v>
      </c>
      <c r="C65" s="1">
        <v>787</v>
      </c>
      <c r="D65" s="1">
        <v>404</v>
      </c>
      <c r="E65" s="2">
        <v>0.51334180432020327</v>
      </c>
      <c r="F65" s="1">
        <v>127</v>
      </c>
      <c r="G65" s="1">
        <v>46</v>
      </c>
      <c r="H65" s="2">
        <v>0.36220472440944884</v>
      </c>
      <c r="I65" s="1">
        <v>26</v>
      </c>
      <c r="J65" s="1">
        <v>188</v>
      </c>
      <c r="K65" s="1" t="s">
        <v>348</v>
      </c>
      <c r="L65" s="1" t="s">
        <v>348</v>
      </c>
      <c r="O65" s="1">
        <f t="shared" si="0"/>
        <v>2</v>
      </c>
      <c r="P65" s="1" t="str">
        <f t="shared" si="1"/>
        <v/>
      </c>
      <c r="Q65" s="1" t="str">
        <f t="shared" si="2"/>
        <v/>
      </c>
    </row>
    <row r="66" spans="1:17" x14ac:dyDescent="0.2">
      <c r="A66" s="1" t="s">
        <v>299</v>
      </c>
      <c r="B66" s="1" t="s">
        <v>304</v>
      </c>
      <c r="C66" s="1">
        <v>5856</v>
      </c>
      <c r="D66" s="1">
        <v>3523</v>
      </c>
      <c r="E66" s="2">
        <v>0.60160519125683065</v>
      </c>
      <c r="F66" s="1">
        <v>605</v>
      </c>
      <c r="G66" s="1">
        <v>205</v>
      </c>
      <c r="H66" s="2">
        <v>0.33884297520661155</v>
      </c>
      <c r="I66" s="1">
        <v>140</v>
      </c>
      <c r="J66" s="1">
        <v>156</v>
      </c>
      <c r="O66" s="1">
        <f t="shared" ref="O66:O129" si="3">COUNTIF(K66:N66,"Yes")</f>
        <v>0</v>
      </c>
      <c r="P66" s="1" t="str">
        <f t="shared" ref="P66:P129" si="4">IF(AND(K66="Yes",M66="Yes"),"Yes","")</f>
        <v/>
      </c>
      <c r="Q66" s="1" t="str">
        <f t="shared" ref="Q66:Q129" si="5">IF(AND(L66="Yes",N66="Yes"),"Yes","")</f>
        <v/>
      </c>
    </row>
    <row r="67" spans="1:17" x14ac:dyDescent="0.2">
      <c r="A67" s="1" t="s">
        <v>299</v>
      </c>
      <c r="B67" s="1" t="s">
        <v>327</v>
      </c>
      <c r="C67" s="1">
        <v>879</v>
      </c>
      <c r="D67" s="1">
        <v>584</v>
      </c>
      <c r="E67" s="2">
        <v>0.664391353811149</v>
      </c>
      <c r="F67" s="1">
        <v>47</v>
      </c>
      <c r="G67" s="1">
        <v>16</v>
      </c>
      <c r="H67" s="2">
        <v>0.34042553191489361</v>
      </c>
      <c r="I67" s="1">
        <v>260</v>
      </c>
      <c r="J67" s="1">
        <v>160</v>
      </c>
      <c r="O67" s="1">
        <f t="shared" si="3"/>
        <v>0</v>
      </c>
      <c r="P67" s="1" t="str">
        <f t="shared" si="4"/>
        <v/>
      </c>
      <c r="Q67" s="1" t="str">
        <f t="shared" si="5"/>
        <v/>
      </c>
    </row>
    <row r="68" spans="1:17" x14ac:dyDescent="0.2">
      <c r="A68" s="1" t="s">
        <v>118</v>
      </c>
      <c r="B68" s="1" t="s">
        <v>120</v>
      </c>
      <c r="C68" s="1">
        <v>3610</v>
      </c>
      <c r="D68" s="1">
        <v>2049</v>
      </c>
      <c r="E68" s="2">
        <v>0.567590027700831</v>
      </c>
      <c r="F68" s="1">
        <v>587</v>
      </c>
      <c r="G68" s="1">
        <v>213</v>
      </c>
      <c r="H68" s="2">
        <v>0.36286201022146508</v>
      </c>
      <c r="I68" s="1">
        <v>72</v>
      </c>
      <c r="J68" s="1">
        <v>191</v>
      </c>
      <c r="L68" s="1" t="s">
        <v>348</v>
      </c>
      <c r="O68" s="1">
        <f t="shared" si="3"/>
        <v>1</v>
      </c>
      <c r="P68" s="1" t="str">
        <f t="shared" si="4"/>
        <v/>
      </c>
      <c r="Q68" s="1" t="str">
        <f t="shared" si="5"/>
        <v/>
      </c>
    </row>
    <row r="69" spans="1:17" x14ac:dyDescent="0.2">
      <c r="A69" s="1" t="s">
        <v>55</v>
      </c>
      <c r="B69" s="1" t="s">
        <v>70</v>
      </c>
      <c r="C69" s="1">
        <v>611</v>
      </c>
      <c r="D69" s="1">
        <v>406</v>
      </c>
      <c r="E69" s="2">
        <v>0.66448445171849424</v>
      </c>
      <c r="F69" s="1">
        <v>24</v>
      </c>
      <c r="G69" s="1">
        <v>11</v>
      </c>
      <c r="H69" s="2">
        <v>0.45833333333333331</v>
      </c>
      <c r="I69" s="1">
        <v>261</v>
      </c>
      <c r="J69" s="1">
        <v>294</v>
      </c>
      <c r="O69" s="1">
        <f t="shared" si="3"/>
        <v>0</v>
      </c>
      <c r="P69" s="1" t="str">
        <f t="shared" si="4"/>
        <v/>
      </c>
      <c r="Q69" s="1" t="str">
        <f t="shared" si="5"/>
        <v/>
      </c>
    </row>
    <row r="70" spans="1:17" x14ac:dyDescent="0.2">
      <c r="A70" s="1" t="s">
        <v>231</v>
      </c>
      <c r="B70" s="1" t="s">
        <v>295</v>
      </c>
      <c r="C70" s="1">
        <v>1258</v>
      </c>
      <c r="D70" s="1">
        <v>630</v>
      </c>
      <c r="E70" s="2">
        <v>0.50079491255961839</v>
      </c>
      <c r="F70" s="1">
        <v>134</v>
      </c>
      <c r="G70" s="1">
        <v>55</v>
      </c>
      <c r="H70" s="2">
        <v>0.41044776119402987</v>
      </c>
      <c r="I70" s="1">
        <v>20</v>
      </c>
      <c r="J70" s="1">
        <v>260</v>
      </c>
      <c r="K70" s="1" t="s">
        <v>348</v>
      </c>
      <c r="L70" s="1" t="s">
        <v>348</v>
      </c>
      <c r="O70" s="1">
        <f t="shared" si="3"/>
        <v>2</v>
      </c>
      <c r="P70" s="1" t="str">
        <f t="shared" si="4"/>
        <v/>
      </c>
      <c r="Q70" s="1" t="str">
        <f t="shared" si="5"/>
        <v/>
      </c>
    </row>
    <row r="71" spans="1:17" x14ac:dyDescent="0.2">
      <c r="A71" s="1" t="s">
        <v>197</v>
      </c>
      <c r="B71" s="1" t="s">
        <v>205</v>
      </c>
      <c r="C71" s="1">
        <v>4011</v>
      </c>
      <c r="D71" s="1">
        <v>2612</v>
      </c>
      <c r="E71" s="2">
        <v>0.65120917476938422</v>
      </c>
      <c r="F71" s="1">
        <v>692</v>
      </c>
      <c r="G71" s="1">
        <v>340</v>
      </c>
      <c r="H71" s="2">
        <v>0.4913294797687861</v>
      </c>
      <c r="I71" s="1">
        <v>241</v>
      </c>
      <c r="J71" s="1">
        <v>308</v>
      </c>
      <c r="O71" s="1">
        <f t="shared" si="3"/>
        <v>0</v>
      </c>
      <c r="P71" s="1" t="str">
        <f t="shared" si="4"/>
        <v/>
      </c>
      <c r="Q71" s="1" t="str">
        <f t="shared" si="5"/>
        <v/>
      </c>
    </row>
    <row r="72" spans="1:17" x14ac:dyDescent="0.2">
      <c r="A72" s="1" t="s">
        <v>149</v>
      </c>
      <c r="B72" s="1" t="s">
        <v>174</v>
      </c>
      <c r="C72" s="1">
        <v>1628</v>
      </c>
      <c r="D72" s="1">
        <v>988</v>
      </c>
      <c r="E72" s="2">
        <v>0.60687960687960685</v>
      </c>
      <c r="F72" s="1">
        <v>124</v>
      </c>
      <c r="G72" s="1">
        <v>32</v>
      </c>
      <c r="H72" s="2">
        <v>0.25806451612903225</v>
      </c>
      <c r="I72" s="1">
        <v>150</v>
      </c>
      <c r="J72" s="1">
        <v>40</v>
      </c>
      <c r="N72" s="1" t="s">
        <v>348</v>
      </c>
      <c r="O72" s="1">
        <f t="shared" si="3"/>
        <v>1</v>
      </c>
      <c r="P72" s="1" t="str">
        <f t="shared" si="4"/>
        <v/>
      </c>
      <c r="Q72" s="1" t="str">
        <f t="shared" si="5"/>
        <v/>
      </c>
    </row>
    <row r="73" spans="1:17" x14ac:dyDescent="0.2">
      <c r="A73" s="1" t="s">
        <v>2</v>
      </c>
      <c r="B73" s="1" t="s">
        <v>12</v>
      </c>
      <c r="C73" s="1">
        <v>1161</v>
      </c>
      <c r="D73" s="1">
        <v>754</v>
      </c>
      <c r="E73" s="2">
        <v>0.64944013781223087</v>
      </c>
      <c r="F73" s="1">
        <v>184</v>
      </c>
      <c r="G73" s="1">
        <v>80</v>
      </c>
      <c r="H73" s="2">
        <v>0.43478260869565216</v>
      </c>
      <c r="I73" s="1">
        <v>239</v>
      </c>
      <c r="J73" s="1">
        <v>274</v>
      </c>
      <c r="O73" s="1">
        <f t="shared" si="3"/>
        <v>0</v>
      </c>
      <c r="P73" s="1" t="str">
        <f t="shared" si="4"/>
        <v/>
      </c>
      <c r="Q73" s="1" t="str">
        <f t="shared" si="5"/>
        <v/>
      </c>
    </row>
    <row r="74" spans="1:17" x14ac:dyDescent="0.2">
      <c r="A74" s="1" t="s">
        <v>231</v>
      </c>
      <c r="B74" s="1" t="s">
        <v>266</v>
      </c>
      <c r="C74" s="1">
        <v>1124</v>
      </c>
      <c r="D74" s="1">
        <v>767</v>
      </c>
      <c r="E74" s="2">
        <v>0.68238434163701067</v>
      </c>
      <c r="F74" s="1">
        <v>107</v>
      </c>
      <c r="G74" s="1">
        <v>42</v>
      </c>
      <c r="H74" s="2">
        <v>0.3925233644859813</v>
      </c>
      <c r="I74" s="1">
        <v>278</v>
      </c>
      <c r="J74" s="1">
        <v>242</v>
      </c>
      <c r="O74" s="1">
        <f t="shared" si="3"/>
        <v>0</v>
      </c>
      <c r="P74" s="1" t="str">
        <f t="shared" si="4"/>
        <v/>
      </c>
      <c r="Q74" s="1" t="str">
        <f t="shared" si="5"/>
        <v/>
      </c>
    </row>
    <row r="75" spans="1:17" x14ac:dyDescent="0.2">
      <c r="A75" s="1" t="s">
        <v>77</v>
      </c>
      <c r="B75" s="1" t="s">
        <v>105</v>
      </c>
      <c r="C75" s="1">
        <v>887</v>
      </c>
      <c r="D75" s="1">
        <v>552</v>
      </c>
      <c r="E75" s="2">
        <v>0.62232243517474639</v>
      </c>
      <c r="F75" s="1">
        <v>76</v>
      </c>
      <c r="G75" s="1">
        <v>25</v>
      </c>
      <c r="H75" s="2">
        <v>0.32894736842105265</v>
      </c>
      <c r="I75" s="1">
        <v>185</v>
      </c>
      <c r="J75" s="1">
        <v>138</v>
      </c>
      <c r="O75" s="1">
        <f t="shared" si="3"/>
        <v>0</v>
      </c>
      <c r="P75" s="1" t="str">
        <f t="shared" si="4"/>
        <v/>
      </c>
      <c r="Q75" s="1" t="str">
        <f t="shared" si="5"/>
        <v/>
      </c>
    </row>
    <row r="76" spans="1:17" x14ac:dyDescent="0.2">
      <c r="A76" s="1" t="s">
        <v>77</v>
      </c>
      <c r="B76" s="1" t="s">
        <v>78</v>
      </c>
      <c r="C76" s="1">
        <v>2826</v>
      </c>
      <c r="D76" s="1">
        <v>1566</v>
      </c>
      <c r="E76" s="2">
        <v>0.55414012738853502</v>
      </c>
      <c r="F76" s="1">
        <v>454</v>
      </c>
      <c r="G76" s="1">
        <v>127</v>
      </c>
      <c r="H76" s="2">
        <v>0.27973568281938327</v>
      </c>
      <c r="I76" s="1">
        <v>54</v>
      </c>
      <c r="J76" s="1">
        <v>61</v>
      </c>
      <c r="L76" s="1" t="s">
        <v>348</v>
      </c>
      <c r="N76" s="1" t="s">
        <v>348</v>
      </c>
      <c r="O76" s="1">
        <f t="shared" si="3"/>
        <v>2</v>
      </c>
      <c r="P76" s="1" t="str">
        <f t="shared" si="4"/>
        <v/>
      </c>
      <c r="Q76" s="1" t="str">
        <f t="shared" si="5"/>
        <v>Yes</v>
      </c>
    </row>
    <row r="77" spans="1:17" x14ac:dyDescent="0.2">
      <c r="A77" s="1" t="s">
        <v>77</v>
      </c>
      <c r="B77" s="1" t="s">
        <v>85</v>
      </c>
      <c r="C77" s="1">
        <v>758</v>
      </c>
      <c r="D77" s="1">
        <v>521</v>
      </c>
      <c r="E77" s="2">
        <v>0.68733509234828494</v>
      </c>
      <c r="F77" s="1">
        <v>43</v>
      </c>
      <c r="G77" s="1">
        <v>11</v>
      </c>
      <c r="H77" s="2">
        <v>0.2558139534883721</v>
      </c>
      <c r="I77" s="1">
        <v>283</v>
      </c>
      <c r="J77" s="1">
        <v>36</v>
      </c>
      <c r="N77" s="1" t="s">
        <v>348</v>
      </c>
      <c r="O77" s="1">
        <f t="shared" si="3"/>
        <v>1</v>
      </c>
      <c r="P77" s="1" t="str">
        <f t="shared" si="4"/>
        <v/>
      </c>
      <c r="Q77" s="1" t="str">
        <f t="shared" si="5"/>
        <v/>
      </c>
    </row>
    <row r="78" spans="1:17" x14ac:dyDescent="0.2">
      <c r="A78" s="1" t="s">
        <v>55</v>
      </c>
      <c r="B78" s="1" t="s">
        <v>57</v>
      </c>
      <c r="C78" s="1">
        <v>3445</v>
      </c>
      <c r="D78" s="1">
        <v>1945</v>
      </c>
      <c r="E78" s="2">
        <v>0.56458635703918725</v>
      </c>
      <c r="F78" s="1">
        <v>571</v>
      </c>
      <c r="G78" s="1">
        <v>168</v>
      </c>
      <c r="H78" s="2">
        <v>0.29422066549912435</v>
      </c>
      <c r="I78" s="1">
        <v>67</v>
      </c>
      <c r="J78" s="1">
        <v>86</v>
      </c>
      <c r="L78" s="1" t="s">
        <v>348</v>
      </c>
      <c r="O78" s="1">
        <f t="shared" si="3"/>
        <v>1</v>
      </c>
      <c r="P78" s="1" t="str">
        <f t="shared" si="4"/>
        <v/>
      </c>
      <c r="Q78" s="1" t="str">
        <f t="shared" si="5"/>
        <v/>
      </c>
    </row>
    <row r="79" spans="1:17" x14ac:dyDescent="0.2">
      <c r="A79" s="1" t="s">
        <v>231</v>
      </c>
      <c r="B79" s="1" t="s">
        <v>267</v>
      </c>
      <c r="C79" s="1">
        <v>1284</v>
      </c>
      <c r="D79" s="1">
        <v>684</v>
      </c>
      <c r="E79" s="2">
        <v>0.53271028037383172</v>
      </c>
      <c r="F79" s="1">
        <v>188</v>
      </c>
      <c r="G79" s="1">
        <v>45</v>
      </c>
      <c r="H79" s="2">
        <v>0.23936170212765959</v>
      </c>
      <c r="I79" s="1">
        <v>42</v>
      </c>
      <c r="J79" s="1">
        <v>19</v>
      </c>
      <c r="L79" s="1" t="s">
        <v>348</v>
      </c>
      <c r="M79" s="1" t="s">
        <v>348</v>
      </c>
      <c r="N79" s="1" t="s">
        <v>348</v>
      </c>
      <c r="O79" s="1">
        <f t="shared" si="3"/>
        <v>3</v>
      </c>
      <c r="P79" s="1" t="str">
        <f t="shared" si="4"/>
        <v/>
      </c>
      <c r="Q79" s="1" t="str">
        <f t="shared" si="5"/>
        <v>Yes</v>
      </c>
    </row>
    <row r="80" spans="1:17" x14ac:dyDescent="0.2">
      <c r="A80" s="1" t="s">
        <v>118</v>
      </c>
      <c r="B80" s="1" t="s">
        <v>121</v>
      </c>
      <c r="C80" s="1">
        <v>3692</v>
      </c>
      <c r="D80" s="1">
        <v>2256</v>
      </c>
      <c r="E80" s="2">
        <v>0.61105092091007585</v>
      </c>
      <c r="F80" s="1">
        <v>532</v>
      </c>
      <c r="G80" s="1">
        <v>168</v>
      </c>
      <c r="H80" s="2">
        <v>0.31578947368421051</v>
      </c>
      <c r="I80" s="1">
        <v>166</v>
      </c>
      <c r="J80" s="1">
        <v>123</v>
      </c>
      <c r="O80" s="1">
        <f t="shared" si="3"/>
        <v>0</v>
      </c>
      <c r="P80" s="1" t="str">
        <f t="shared" si="4"/>
        <v/>
      </c>
      <c r="Q80" s="1" t="str">
        <f t="shared" si="5"/>
        <v/>
      </c>
    </row>
    <row r="81" spans="1:17" x14ac:dyDescent="0.2">
      <c r="A81" s="1" t="s">
        <v>2</v>
      </c>
      <c r="B81" s="1" t="s">
        <v>13</v>
      </c>
      <c r="C81" s="1">
        <v>5702</v>
      </c>
      <c r="D81" s="1">
        <v>3595</v>
      </c>
      <c r="E81" s="2">
        <v>0.63048053314626451</v>
      </c>
      <c r="F81" s="1">
        <v>959</v>
      </c>
      <c r="G81" s="1">
        <v>363</v>
      </c>
      <c r="H81" s="2">
        <v>0.37851929092805003</v>
      </c>
      <c r="I81" s="1">
        <v>202</v>
      </c>
      <c r="J81" s="1">
        <v>221</v>
      </c>
      <c r="O81" s="1">
        <f t="shared" si="3"/>
        <v>0</v>
      </c>
      <c r="P81" s="1" t="str">
        <f t="shared" si="4"/>
        <v/>
      </c>
      <c r="Q81" s="1" t="str">
        <f t="shared" si="5"/>
        <v/>
      </c>
    </row>
    <row r="82" spans="1:17" x14ac:dyDescent="0.2">
      <c r="A82" s="1" t="s">
        <v>197</v>
      </c>
      <c r="B82" s="1" t="s">
        <v>206</v>
      </c>
      <c r="C82" s="1">
        <v>3177</v>
      </c>
      <c r="D82" s="1">
        <v>2032</v>
      </c>
      <c r="E82" s="2">
        <v>0.6395971041863393</v>
      </c>
      <c r="F82" s="1">
        <v>738</v>
      </c>
      <c r="G82" s="1">
        <v>357</v>
      </c>
      <c r="H82" s="2">
        <v>0.48373983739837401</v>
      </c>
      <c r="I82" s="1">
        <v>220</v>
      </c>
      <c r="J82" s="1">
        <v>303</v>
      </c>
      <c r="O82" s="1">
        <f t="shared" si="3"/>
        <v>0</v>
      </c>
      <c r="P82" s="1" t="str">
        <f t="shared" si="4"/>
        <v/>
      </c>
      <c r="Q82" s="1" t="str">
        <f t="shared" si="5"/>
        <v/>
      </c>
    </row>
    <row r="83" spans="1:17" x14ac:dyDescent="0.2">
      <c r="A83" s="1" t="s">
        <v>149</v>
      </c>
      <c r="B83" s="1" t="s">
        <v>157</v>
      </c>
      <c r="C83" s="1">
        <v>830</v>
      </c>
      <c r="D83" s="1">
        <v>506</v>
      </c>
      <c r="E83" s="2">
        <v>0.60963855421686752</v>
      </c>
      <c r="F83" s="1">
        <v>53</v>
      </c>
      <c r="G83" s="1">
        <v>19</v>
      </c>
      <c r="H83" s="2">
        <v>0.35849056603773582</v>
      </c>
      <c r="I83" s="1">
        <v>160</v>
      </c>
      <c r="J83" s="1">
        <v>182</v>
      </c>
      <c r="O83" s="1">
        <f t="shared" si="3"/>
        <v>0</v>
      </c>
      <c r="P83" s="1" t="str">
        <f t="shared" si="4"/>
        <v/>
      </c>
      <c r="Q83" s="1" t="str">
        <f t="shared" si="5"/>
        <v/>
      </c>
    </row>
    <row r="84" spans="1:17" x14ac:dyDescent="0.2">
      <c r="A84" s="1" t="s">
        <v>299</v>
      </c>
      <c r="B84" s="1" t="s">
        <v>312</v>
      </c>
      <c r="C84" s="1">
        <v>1404</v>
      </c>
      <c r="D84" s="1">
        <v>827</v>
      </c>
      <c r="E84" s="2">
        <v>0.58903133903133909</v>
      </c>
      <c r="F84" s="1">
        <v>133</v>
      </c>
      <c r="G84" s="1">
        <v>39</v>
      </c>
      <c r="H84" s="2">
        <v>0.2932330827067669</v>
      </c>
      <c r="I84" s="1">
        <v>110</v>
      </c>
      <c r="J84" s="1">
        <v>82</v>
      </c>
      <c r="O84" s="1">
        <f t="shared" si="3"/>
        <v>0</v>
      </c>
      <c r="P84" s="1" t="str">
        <f t="shared" si="4"/>
        <v/>
      </c>
      <c r="Q84" s="1" t="str">
        <f t="shared" si="5"/>
        <v/>
      </c>
    </row>
    <row r="85" spans="1:17" x14ac:dyDescent="0.2">
      <c r="A85" s="1" t="s">
        <v>299</v>
      </c>
      <c r="B85" s="1" t="s">
        <v>321</v>
      </c>
      <c r="C85" s="1">
        <v>899</v>
      </c>
      <c r="D85" s="1">
        <v>546</v>
      </c>
      <c r="E85" s="2">
        <v>0.60734149054505004</v>
      </c>
      <c r="F85" s="1">
        <v>48</v>
      </c>
      <c r="G85" s="1">
        <v>14</v>
      </c>
      <c r="H85" s="2">
        <v>0.29166666666666669</v>
      </c>
      <c r="I85" s="1">
        <v>154</v>
      </c>
      <c r="J85" s="1">
        <v>80</v>
      </c>
      <c r="N85" s="1" t="s">
        <v>348</v>
      </c>
      <c r="O85" s="1">
        <f t="shared" si="3"/>
        <v>1</v>
      </c>
      <c r="P85" s="1" t="str">
        <f t="shared" si="4"/>
        <v/>
      </c>
      <c r="Q85" s="1" t="str">
        <f t="shared" si="5"/>
        <v/>
      </c>
    </row>
    <row r="86" spans="1:17" x14ac:dyDescent="0.2">
      <c r="A86" s="1" t="s">
        <v>231</v>
      </c>
      <c r="B86" s="1" t="s">
        <v>254</v>
      </c>
      <c r="C86" s="1">
        <v>1209</v>
      </c>
      <c r="D86" s="1">
        <v>783</v>
      </c>
      <c r="E86" s="2">
        <v>0.64764267990074442</v>
      </c>
      <c r="F86" s="1">
        <v>57</v>
      </c>
      <c r="G86" s="1">
        <v>19</v>
      </c>
      <c r="H86" s="2">
        <v>0.33333333333333331</v>
      </c>
      <c r="I86" s="1">
        <v>235</v>
      </c>
      <c r="J86" s="1">
        <v>147</v>
      </c>
      <c r="O86" s="1">
        <f t="shared" si="3"/>
        <v>0</v>
      </c>
      <c r="P86" s="1" t="str">
        <f t="shared" si="4"/>
        <v/>
      </c>
      <c r="Q86" s="1" t="str">
        <f t="shared" si="5"/>
        <v/>
      </c>
    </row>
    <row r="87" spans="1:17" x14ac:dyDescent="0.2">
      <c r="A87" s="1" t="s">
        <v>149</v>
      </c>
      <c r="B87" s="1" t="s">
        <v>175</v>
      </c>
      <c r="C87" s="1">
        <v>1542</v>
      </c>
      <c r="D87" s="1">
        <v>1103</v>
      </c>
      <c r="E87" s="2">
        <v>0.71530479896238652</v>
      </c>
      <c r="F87" s="1">
        <v>71</v>
      </c>
      <c r="G87" s="1">
        <v>22</v>
      </c>
      <c r="H87" s="2">
        <v>0.30985915492957744</v>
      </c>
      <c r="I87" s="1">
        <v>305</v>
      </c>
      <c r="J87" s="1">
        <v>113</v>
      </c>
      <c r="O87" s="1">
        <f t="shared" si="3"/>
        <v>0</v>
      </c>
      <c r="P87" s="1" t="str">
        <f t="shared" si="4"/>
        <v/>
      </c>
      <c r="Q87" s="1" t="str">
        <f t="shared" si="5"/>
        <v/>
      </c>
    </row>
    <row r="88" spans="1:17" x14ac:dyDescent="0.2">
      <c r="A88" s="1" t="s">
        <v>77</v>
      </c>
      <c r="B88" s="1" t="s">
        <v>98</v>
      </c>
      <c r="C88" s="1">
        <v>1458</v>
      </c>
      <c r="D88" s="1">
        <v>906</v>
      </c>
      <c r="E88" s="2">
        <v>0.62139917695473246</v>
      </c>
      <c r="F88" s="1">
        <v>172</v>
      </c>
      <c r="G88" s="1">
        <v>77</v>
      </c>
      <c r="H88" s="2">
        <v>0.44767441860465118</v>
      </c>
      <c r="I88" s="1">
        <v>182</v>
      </c>
      <c r="J88" s="1">
        <v>282</v>
      </c>
      <c r="O88" s="1">
        <f t="shared" si="3"/>
        <v>0</v>
      </c>
      <c r="P88" s="1" t="str">
        <f t="shared" si="4"/>
        <v/>
      </c>
      <c r="Q88" s="1" t="str">
        <f t="shared" si="5"/>
        <v/>
      </c>
    </row>
    <row r="89" spans="1:17" x14ac:dyDescent="0.2">
      <c r="A89" s="1" t="s">
        <v>77</v>
      </c>
      <c r="B89" s="1" t="s">
        <v>106</v>
      </c>
      <c r="C89" s="1">
        <v>1012</v>
      </c>
      <c r="D89" s="1">
        <v>534</v>
      </c>
      <c r="E89" s="2">
        <v>0.52766798418972327</v>
      </c>
      <c r="F89" s="1">
        <v>103</v>
      </c>
      <c r="G89" s="1">
        <v>25</v>
      </c>
      <c r="H89" s="2">
        <v>0.24271844660194175</v>
      </c>
      <c r="I89" s="1">
        <v>35</v>
      </c>
      <c r="J89" s="1">
        <v>26</v>
      </c>
      <c r="L89" s="1" t="s">
        <v>348</v>
      </c>
      <c r="M89" s="1" t="s">
        <v>348</v>
      </c>
      <c r="N89" s="1" t="s">
        <v>348</v>
      </c>
      <c r="O89" s="1">
        <f t="shared" si="3"/>
        <v>3</v>
      </c>
      <c r="P89" s="1" t="str">
        <f t="shared" si="4"/>
        <v/>
      </c>
      <c r="Q89" s="1" t="str">
        <f t="shared" si="5"/>
        <v>Yes</v>
      </c>
    </row>
    <row r="90" spans="1:17" x14ac:dyDescent="0.2">
      <c r="A90" s="1" t="s">
        <v>55</v>
      </c>
      <c r="B90" s="1" t="s">
        <v>66</v>
      </c>
      <c r="C90" s="1">
        <v>3641</v>
      </c>
      <c r="D90" s="1">
        <v>2252</v>
      </c>
      <c r="E90" s="2">
        <v>0.61851139796759136</v>
      </c>
      <c r="F90" s="1">
        <v>282</v>
      </c>
      <c r="G90" s="1">
        <v>104</v>
      </c>
      <c r="H90" s="2">
        <v>0.36879432624113473</v>
      </c>
      <c r="I90" s="1">
        <v>181</v>
      </c>
      <c r="J90" s="1">
        <v>204</v>
      </c>
      <c r="O90" s="1">
        <f t="shared" si="3"/>
        <v>0</v>
      </c>
      <c r="P90" s="1" t="str">
        <f t="shared" si="4"/>
        <v/>
      </c>
      <c r="Q90" s="1" t="str">
        <f t="shared" si="5"/>
        <v/>
      </c>
    </row>
    <row r="91" spans="1:17" x14ac:dyDescent="0.2">
      <c r="A91" s="1" t="s">
        <v>118</v>
      </c>
      <c r="B91" s="1" t="s">
        <v>131</v>
      </c>
      <c r="C91" s="1">
        <v>1308</v>
      </c>
      <c r="D91" s="1">
        <v>803</v>
      </c>
      <c r="E91" s="2">
        <v>0.61391437308868502</v>
      </c>
      <c r="F91" s="1">
        <v>137</v>
      </c>
      <c r="G91" s="1">
        <v>51</v>
      </c>
      <c r="H91" s="2">
        <v>0.37226277372262773</v>
      </c>
      <c r="I91" s="1">
        <v>174</v>
      </c>
      <c r="J91" s="1">
        <v>209</v>
      </c>
      <c r="O91" s="1">
        <f t="shared" si="3"/>
        <v>0</v>
      </c>
      <c r="P91" s="1" t="str">
        <f t="shared" si="4"/>
        <v/>
      </c>
      <c r="Q91" s="1" t="str">
        <f t="shared" si="5"/>
        <v/>
      </c>
    </row>
    <row r="92" spans="1:17" x14ac:dyDescent="0.2">
      <c r="A92" s="1" t="s">
        <v>231</v>
      </c>
      <c r="B92" s="1" t="s">
        <v>248</v>
      </c>
      <c r="C92" s="1">
        <v>1024</v>
      </c>
      <c r="D92" s="1">
        <v>604</v>
      </c>
      <c r="E92" s="2">
        <v>0.58984375</v>
      </c>
      <c r="F92" s="1">
        <v>143</v>
      </c>
      <c r="G92" s="1">
        <v>56</v>
      </c>
      <c r="H92" s="2">
        <v>0.39160839160839161</v>
      </c>
      <c r="I92" s="1">
        <v>112</v>
      </c>
      <c r="J92" s="1">
        <v>238</v>
      </c>
      <c r="O92" s="1">
        <f t="shared" si="3"/>
        <v>0</v>
      </c>
      <c r="P92" s="1" t="str">
        <f t="shared" si="4"/>
        <v/>
      </c>
      <c r="Q92" s="1" t="str">
        <f t="shared" si="5"/>
        <v/>
      </c>
    </row>
    <row r="93" spans="1:17" x14ac:dyDescent="0.2">
      <c r="A93" s="1" t="s">
        <v>231</v>
      </c>
      <c r="B93" s="1" t="s">
        <v>255</v>
      </c>
      <c r="C93" s="1">
        <v>1426</v>
      </c>
      <c r="D93" s="1">
        <v>911</v>
      </c>
      <c r="E93" s="2">
        <v>0.63884992987377276</v>
      </c>
      <c r="F93" s="1">
        <v>100</v>
      </c>
      <c r="G93" s="1">
        <v>40</v>
      </c>
      <c r="H93" s="2">
        <v>0.4</v>
      </c>
      <c r="I93" s="1">
        <v>217</v>
      </c>
      <c r="J93" s="1">
        <v>250</v>
      </c>
      <c r="O93" s="1">
        <f t="shared" si="3"/>
        <v>0</v>
      </c>
      <c r="P93" s="1" t="str">
        <f t="shared" si="4"/>
        <v/>
      </c>
      <c r="Q93" s="1" t="str">
        <f t="shared" si="5"/>
        <v/>
      </c>
    </row>
    <row r="94" spans="1:17" x14ac:dyDescent="0.2">
      <c r="A94" s="1" t="s">
        <v>15</v>
      </c>
      <c r="B94" s="1" t="s">
        <v>41</v>
      </c>
      <c r="C94" s="1">
        <v>590</v>
      </c>
      <c r="D94" s="1">
        <v>374</v>
      </c>
      <c r="E94" s="2">
        <v>0.63389830508474576</v>
      </c>
      <c r="F94" s="1">
        <v>32</v>
      </c>
      <c r="G94" s="1">
        <v>9</v>
      </c>
      <c r="H94" s="2">
        <v>0.28125</v>
      </c>
      <c r="I94" s="1">
        <v>210</v>
      </c>
      <c r="J94" s="1">
        <v>64</v>
      </c>
      <c r="N94" s="1" t="s">
        <v>348</v>
      </c>
      <c r="O94" s="1">
        <f t="shared" si="3"/>
        <v>1</v>
      </c>
      <c r="P94" s="1" t="str">
        <f t="shared" si="4"/>
        <v/>
      </c>
      <c r="Q94" s="1" t="str">
        <f t="shared" si="5"/>
        <v/>
      </c>
    </row>
    <row r="95" spans="1:17" x14ac:dyDescent="0.2">
      <c r="A95" s="1" t="s">
        <v>231</v>
      </c>
      <c r="B95" s="1" t="s">
        <v>281</v>
      </c>
      <c r="C95" s="1">
        <v>909</v>
      </c>
      <c r="D95" s="1">
        <v>654</v>
      </c>
      <c r="E95" s="2">
        <v>0.71947194719471952</v>
      </c>
      <c r="F95" s="1">
        <v>76</v>
      </c>
      <c r="G95" s="1">
        <v>29</v>
      </c>
      <c r="H95" s="2">
        <v>0.38157894736842107</v>
      </c>
      <c r="I95" s="1">
        <v>306</v>
      </c>
      <c r="J95" s="1">
        <v>225</v>
      </c>
      <c r="O95" s="1">
        <f t="shared" si="3"/>
        <v>0</v>
      </c>
      <c r="P95" s="1" t="str">
        <f t="shared" si="4"/>
        <v/>
      </c>
      <c r="Q95" s="1" t="str">
        <f t="shared" si="5"/>
        <v/>
      </c>
    </row>
    <row r="96" spans="1:17" x14ac:dyDescent="0.2">
      <c r="A96" s="1" t="s">
        <v>197</v>
      </c>
      <c r="B96" s="1" t="s">
        <v>207</v>
      </c>
      <c r="C96" s="1">
        <v>3825</v>
      </c>
      <c r="D96" s="1">
        <v>2422</v>
      </c>
      <c r="E96" s="2">
        <v>0.63320261437908498</v>
      </c>
      <c r="F96" s="1">
        <v>922</v>
      </c>
      <c r="G96" s="1">
        <v>404</v>
      </c>
      <c r="H96" s="2">
        <v>0.43817787418655096</v>
      </c>
      <c r="I96" s="1">
        <v>209</v>
      </c>
      <c r="J96" s="1">
        <v>276</v>
      </c>
      <c r="O96" s="1">
        <f t="shared" si="3"/>
        <v>0</v>
      </c>
      <c r="P96" s="1" t="str">
        <f t="shared" si="4"/>
        <v/>
      </c>
      <c r="Q96" s="1" t="str">
        <f t="shared" si="5"/>
        <v/>
      </c>
    </row>
    <row r="97" spans="1:17" x14ac:dyDescent="0.2">
      <c r="A97" s="1" t="s">
        <v>149</v>
      </c>
      <c r="B97" s="1" t="s">
        <v>167</v>
      </c>
      <c r="C97" s="1">
        <v>1253</v>
      </c>
      <c r="D97" s="1">
        <v>852</v>
      </c>
      <c r="E97" s="2">
        <v>0.67996807661612135</v>
      </c>
      <c r="F97" s="1">
        <v>105</v>
      </c>
      <c r="G97" s="1">
        <v>48</v>
      </c>
      <c r="H97" s="2">
        <v>0.45714285714285713</v>
      </c>
      <c r="I97" s="1">
        <v>273</v>
      </c>
      <c r="J97" s="1">
        <v>292</v>
      </c>
      <c r="O97" s="1">
        <f t="shared" si="3"/>
        <v>0</v>
      </c>
      <c r="P97" s="1" t="str">
        <f t="shared" si="4"/>
        <v/>
      </c>
      <c r="Q97" s="1" t="str">
        <f t="shared" si="5"/>
        <v/>
      </c>
    </row>
    <row r="98" spans="1:17" x14ac:dyDescent="0.2">
      <c r="A98" s="1" t="s">
        <v>231</v>
      </c>
      <c r="B98" s="1" t="s">
        <v>282</v>
      </c>
      <c r="C98" s="1">
        <v>816</v>
      </c>
      <c r="D98" s="1">
        <v>605</v>
      </c>
      <c r="E98" s="2">
        <v>0.74142156862745101</v>
      </c>
      <c r="F98" s="1">
        <v>44</v>
      </c>
      <c r="G98" s="1">
        <v>19</v>
      </c>
      <c r="H98" s="2">
        <v>0.43181818181818182</v>
      </c>
      <c r="I98" s="1">
        <v>316</v>
      </c>
      <c r="J98" s="1">
        <v>273</v>
      </c>
      <c r="O98" s="1">
        <f t="shared" si="3"/>
        <v>0</v>
      </c>
      <c r="P98" s="1" t="str">
        <f t="shared" si="4"/>
        <v/>
      </c>
      <c r="Q98" s="1" t="str">
        <f t="shared" si="5"/>
        <v/>
      </c>
    </row>
    <row r="99" spans="1:17" x14ac:dyDescent="0.2">
      <c r="A99" s="1" t="s">
        <v>77</v>
      </c>
      <c r="B99" s="1" t="s">
        <v>86</v>
      </c>
      <c r="C99" s="1">
        <v>1216</v>
      </c>
      <c r="D99" s="1">
        <v>743</v>
      </c>
      <c r="E99" s="2">
        <v>0.61101973684210531</v>
      </c>
      <c r="F99" s="1">
        <v>184</v>
      </c>
      <c r="G99" s="1">
        <v>68</v>
      </c>
      <c r="H99" s="2">
        <v>0.36956521739130432</v>
      </c>
      <c r="I99" s="1">
        <v>165</v>
      </c>
      <c r="J99" s="1">
        <v>205</v>
      </c>
      <c r="O99" s="1">
        <f t="shared" si="3"/>
        <v>0</v>
      </c>
      <c r="P99" s="1" t="str">
        <f t="shared" si="4"/>
        <v/>
      </c>
      <c r="Q99" s="1" t="str">
        <f t="shared" si="5"/>
        <v/>
      </c>
    </row>
    <row r="100" spans="1:17" x14ac:dyDescent="0.2">
      <c r="A100" s="1" t="s">
        <v>299</v>
      </c>
      <c r="B100" s="1" t="s">
        <v>313</v>
      </c>
      <c r="C100" s="1">
        <v>1047</v>
      </c>
      <c r="D100" s="1">
        <v>638</v>
      </c>
      <c r="E100" s="2">
        <v>0.60936007640878698</v>
      </c>
      <c r="F100" s="1">
        <v>133</v>
      </c>
      <c r="G100" s="1">
        <v>50</v>
      </c>
      <c r="H100" s="2">
        <v>0.37593984962406013</v>
      </c>
      <c r="I100" s="1">
        <v>159</v>
      </c>
      <c r="J100" s="1">
        <v>217</v>
      </c>
      <c r="O100" s="1">
        <f t="shared" si="3"/>
        <v>0</v>
      </c>
      <c r="P100" s="1" t="str">
        <f t="shared" si="4"/>
        <v/>
      </c>
      <c r="Q100" s="1" t="str">
        <f t="shared" si="5"/>
        <v/>
      </c>
    </row>
    <row r="101" spans="1:17" x14ac:dyDescent="0.2">
      <c r="A101" s="1" t="s">
        <v>231</v>
      </c>
      <c r="B101" s="1" t="s">
        <v>256</v>
      </c>
      <c r="C101" s="1">
        <v>1175</v>
      </c>
      <c r="D101" s="1">
        <v>775</v>
      </c>
      <c r="E101" s="2">
        <v>0.65957446808510634</v>
      </c>
      <c r="F101" s="1">
        <v>55</v>
      </c>
      <c r="G101" s="1">
        <v>17</v>
      </c>
      <c r="H101" s="2">
        <v>0.30909090909090908</v>
      </c>
      <c r="I101" s="1">
        <v>254</v>
      </c>
      <c r="J101" s="1">
        <v>109</v>
      </c>
      <c r="O101" s="1">
        <f t="shared" si="3"/>
        <v>0</v>
      </c>
      <c r="P101" s="1" t="str">
        <f t="shared" si="4"/>
        <v/>
      </c>
      <c r="Q101" s="1" t="str">
        <f t="shared" si="5"/>
        <v/>
      </c>
    </row>
    <row r="102" spans="1:17" x14ac:dyDescent="0.2">
      <c r="A102" s="1" t="s">
        <v>149</v>
      </c>
      <c r="B102" s="1" t="s">
        <v>158</v>
      </c>
      <c r="C102" s="1">
        <v>1052</v>
      </c>
      <c r="D102" s="1">
        <v>560</v>
      </c>
      <c r="E102" s="2">
        <v>0.53231939163498099</v>
      </c>
      <c r="F102" s="1">
        <v>139</v>
      </c>
      <c r="G102" s="1">
        <v>39</v>
      </c>
      <c r="H102" s="2">
        <v>0.2805755395683453</v>
      </c>
      <c r="I102" s="1">
        <v>41</v>
      </c>
      <c r="J102" s="1">
        <v>62</v>
      </c>
      <c r="L102" s="1" t="s">
        <v>348</v>
      </c>
      <c r="N102" s="1" t="s">
        <v>348</v>
      </c>
      <c r="O102" s="1">
        <f t="shared" si="3"/>
        <v>2</v>
      </c>
      <c r="P102" s="1" t="str">
        <f t="shared" si="4"/>
        <v/>
      </c>
      <c r="Q102" s="1" t="str">
        <f t="shared" si="5"/>
        <v>Yes</v>
      </c>
    </row>
    <row r="103" spans="1:17" x14ac:dyDescent="0.2">
      <c r="A103" s="1" t="s">
        <v>149</v>
      </c>
      <c r="B103" s="1" t="s">
        <v>191</v>
      </c>
      <c r="C103" s="1">
        <v>467</v>
      </c>
      <c r="D103" s="1">
        <v>231</v>
      </c>
      <c r="E103" s="2">
        <v>0.49464668094218417</v>
      </c>
      <c r="F103" s="1">
        <v>35</v>
      </c>
      <c r="G103" s="1">
        <v>13</v>
      </c>
      <c r="H103" s="2">
        <v>0.37142857142857144</v>
      </c>
      <c r="I103" s="1">
        <v>14</v>
      </c>
      <c r="J103" s="1">
        <v>207</v>
      </c>
      <c r="K103" s="1" t="s">
        <v>348</v>
      </c>
      <c r="L103" s="1" t="s">
        <v>348</v>
      </c>
      <c r="O103" s="1">
        <f t="shared" si="3"/>
        <v>2</v>
      </c>
      <c r="P103" s="1" t="str">
        <f t="shared" si="4"/>
        <v/>
      </c>
      <c r="Q103" s="1" t="str">
        <f t="shared" si="5"/>
        <v/>
      </c>
    </row>
    <row r="104" spans="1:17" x14ac:dyDescent="0.2">
      <c r="A104" s="1" t="s">
        <v>299</v>
      </c>
      <c r="B104" s="1" t="s">
        <v>328</v>
      </c>
      <c r="C104" s="1">
        <v>943</v>
      </c>
      <c r="D104" s="1">
        <v>518</v>
      </c>
      <c r="E104" s="2">
        <v>0.54931071049840929</v>
      </c>
      <c r="F104" s="1">
        <v>80</v>
      </c>
      <c r="G104" s="1">
        <v>29</v>
      </c>
      <c r="H104" s="2">
        <v>0.36249999999999999</v>
      </c>
      <c r="I104" s="1">
        <v>51</v>
      </c>
      <c r="J104" s="1">
        <v>189</v>
      </c>
      <c r="L104" s="1" t="s">
        <v>348</v>
      </c>
      <c r="O104" s="1">
        <f t="shared" si="3"/>
        <v>1</v>
      </c>
      <c r="P104" s="1" t="str">
        <f t="shared" si="4"/>
        <v/>
      </c>
      <c r="Q104" s="1" t="str">
        <f t="shared" si="5"/>
        <v/>
      </c>
    </row>
    <row r="105" spans="1:17" x14ac:dyDescent="0.2">
      <c r="A105" s="1" t="s">
        <v>15</v>
      </c>
      <c r="B105" s="1" t="s">
        <v>45</v>
      </c>
      <c r="C105" s="1">
        <v>680</v>
      </c>
      <c r="D105" s="1">
        <v>443</v>
      </c>
      <c r="E105" s="2">
        <v>0.65147058823529413</v>
      </c>
      <c r="F105" s="1">
        <v>55</v>
      </c>
      <c r="G105" s="1">
        <v>16</v>
      </c>
      <c r="H105" s="2">
        <v>0.29090909090909089</v>
      </c>
      <c r="I105" s="1">
        <v>242</v>
      </c>
      <c r="J105" s="1">
        <v>79</v>
      </c>
      <c r="N105" s="1" t="s">
        <v>348</v>
      </c>
      <c r="O105" s="1">
        <f t="shared" si="3"/>
        <v>1</v>
      </c>
      <c r="P105" s="1" t="str">
        <f t="shared" si="4"/>
        <v/>
      </c>
      <c r="Q105" s="1" t="str">
        <f t="shared" si="5"/>
        <v/>
      </c>
    </row>
    <row r="106" spans="1:17" x14ac:dyDescent="0.2">
      <c r="A106" s="1" t="s">
        <v>2</v>
      </c>
      <c r="B106" s="1" t="s">
        <v>3</v>
      </c>
      <c r="C106" s="1">
        <v>2102</v>
      </c>
      <c r="D106" s="1">
        <v>1289</v>
      </c>
      <c r="E106" s="2">
        <v>0.61322549952426264</v>
      </c>
      <c r="F106" s="1">
        <v>357</v>
      </c>
      <c r="G106" s="1">
        <v>128</v>
      </c>
      <c r="H106" s="2">
        <v>0.35854341736694678</v>
      </c>
      <c r="I106" s="1">
        <v>171</v>
      </c>
      <c r="J106" s="1">
        <v>184</v>
      </c>
      <c r="O106" s="1">
        <f t="shared" si="3"/>
        <v>0</v>
      </c>
      <c r="P106" s="1" t="str">
        <f t="shared" si="4"/>
        <v/>
      </c>
      <c r="Q106" s="1" t="str">
        <f t="shared" si="5"/>
        <v/>
      </c>
    </row>
    <row r="107" spans="1:17" x14ac:dyDescent="0.2">
      <c r="A107" s="1" t="s">
        <v>77</v>
      </c>
      <c r="B107" s="1" t="s">
        <v>114</v>
      </c>
      <c r="C107" s="1">
        <v>1203</v>
      </c>
      <c r="D107" s="1">
        <v>809</v>
      </c>
      <c r="E107" s="2">
        <v>0.67248545303408147</v>
      </c>
      <c r="F107" s="1">
        <v>101</v>
      </c>
      <c r="G107" s="1">
        <v>39</v>
      </c>
      <c r="H107" s="2">
        <v>0.38613861386138615</v>
      </c>
      <c r="I107" s="1">
        <v>270</v>
      </c>
      <c r="J107" s="1">
        <v>231</v>
      </c>
      <c r="O107" s="1">
        <f t="shared" si="3"/>
        <v>0</v>
      </c>
      <c r="P107" s="1" t="str">
        <f t="shared" si="4"/>
        <v/>
      </c>
      <c r="Q107" s="1" t="str">
        <f t="shared" si="5"/>
        <v/>
      </c>
    </row>
    <row r="108" spans="1:17" x14ac:dyDescent="0.2">
      <c r="A108" s="1" t="s">
        <v>299</v>
      </c>
      <c r="B108" s="1" t="s">
        <v>329</v>
      </c>
      <c r="C108" s="1">
        <v>1436</v>
      </c>
      <c r="D108" s="1">
        <v>781</v>
      </c>
      <c r="E108" s="2">
        <v>0.54387186629526463</v>
      </c>
      <c r="F108" s="1">
        <v>159</v>
      </c>
      <c r="G108" s="1">
        <v>46</v>
      </c>
      <c r="H108" s="2">
        <v>0.28930817610062892</v>
      </c>
      <c r="I108" s="1">
        <v>46</v>
      </c>
      <c r="J108" s="1">
        <v>74</v>
      </c>
      <c r="L108" s="1" t="s">
        <v>348</v>
      </c>
      <c r="N108" s="1" t="s">
        <v>348</v>
      </c>
      <c r="O108" s="1">
        <f t="shared" si="3"/>
        <v>2</v>
      </c>
      <c r="P108" s="1" t="str">
        <f t="shared" si="4"/>
        <v/>
      </c>
      <c r="Q108" s="1" t="str">
        <f t="shared" si="5"/>
        <v>Yes</v>
      </c>
    </row>
    <row r="109" spans="1:17" x14ac:dyDescent="0.2">
      <c r="A109" s="1" t="s">
        <v>231</v>
      </c>
      <c r="B109" s="1" t="s">
        <v>257</v>
      </c>
      <c r="C109" s="1">
        <v>878</v>
      </c>
      <c r="D109" s="1">
        <v>438</v>
      </c>
      <c r="E109" s="2">
        <v>0.49886104783599089</v>
      </c>
      <c r="F109" s="1">
        <v>129</v>
      </c>
      <c r="G109" s="1">
        <v>23</v>
      </c>
      <c r="H109" s="2">
        <v>0.17829457364341086</v>
      </c>
      <c r="I109" s="1">
        <v>16</v>
      </c>
      <c r="J109" s="1">
        <v>3</v>
      </c>
      <c r="K109" s="1" t="s">
        <v>348</v>
      </c>
      <c r="L109" s="1" t="s">
        <v>348</v>
      </c>
      <c r="M109" s="1" t="s">
        <v>348</v>
      </c>
      <c r="N109" s="1" t="s">
        <v>348</v>
      </c>
      <c r="O109" s="1">
        <f t="shared" si="3"/>
        <v>4</v>
      </c>
      <c r="P109" s="1" t="str">
        <f t="shared" si="4"/>
        <v>Yes</v>
      </c>
      <c r="Q109" s="1" t="str">
        <f t="shared" si="5"/>
        <v>Yes</v>
      </c>
    </row>
    <row r="110" spans="1:17" x14ac:dyDescent="0.2">
      <c r="A110" s="1" t="s">
        <v>231</v>
      </c>
      <c r="B110" s="1" t="s">
        <v>268</v>
      </c>
      <c r="C110" s="1">
        <v>1257</v>
      </c>
      <c r="D110" s="1">
        <v>812</v>
      </c>
      <c r="E110" s="2">
        <v>0.64598249801113761</v>
      </c>
      <c r="F110" s="1">
        <v>156</v>
      </c>
      <c r="G110" s="1">
        <v>48</v>
      </c>
      <c r="H110" s="2">
        <v>0.30769230769230771</v>
      </c>
      <c r="I110" s="1">
        <v>233</v>
      </c>
      <c r="J110" s="1">
        <v>106</v>
      </c>
      <c r="O110" s="1">
        <f t="shared" si="3"/>
        <v>0</v>
      </c>
      <c r="P110" s="1" t="str">
        <f t="shared" si="4"/>
        <v/>
      </c>
      <c r="Q110" s="1" t="str">
        <f t="shared" si="5"/>
        <v/>
      </c>
    </row>
    <row r="111" spans="1:17" x14ac:dyDescent="0.2">
      <c r="A111" s="1" t="s">
        <v>149</v>
      </c>
      <c r="B111" s="1" t="s">
        <v>185</v>
      </c>
      <c r="C111" s="1">
        <v>1177</v>
      </c>
      <c r="D111" s="1">
        <v>557</v>
      </c>
      <c r="E111" s="2">
        <v>0.47323704333050126</v>
      </c>
      <c r="F111" s="1">
        <v>179</v>
      </c>
      <c r="G111" s="1">
        <v>46</v>
      </c>
      <c r="H111" s="2">
        <v>0.25698324022346369</v>
      </c>
      <c r="I111" s="1">
        <v>3</v>
      </c>
      <c r="J111" s="1">
        <v>38</v>
      </c>
      <c r="K111" s="1" t="s">
        <v>348</v>
      </c>
      <c r="L111" s="1" t="s">
        <v>348</v>
      </c>
      <c r="N111" s="1" t="s">
        <v>348</v>
      </c>
      <c r="O111" s="1">
        <f t="shared" si="3"/>
        <v>3</v>
      </c>
      <c r="P111" s="1" t="str">
        <f t="shared" si="4"/>
        <v/>
      </c>
      <c r="Q111" s="1" t="str">
        <f t="shared" si="5"/>
        <v>Yes</v>
      </c>
    </row>
    <row r="112" spans="1:17" x14ac:dyDescent="0.2">
      <c r="A112" s="1" t="s">
        <v>197</v>
      </c>
      <c r="B112" s="1" t="s">
        <v>208</v>
      </c>
      <c r="C112" s="1">
        <v>2509</v>
      </c>
      <c r="D112" s="1">
        <v>1637</v>
      </c>
      <c r="E112" s="2">
        <v>0.65245117576723799</v>
      </c>
      <c r="F112" s="1">
        <v>520</v>
      </c>
      <c r="G112" s="1">
        <v>261</v>
      </c>
      <c r="H112" s="2">
        <v>0.50192307692307692</v>
      </c>
      <c r="I112" s="1">
        <v>244</v>
      </c>
      <c r="J112" s="1">
        <v>309</v>
      </c>
      <c r="O112" s="1">
        <f t="shared" si="3"/>
        <v>0</v>
      </c>
      <c r="P112" s="1" t="str">
        <f t="shared" si="4"/>
        <v/>
      </c>
      <c r="Q112" s="1" t="str">
        <f t="shared" si="5"/>
        <v/>
      </c>
    </row>
    <row r="113" spans="1:17" x14ac:dyDescent="0.2">
      <c r="A113" s="1" t="s">
        <v>231</v>
      </c>
      <c r="B113" s="1" t="s">
        <v>283</v>
      </c>
      <c r="C113" s="1">
        <v>1121</v>
      </c>
      <c r="D113" s="1">
        <v>768</v>
      </c>
      <c r="E113" s="2">
        <v>0.68510258697591431</v>
      </c>
      <c r="F113" s="1">
        <v>73</v>
      </c>
      <c r="G113" s="1">
        <v>27</v>
      </c>
      <c r="H113" s="2">
        <v>0.36986301369863012</v>
      </c>
      <c r="I113" s="1">
        <v>280</v>
      </c>
      <c r="J113" s="1">
        <v>206</v>
      </c>
      <c r="O113" s="1">
        <f t="shared" si="3"/>
        <v>0</v>
      </c>
      <c r="P113" s="1" t="str">
        <f t="shared" si="4"/>
        <v/>
      </c>
      <c r="Q113" s="1" t="str">
        <f t="shared" si="5"/>
        <v/>
      </c>
    </row>
    <row r="114" spans="1:17" x14ac:dyDescent="0.2">
      <c r="A114" s="1" t="s">
        <v>197</v>
      </c>
      <c r="B114" s="1" t="s">
        <v>209</v>
      </c>
      <c r="C114" s="1">
        <v>2100</v>
      </c>
      <c r="D114" s="1">
        <v>1323</v>
      </c>
      <c r="E114" s="2">
        <v>0.63</v>
      </c>
      <c r="F114" s="1">
        <v>838</v>
      </c>
      <c r="G114" s="1">
        <v>454</v>
      </c>
      <c r="H114" s="2">
        <v>0.5417661097852029</v>
      </c>
      <c r="I114" s="1">
        <v>201</v>
      </c>
      <c r="J114" s="1">
        <v>316</v>
      </c>
      <c r="O114" s="1">
        <f t="shared" si="3"/>
        <v>0</v>
      </c>
      <c r="P114" s="1" t="str">
        <f t="shared" si="4"/>
        <v/>
      </c>
      <c r="Q114" s="1" t="str">
        <f t="shared" si="5"/>
        <v/>
      </c>
    </row>
    <row r="115" spans="1:17" x14ac:dyDescent="0.2">
      <c r="A115" s="1" t="s">
        <v>15</v>
      </c>
      <c r="B115" s="1" t="s">
        <v>32</v>
      </c>
      <c r="C115" s="1">
        <v>1515</v>
      </c>
      <c r="D115" s="1">
        <v>961</v>
      </c>
      <c r="E115" s="2">
        <v>0.63432343234323429</v>
      </c>
      <c r="F115" s="1">
        <v>434</v>
      </c>
      <c r="G115" s="1">
        <v>198</v>
      </c>
      <c r="H115" s="2">
        <v>0.45622119815668205</v>
      </c>
      <c r="I115" s="1">
        <v>211</v>
      </c>
      <c r="J115" s="1">
        <v>291</v>
      </c>
      <c r="O115" s="1">
        <f t="shared" si="3"/>
        <v>0</v>
      </c>
      <c r="P115" s="1" t="str">
        <f t="shared" si="4"/>
        <v/>
      </c>
      <c r="Q115" s="1" t="str">
        <f t="shared" si="5"/>
        <v/>
      </c>
    </row>
    <row r="116" spans="1:17" x14ac:dyDescent="0.2">
      <c r="A116" s="1" t="s">
        <v>55</v>
      </c>
      <c r="B116" s="1" t="s">
        <v>71</v>
      </c>
      <c r="C116" s="1">
        <v>895</v>
      </c>
      <c r="D116" s="1">
        <v>570</v>
      </c>
      <c r="E116" s="2">
        <v>0.63687150837988826</v>
      </c>
      <c r="F116" s="1">
        <v>44</v>
      </c>
      <c r="G116" s="1">
        <v>14</v>
      </c>
      <c r="H116" s="2">
        <v>0.31818181818181818</v>
      </c>
      <c r="I116" s="1">
        <v>214</v>
      </c>
      <c r="J116" s="1">
        <v>126</v>
      </c>
      <c r="O116" s="1">
        <f t="shared" si="3"/>
        <v>0</v>
      </c>
      <c r="P116" s="1" t="str">
        <f t="shared" si="4"/>
        <v/>
      </c>
      <c r="Q116" s="1" t="str">
        <f t="shared" si="5"/>
        <v/>
      </c>
    </row>
    <row r="117" spans="1:17" x14ac:dyDescent="0.2">
      <c r="A117" s="1" t="s">
        <v>197</v>
      </c>
      <c r="B117" s="1" t="s">
        <v>210</v>
      </c>
      <c r="C117" s="1">
        <v>979</v>
      </c>
      <c r="D117" s="1">
        <v>580</v>
      </c>
      <c r="E117" s="2">
        <v>0.59244126659856999</v>
      </c>
      <c r="F117" s="1">
        <v>370</v>
      </c>
      <c r="G117" s="1">
        <v>197</v>
      </c>
      <c r="H117" s="2">
        <v>0.53243243243243243</v>
      </c>
      <c r="I117" s="1">
        <v>119</v>
      </c>
      <c r="J117" s="1">
        <v>314</v>
      </c>
      <c r="O117" s="1">
        <f t="shared" si="3"/>
        <v>0</v>
      </c>
      <c r="P117" s="1" t="str">
        <f t="shared" si="4"/>
        <v/>
      </c>
      <c r="Q117" s="1" t="str">
        <f t="shared" si="5"/>
        <v/>
      </c>
    </row>
    <row r="118" spans="1:17" x14ac:dyDescent="0.2">
      <c r="A118" s="1" t="s">
        <v>77</v>
      </c>
      <c r="B118" s="1" t="s">
        <v>92</v>
      </c>
      <c r="C118" s="1">
        <v>938</v>
      </c>
      <c r="D118" s="1">
        <v>599</v>
      </c>
      <c r="E118" s="2">
        <v>0.63859275053304909</v>
      </c>
      <c r="F118" s="1">
        <v>43</v>
      </c>
      <c r="G118" s="1">
        <v>15</v>
      </c>
      <c r="H118" s="2">
        <v>0.34883720930232559</v>
      </c>
      <c r="I118" s="1">
        <v>216</v>
      </c>
      <c r="J118" s="1">
        <v>168</v>
      </c>
      <c r="O118" s="1">
        <f t="shared" si="3"/>
        <v>0</v>
      </c>
      <c r="P118" s="1" t="str">
        <f t="shared" si="4"/>
        <v/>
      </c>
      <c r="Q118" s="1" t="str">
        <f t="shared" si="5"/>
        <v/>
      </c>
    </row>
    <row r="119" spans="1:17" x14ac:dyDescent="0.2">
      <c r="A119" s="1" t="s">
        <v>197</v>
      </c>
      <c r="B119" s="1" t="s">
        <v>211</v>
      </c>
      <c r="C119" s="1">
        <v>2328</v>
      </c>
      <c r="D119" s="1">
        <v>1461</v>
      </c>
      <c r="E119" s="2">
        <v>0.62757731958762886</v>
      </c>
      <c r="F119" s="1">
        <v>816</v>
      </c>
      <c r="G119" s="1">
        <v>433</v>
      </c>
      <c r="H119" s="2">
        <v>0.53063725490196079</v>
      </c>
      <c r="I119" s="1">
        <v>191</v>
      </c>
      <c r="J119" s="1">
        <v>312</v>
      </c>
      <c r="O119" s="1">
        <f t="shared" si="3"/>
        <v>0</v>
      </c>
      <c r="P119" s="1" t="str">
        <f t="shared" si="4"/>
        <v/>
      </c>
      <c r="Q119" s="1" t="str">
        <f t="shared" si="5"/>
        <v/>
      </c>
    </row>
    <row r="120" spans="1:17" x14ac:dyDescent="0.2">
      <c r="A120" s="1" t="s">
        <v>149</v>
      </c>
      <c r="B120" s="1" t="s">
        <v>168</v>
      </c>
      <c r="C120" s="1">
        <v>963</v>
      </c>
      <c r="D120" s="1">
        <v>507</v>
      </c>
      <c r="E120" s="2">
        <v>0.52647975077881615</v>
      </c>
      <c r="F120" s="1">
        <v>125</v>
      </c>
      <c r="G120" s="1">
        <v>42</v>
      </c>
      <c r="H120" s="2">
        <v>0.33600000000000002</v>
      </c>
      <c r="I120" s="1">
        <v>34</v>
      </c>
      <c r="J120" s="1">
        <v>153</v>
      </c>
      <c r="L120" s="1" t="s">
        <v>348</v>
      </c>
      <c r="O120" s="1">
        <f t="shared" si="3"/>
        <v>1</v>
      </c>
      <c r="P120" s="1" t="str">
        <f t="shared" si="4"/>
        <v/>
      </c>
      <c r="Q120" s="1" t="str">
        <f t="shared" si="5"/>
        <v/>
      </c>
    </row>
    <row r="121" spans="1:17" x14ac:dyDescent="0.2">
      <c r="A121" s="1" t="s">
        <v>55</v>
      </c>
      <c r="B121" s="1" t="s">
        <v>72</v>
      </c>
      <c r="C121" s="1">
        <v>1664</v>
      </c>
      <c r="D121" s="1">
        <v>1226</v>
      </c>
      <c r="E121" s="2">
        <v>0.73677884615384615</v>
      </c>
      <c r="F121" s="1">
        <v>117</v>
      </c>
      <c r="G121" s="1">
        <v>53</v>
      </c>
      <c r="H121" s="2">
        <v>0.45299145299145299</v>
      </c>
      <c r="I121" s="1">
        <v>315</v>
      </c>
      <c r="J121" s="1">
        <v>288</v>
      </c>
      <c r="O121" s="1">
        <f t="shared" si="3"/>
        <v>0</v>
      </c>
      <c r="P121" s="1" t="str">
        <f t="shared" si="4"/>
        <v/>
      </c>
      <c r="Q121" s="1" t="str">
        <f t="shared" si="5"/>
        <v/>
      </c>
    </row>
    <row r="122" spans="1:17" x14ac:dyDescent="0.2">
      <c r="A122" s="1" t="s">
        <v>197</v>
      </c>
      <c r="B122" s="1" t="s">
        <v>212</v>
      </c>
      <c r="C122" s="1">
        <v>2539</v>
      </c>
      <c r="D122" s="1">
        <v>1781</v>
      </c>
      <c r="E122" s="2">
        <v>0.70145726664040964</v>
      </c>
      <c r="F122" s="1">
        <v>428</v>
      </c>
      <c r="G122" s="1">
        <v>222</v>
      </c>
      <c r="H122" s="2">
        <v>0.51869158878504673</v>
      </c>
      <c r="I122" s="1">
        <v>296</v>
      </c>
      <c r="J122" s="1">
        <v>311</v>
      </c>
      <c r="O122" s="1">
        <f t="shared" si="3"/>
        <v>0</v>
      </c>
      <c r="P122" s="1" t="str">
        <f t="shared" si="4"/>
        <v/>
      </c>
      <c r="Q122" s="1" t="str">
        <f t="shared" si="5"/>
        <v/>
      </c>
    </row>
    <row r="123" spans="1:17" x14ac:dyDescent="0.2">
      <c r="A123" s="1" t="s">
        <v>231</v>
      </c>
      <c r="B123" s="1" t="s">
        <v>258</v>
      </c>
      <c r="C123" s="1">
        <v>966</v>
      </c>
      <c r="D123" s="1">
        <v>704</v>
      </c>
      <c r="E123" s="2">
        <v>0.72877846790890266</v>
      </c>
      <c r="F123" s="1">
        <v>33</v>
      </c>
      <c r="G123" s="1">
        <v>15</v>
      </c>
      <c r="H123" s="2">
        <v>0.45454545454545453</v>
      </c>
      <c r="I123" s="1">
        <v>313</v>
      </c>
      <c r="J123" s="1">
        <v>290</v>
      </c>
      <c r="O123" s="1">
        <f t="shared" si="3"/>
        <v>0</v>
      </c>
      <c r="P123" s="1" t="str">
        <f t="shared" si="4"/>
        <v/>
      </c>
      <c r="Q123" s="1" t="str">
        <f t="shared" si="5"/>
        <v/>
      </c>
    </row>
    <row r="124" spans="1:17" x14ac:dyDescent="0.2">
      <c r="A124" s="1" t="s">
        <v>2</v>
      </c>
      <c r="B124" s="1" t="s">
        <v>8</v>
      </c>
      <c r="C124" s="1">
        <v>1166</v>
      </c>
      <c r="D124" s="1">
        <v>691</v>
      </c>
      <c r="E124" s="2">
        <v>0.59262435677530012</v>
      </c>
      <c r="F124" s="1">
        <v>249</v>
      </c>
      <c r="G124" s="1">
        <v>88</v>
      </c>
      <c r="H124" s="2">
        <v>0.3534136546184739</v>
      </c>
      <c r="I124" s="1">
        <v>120</v>
      </c>
      <c r="J124" s="1">
        <v>175</v>
      </c>
      <c r="O124" s="1">
        <f t="shared" si="3"/>
        <v>0</v>
      </c>
      <c r="P124" s="1" t="str">
        <f t="shared" si="4"/>
        <v/>
      </c>
      <c r="Q124" s="1" t="str">
        <f t="shared" si="5"/>
        <v/>
      </c>
    </row>
    <row r="125" spans="1:17" x14ac:dyDescent="0.2">
      <c r="A125" s="1" t="s">
        <v>231</v>
      </c>
      <c r="B125" s="1" t="s">
        <v>249</v>
      </c>
      <c r="C125" s="1">
        <v>1044</v>
      </c>
      <c r="D125" s="1">
        <v>515</v>
      </c>
      <c r="E125" s="2">
        <v>0.49329501915708812</v>
      </c>
      <c r="F125" s="1">
        <v>201</v>
      </c>
      <c r="G125" s="1">
        <v>48</v>
      </c>
      <c r="H125" s="2">
        <v>0.23880597014925373</v>
      </c>
      <c r="I125" s="1">
        <v>13</v>
      </c>
      <c r="J125" s="1">
        <v>18</v>
      </c>
      <c r="K125" s="1" t="s">
        <v>348</v>
      </c>
      <c r="L125" s="1" t="s">
        <v>348</v>
      </c>
      <c r="M125" s="1" t="s">
        <v>348</v>
      </c>
      <c r="N125" s="1" t="s">
        <v>348</v>
      </c>
      <c r="O125" s="1">
        <f t="shared" si="3"/>
        <v>4</v>
      </c>
      <c r="P125" s="1" t="str">
        <f t="shared" si="4"/>
        <v>Yes</v>
      </c>
      <c r="Q125" s="1" t="str">
        <f t="shared" si="5"/>
        <v>Yes</v>
      </c>
    </row>
    <row r="126" spans="1:17" x14ac:dyDescent="0.2">
      <c r="A126" s="1" t="s">
        <v>231</v>
      </c>
      <c r="B126" s="1" t="s">
        <v>259</v>
      </c>
      <c r="C126" s="1">
        <v>1315</v>
      </c>
      <c r="D126" s="1">
        <v>637</v>
      </c>
      <c r="E126" s="2">
        <v>0.48441064638783271</v>
      </c>
      <c r="F126" s="1">
        <v>171</v>
      </c>
      <c r="G126" s="1">
        <v>36</v>
      </c>
      <c r="H126" s="2">
        <v>0.21052631578947367</v>
      </c>
      <c r="I126" s="1">
        <v>8</v>
      </c>
      <c r="J126" s="1">
        <v>8</v>
      </c>
      <c r="K126" s="1" t="s">
        <v>348</v>
      </c>
      <c r="L126" s="1" t="s">
        <v>348</v>
      </c>
      <c r="M126" s="1" t="s">
        <v>348</v>
      </c>
      <c r="N126" s="1" t="s">
        <v>348</v>
      </c>
      <c r="O126" s="1">
        <f t="shared" si="3"/>
        <v>4</v>
      </c>
      <c r="P126" s="1" t="str">
        <f t="shared" si="4"/>
        <v>Yes</v>
      </c>
      <c r="Q126" s="1" t="str">
        <f t="shared" si="5"/>
        <v>Yes</v>
      </c>
    </row>
    <row r="127" spans="1:17" x14ac:dyDescent="0.2">
      <c r="A127" s="1" t="s">
        <v>197</v>
      </c>
      <c r="B127" s="1" t="s">
        <v>213</v>
      </c>
      <c r="C127" s="1">
        <v>2859</v>
      </c>
      <c r="D127" s="1">
        <v>1833</v>
      </c>
      <c r="E127" s="2">
        <v>0.64113326337880383</v>
      </c>
      <c r="F127" s="1">
        <v>288</v>
      </c>
      <c r="G127" s="1">
        <v>121</v>
      </c>
      <c r="H127" s="2">
        <v>0.4201388888888889</v>
      </c>
      <c r="I127" s="1">
        <v>225</v>
      </c>
      <c r="J127" s="1">
        <v>266</v>
      </c>
      <c r="O127" s="1">
        <f t="shared" si="3"/>
        <v>0</v>
      </c>
      <c r="P127" s="1" t="str">
        <f t="shared" si="4"/>
        <v/>
      </c>
      <c r="Q127" s="1" t="str">
        <f t="shared" si="5"/>
        <v/>
      </c>
    </row>
    <row r="128" spans="1:17" x14ac:dyDescent="0.2">
      <c r="A128" s="1" t="s">
        <v>118</v>
      </c>
      <c r="B128" s="1" t="s">
        <v>126</v>
      </c>
      <c r="C128" s="1">
        <v>1823</v>
      </c>
      <c r="D128" s="1">
        <v>1022</v>
      </c>
      <c r="E128" s="2">
        <v>0.56061437191442676</v>
      </c>
      <c r="F128" s="1">
        <v>166</v>
      </c>
      <c r="G128" s="1">
        <v>52</v>
      </c>
      <c r="H128" s="2">
        <v>0.31325301204819278</v>
      </c>
      <c r="I128" s="1">
        <v>65</v>
      </c>
      <c r="J128" s="1">
        <v>120</v>
      </c>
      <c r="L128" s="1" t="s">
        <v>348</v>
      </c>
      <c r="O128" s="1">
        <f t="shared" si="3"/>
        <v>1</v>
      </c>
      <c r="P128" s="1" t="str">
        <f t="shared" si="4"/>
        <v/>
      </c>
      <c r="Q128" s="1" t="str">
        <f t="shared" si="5"/>
        <v/>
      </c>
    </row>
    <row r="129" spans="1:17" x14ac:dyDescent="0.2">
      <c r="A129" s="1" t="s">
        <v>149</v>
      </c>
      <c r="B129" s="1" t="s">
        <v>176</v>
      </c>
      <c r="C129" s="1">
        <v>1068</v>
      </c>
      <c r="D129" s="1">
        <v>684</v>
      </c>
      <c r="E129" s="2">
        <v>0.6404494382022472</v>
      </c>
      <c r="F129" s="1">
        <v>92</v>
      </c>
      <c r="G129" s="1">
        <v>35</v>
      </c>
      <c r="H129" s="2">
        <v>0.38043478260869568</v>
      </c>
      <c r="I129" s="1">
        <v>223</v>
      </c>
      <c r="J129" s="1">
        <v>224</v>
      </c>
      <c r="O129" s="1">
        <f t="shared" si="3"/>
        <v>0</v>
      </c>
      <c r="P129" s="1" t="str">
        <f t="shared" si="4"/>
        <v/>
      </c>
      <c r="Q129" s="1" t="str">
        <f t="shared" si="5"/>
        <v/>
      </c>
    </row>
    <row r="130" spans="1:17" x14ac:dyDescent="0.2">
      <c r="A130" s="1" t="s">
        <v>77</v>
      </c>
      <c r="B130" s="1" t="s">
        <v>87</v>
      </c>
      <c r="C130" s="1">
        <v>1042</v>
      </c>
      <c r="D130" s="1">
        <v>639</v>
      </c>
      <c r="E130" s="2">
        <v>0.61324376199616126</v>
      </c>
      <c r="F130" s="1">
        <v>98</v>
      </c>
      <c r="G130" s="1">
        <v>30</v>
      </c>
      <c r="H130" s="2">
        <v>0.30612244897959184</v>
      </c>
      <c r="I130" s="1">
        <v>172</v>
      </c>
      <c r="J130" s="1">
        <v>102</v>
      </c>
      <c r="O130" s="1">
        <f t="shared" ref="O130:O193" si="6">COUNTIF(K130:N130,"Yes")</f>
        <v>0</v>
      </c>
      <c r="P130" s="1" t="str">
        <f t="shared" ref="P130:P193" si="7">IF(AND(K130="Yes",M130="Yes"),"Yes","")</f>
        <v/>
      </c>
      <c r="Q130" s="1" t="str">
        <f t="shared" ref="Q130:Q193" si="8">IF(AND(L130="Yes",N130="Yes"),"Yes","")</f>
        <v/>
      </c>
    </row>
    <row r="131" spans="1:17" x14ac:dyDescent="0.2">
      <c r="A131" s="1" t="s">
        <v>197</v>
      </c>
      <c r="B131" s="1" t="s">
        <v>214</v>
      </c>
      <c r="C131" s="1">
        <v>3111</v>
      </c>
      <c r="D131" s="1">
        <v>1965</v>
      </c>
      <c r="E131" s="2">
        <v>0.63162970106075222</v>
      </c>
      <c r="F131" s="1">
        <v>564</v>
      </c>
      <c r="G131" s="1">
        <v>254</v>
      </c>
      <c r="H131" s="2">
        <v>0.450354609929078</v>
      </c>
      <c r="I131" s="1">
        <v>205</v>
      </c>
      <c r="J131" s="1">
        <v>286</v>
      </c>
      <c r="O131" s="1">
        <f t="shared" si="6"/>
        <v>0</v>
      </c>
      <c r="P131" s="1" t="str">
        <f t="shared" si="7"/>
        <v/>
      </c>
      <c r="Q131" s="1" t="str">
        <f t="shared" si="8"/>
        <v/>
      </c>
    </row>
    <row r="132" spans="1:17" x14ac:dyDescent="0.2">
      <c r="A132" s="1" t="s">
        <v>77</v>
      </c>
      <c r="B132" s="1" t="s">
        <v>93</v>
      </c>
      <c r="C132" s="1">
        <v>1026</v>
      </c>
      <c r="D132" s="1">
        <v>628</v>
      </c>
      <c r="E132" s="2">
        <v>0.61208576998050679</v>
      </c>
      <c r="F132" s="1">
        <v>73</v>
      </c>
      <c r="G132" s="1">
        <v>19</v>
      </c>
      <c r="H132" s="2">
        <v>0.26027397260273971</v>
      </c>
      <c r="I132" s="1">
        <v>168</v>
      </c>
      <c r="J132" s="1">
        <v>45</v>
      </c>
      <c r="N132" s="1" t="s">
        <v>348</v>
      </c>
      <c r="O132" s="1">
        <f t="shared" si="6"/>
        <v>1</v>
      </c>
      <c r="P132" s="1" t="str">
        <f t="shared" si="7"/>
        <v/>
      </c>
      <c r="Q132" s="1" t="str">
        <f t="shared" si="8"/>
        <v/>
      </c>
    </row>
    <row r="133" spans="1:17" x14ac:dyDescent="0.2">
      <c r="A133" s="1" t="s">
        <v>231</v>
      </c>
      <c r="B133" s="1" t="s">
        <v>296</v>
      </c>
      <c r="C133" s="1">
        <v>1317</v>
      </c>
      <c r="D133" s="1">
        <v>977</v>
      </c>
      <c r="E133" s="2">
        <v>0.74183750949126803</v>
      </c>
      <c r="F133" s="1">
        <v>69</v>
      </c>
      <c r="G133" s="1">
        <v>30</v>
      </c>
      <c r="H133" s="2">
        <v>0.43478260869565216</v>
      </c>
      <c r="I133" s="1">
        <v>317</v>
      </c>
      <c r="J133" s="1">
        <v>275</v>
      </c>
      <c r="O133" s="1">
        <f t="shared" si="6"/>
        <v>0</v>
      </c>
      <c r="P133" s="1" t="str">
        <f t="shared" si="7"/>
        <v/>
      </c>
      <c r="Q133" s="1" t="str">
        <f t="shared" si="8"/>
        <v/>
      </c>
    </row>
    <row r="134" spans="1:17" x14ac:dyDescent="0.2">
      <c r="A134" s="1" t="s">
        <v>197</v>
      </c>
      <c r="B134" s="1" t="s">
        <v>215</v>
      </c>
      <c r="C134" s="1">
        <v>2583</v>
      </c>
      <c r="D134" s="1">
        <v>1653</v>
      </c>
      <c r="E134" s="2">
        <v>0.63995354239256674</v>
      </c>
      <c r="F134" s="1">
        <v>441</v>
      </c>
      <c r="G134" s="1">
        <v>208</v>
      </c>
      <c r="H134" s="2">
        <v>0.47165532879818595</v>
      </c>
      <c r="I134" s="1">
        <v>222</v>
      </c>
      <c r="J134" s="1">
        <v>298</v>
      </c>
      <c r="O134" s="1">
        <f t="shared" si="6"/>
        <v>0</v>
      </c>
      <c r="P134" s="1" t="str">
        <f t="shared" si="7"/>
        <v/>
      </c>
      <c r="Q134" s="1" t="str">
        <f t="shared" si="8"/>
        <v/>
      </c>
    </row>
    <row r="135" spans="1:17" x14ac:dyDescent="0.2">
      <c r="A135" s="1" t="s">
        <v>149</v>
      </c>
      <c r="B135" s="1" t="s">
        <v>159</v>
      </c>
      <c r="C135" s="1">
        <v>1935</v>
      </c>
      <c r="D135" s="1">
        <v>1108</v>
      </c>
      <c r="E135" s="2">
        <v>0.57260981912144704</v>
      </c>
      <c r="F135" s="1">
        <v>176</v>
      </c>
      <c r="G135" s="1">
        <v>56</v>
      </c>
      <c r="H135" s="2">
        <v>0.31818181818181818</v>
      </c>
      <c r="I135" s="1">
        <v>80</v>
      </c>
      <c r="J135" s="1">
        <v>124</v>
      </c>
      <c r="L135" s="1" t="s">
        <v>348</v>
      </c>
      <c r="O135" s="1">
        <f t="shared" si="6"/>
        <v>1</v>
      </c>
      <c r="P135" s="1" t="str">
        <f t="shared" si="7"/>
        <v/>
      </c>
      <c r="Q135" s="1" t="str">
        <f t="shared" si="8"/>
        <v/>
      </c>
    </row>
    <row r="136" spans="1:17" x14ac:dyDescent="0.2">
      <c r="A136" s="1" t="s">
        <v>15</v>
      </c>
      <c r="B136" s="1" t="s">
        <v>46</v>
      </c>
      <c r="C136" s="1">
        <v>1013</v>
      </c>
      <c r="D136" s="1">
        <v>582</v>
      </c>
      <c r="E136" s="2">
        <v>0.57453109575518257</v>
      </c>
      <c r="F136" s="1">
        <v>155</v>
      </c>
      <c r="G136" s="1">
        <v>46</v>
      </c>
      <c r="H136" s="2">
        <v>0.29677419354838708</v>
      </c>
      <c r="I136" s="1">
        <v>83</v>
      </c>
      <c r="J136" s="1">
        <v>88</v>
      </c>
      <c r="O136" s="1">
        <f t="shared" si="6"/>
        <v>0</v>
      </c>
      <c r="P136" s="1" t="str">
        <f t="shared" si="7"/>
        <v/>
      </c>
      <c r="Q136" s="1" t="str">
        <f t="shared" si="8"/>
        <v/>
      </c>
    </row>
    <row r="137" spans="1:17" x14ac:dyDescent="0.2">
      <c r="A137" s="1" t="s">
        <v>149</v>
      </c>
      <c r="B137" s="1" t="s">
        <v>192</v>
      </c>
      <c r="C137" s="1">
        <v>1455</v>
      </c>
      <c r="D137" s="1">
        <v>710</v>
      </c>
      <c r="E137" s="2">
        <v>0.48797250859106528</v>
      </c>
      <c r="F137" s="1">
        <v>212</v>
      </c>
      <c r="G137" s="1">
        <v>55</v>
      </c>
      <c r="H137" s="2">
        <v>0.25943396226415094</v>
      </c>
      <c r="I137" s="1">
        <v>10</v>
      </c>
      <c r="J137" s="1">
        <v>42</v>
      </c>
      <c r="K137" s="1" t="s">
        <v>348</v>
      </c>
      <c r="L137" s="1" t="s">
        <v>348</v>
      </c>
      <c r="N137" s="1" t="s">
        <v>348</v>
      </c>
      <c r="O137" s="1">
        <f t="shared" si="6"/>
        <v>3</v>
      </c>
      <c r="P137" s="1" t="str">
        <f t="shared" si="7"/>
        <v/>
      </c>
      <c r="Q137" s="1" t="str">
        <f t="shared" si="8"/>
        <v>Yes</v>
      </c>
    </row>
    <row r="138" spans="1:17" x14ac:dyDescent="0.2">
      <c r="A138" s="1" t="s">
        <v>231</v>
      </c>
      <c r="B138" s="1" t="s">
        <v>243</v>
      </c>
      <c r="C138" s="1">
        <v>1476</v>
      </c>
      <c r="D138" s="1">
        <v>718</v>
      </c>
      <c r="E138" s="2">
        <v>0.48644986449864497</v>
      </c>
      <c r="F138" s="1">
        <v>197</v>
      </c>
      <c r="G138" s="1">
        <v>57</v>
      </c>
      <c r="H138" s="2">
        <v>0.28934010152284262</v>
      </c>
      <c r="I138" s="1">
        <v>9</v>
      </c>
      <c r="J138" s="1">
        <v>75</v>
      </c>
      <c r="K138" s="1" t="s">
        <v>348</v>
      </c>
      <c r="L138" s="1" t="s">
        <v>348</v>
      </c>
      <c r="N138" s="1" t="s">
        <v>348</v>
      </c>
      <c r="O138" s="1">
        <f t="shared" si="6"/>
        <v>3</v>
      </c>
      <c r="P138" s="1" t="str">
        <f t="shared" si="7"/>
        <v/>
      </c>
      <c r="Q138" s="1" t="str">
        <f t="shared" si="8"/>
        <v>Yes</v>
      </c>
    </row>
    <row r="139" spans="1:17" x14ac:dyDescent="0.2">
      <c r="A139" s="1" t="s">
        <v>299</v>
      </c>
      <c r="B139" s="1" t="s">
        <v>305</v>
      </c>
      <c r="C139" s="1">
        <v>21</v>
      </c>
      <c r="D139" s="1">
        <v>17</v>
      </c>
      <c r="E139" s="2">
        <v>0.80952380952380953</v>
      </c>
      <c r="F139" s="1">
        <v>0</v>
      </c>
      <c r="G139" s="1" t="s">
        <v>349</v>
      </c>
      <c r="H139" s="1" t="s">
        <v>349</v>
      </c>
      <c r="I139" s="1">
        <v>325</v>
      </c>
      <c r="J139" s="1" t="s">
        <v>349</v>
      </c>
      <c r="O139" s="1">
        <f t="shared" si="6"/>
        <v>0</v>
      </c>
      <c r="P139" s="1" t="str">
        <f t="shared" si="7"/>
        <v/>
      </c>
      <c r="Q139" s="1" t="str">
        <f t="shared" si="8"/>
        <v/>
      </c>
    </row>
    <row r="140" spans="1:17" x14ac:dyDescent="0.2">
      <c r="A140" s="1" t="s">
        <v>197</v>
      </c>
      <c r="B140" s="1" t="s">
        <v>216</v>
      </c>
      <c r="C140" s="1">
        <v>1414</v>
      </c>
      <c r="D140" s="1">
        <v>889</v>
      </c>
      <c r="E140" s="2">
        <v>0.62871287128712872</v>
      </c>
      <c r="F140" s="1">
        <v>560</v>
      </c>
      <c r="G140" s="1">
        <v>298</v>
      </c>
      <c r="H140" s="2">
        <v>0.53214285714285714</v>
      </c>
      <c r="I140" s="1">
        <v>196</v>
      </c>
      <c r="J140" s="1">
        <v>313</v>
      </c>
      <c r="O140" s="1">
        <f t="shared" si="6"/>
        <v>0</v>
      </c>
      <c r="P140" s="1" t="str">
        <f t="shared" si="7"/>
        <v/>
      </c>
      <c r="Q140" s="1" t="str">
        <f t="shared" si="8"/>
        <v/>
      </c>
    </row>
    <row r="141" spans="1:17" x14ac:dyDescent="0.2">
      <c r="A141" s="1" t="s">
        <v>197</v>
      </c>
      <c r="B141" s="1" t="s">
        <v>217</v>
      </c>
      <c r="C141" s="1">
        <v>555</v>
      </c>
      <c r="D141" s="1">
        <v>404</v>
      </c>
      <c r="E141" s="2">
        <v>0.72792792792792793</v>
      </c>
      <c r="F141" s="1">
        <v>161</v>
      </c>
      <c r="G141" s="1" t="s">
        <v>349</v>
      </c>
      <c r="H141" s="1" t="s">
        <v>349</v>
      </c>
      <c r="I141" s="1">
        <v>312</v>
      </c>
      <c r="J141" s="1" t="s">
        <v>349</v>
      </c>
      <c r="O141" s="1">
        <f t="shared" si="6"/>
        <v>0</v>
      </c>
      <c r="P141" s="1" t="str">
        <f t="shared" si="7"/>
        <v/>
      </c>
      <c r="Q141" s="1" t="str">
        <f t="shared" si="8"/>
        <v/>
      </c>
    </row>
    <row r="142" spans="1:17" x14ac:dyDescent="0.2">
      <c r="A142" s="1" t="s">
        <v>77</v>
      </c>
      <c r="B142" s="1" t="s">
        <v>107</v>
      </c>
      <c r="C142" s="1">
        <v>1115</v>
      </c>
      <c r="D142" s="1">
        <v>641</v>
      </c>
      <c r="E142" s="2">
        <v>0.57488789237668159</v>
      </c>
      <c r="F142" s="1">
        <v>128</v>
      </c>
      <c r="G142" s="1">
        <v>31</v>
      </c>
      <c r="H142" s="2">
        <v>0.2421875</v>
      </c>
      <c r="I142" s="1">
        <v>86</v>
      </c>
      <c r="J142" s="1">
        <v>24</v>
      </c>
      <c r="M142" s="1" t="s">
        <v>348</v>
      </c>
      <c r="N142" s="1" t="s">
        <v>348</v>
      </c>
      <c r="O142" s="1">
        <f t="shared" si="6"/>
        <v>2</v>
      </c>
      <c r="P142" s="1" t="str">
        <f t="shared" si="7"/>
        <v/>
      </c>
      <c r="Q142" s="1" t="str">
        <f t="shared" si="8"/>
        <v/>
      </c>
    </row>
    <row r="143" spans="1:17" x14ac:dyDescent="0.2">
      <c r="A143" s="1" t="s">
        <v>149</v>
      </c>
      <c r="B143" s="1" t="s">
        <v>186</v>
      </c>
      <c r="C143" s="1">
        <v>1515</v>
      </c>
      <c r="D143" s="1">
        <v>808</v>
      </c>
      <c r="E143" s="2">
        <v>0.53333333333333333</v>
      </c>
      <c r="F143" s="1">
        <v>167</v>
      </c>
      <c r="G143" s="1">
        <v>47</v>
      </c>
      <c r="H143" s="2">
        <v>0.28143712574850299</v>
      </c>
      <c r="I143" s="1">
        <v>43</v>
      </c>
      <c r="J143" s="1">
        <v>66</v>
      </c>
      <c r="L143" s="1" t="s">
        <v>348</v>
      </c>
      <c r="N143" s="1" t="s">
        <v>348</v>
      </c>
      <c r="O143" s="1">
        <f t="shared" si="6"/>
        <v>2</v>
      </c>
      <c r="P143" s="1" t="str">
        <f t="shared" si="7"/>
        <v/>
      </c>
      <c r="Q143" s="1" t="str">
        <f t="shared" si="8"/>
        <v>Yes</v>
      </c>
    </row>
    <row r="144" spans="1:17" x14ac:dyDescent="0.2">
      <c r="A144" s="1" t="s">
        <v>55</v>
      </c>
      <c r="B144" s="1" t="s">
        <v>65</v>
      </c>
      <c r="C144" s="1">
        <v>2729</v>
      </c>
      <c r="D144" s="1">
        <v>1364</v>
      </c>
      <c r="E144" s="2">
        <v>0.49981678270428731</v>
      </c>
      <c r="F144" s="1">
        <v>676</v>
      </c>
      <c r="G144" s="1">
        <v>230</v>
      </c>
      <c r="H144" s="2">
        <v>0.34023668639053256</v>
      </c>
      <c r="I144" s="1">
        <v>18</v>
      </c>
      <c r="J144" s="1">
        <v>159</v>
      </c>
      <c r="K144" s="1" t="s">
        <v>348</v>
      </c>
      <c r="L144" s="1" t="s">
        <v>348</v>
      </c>
      <c r="O144" s="1">
        <f t="shared" si="6"/>
        <v>2</v>
      </c>
      <c r="P144" s="1" t="str">
        <f t="shared" si="7"/>
        <v/>
      </c>
      <c r="Q144" s="1" t="str">
        <f t="shared" si="8"/>
        <v/>
      </c>
    </row>
    <row r="145" spans="1:17" x14ac:dyDescent="0.2">
      <c r="A145" s="1" t="s">
        <v>197</v>
      </c>
      <c r="B145" s="1" t="s">
        <v>218</v>
      </c>
      <c r="C145" s="1">
        <v>1395</v>
      </c>
      <c r="D145" s="1">
        <v>974</v>
      </c>
      <c r="E145" s="2">
        <v>0.69820788530465949</v>
      </c>
      <c r="F145" s="1">
        <v>120</v>
      </c>
      <c r="G145" s="1">
        <v>45</v>
      </c>
      <c r="H145" s="2">
        <v>0.375</v>
      </c>
      <c r="I145" s="1">
        <v>292</v>
      </c>
      <c r="J145" s="1">
        <v>216</v>
      </c>
      <c r="O145" s="1">
        <f t="shared" si="6"/>
        <v>0</v>
      </c>
      <c r="P145" s="1" t="str">
        <f t="shared" si="7"/>
        <v/>
      </c>
      <c r="Q145" s="1" t="str">
        <f t="shared" si="8"/>
        <v/>
      </c>
    </row>
    <row r="146" spans="1:17" x14ac:dyDescent="0.2">
      <c r="A146" s="1" t="s">
        <v>55</v>
      </c>
      <c r="B146" s="1" t="s">
        <v>62</v>
      </c>
      <c r="C146" s="1">
        <v>4843</v>
      </c>
      <c r="D146" s="1">
        <v>3044</v>
      </c>
      <c r="E146" s="2">
        <v>0.62853603138550485</v>
      </c>
      <c r="F146" s="1">
        <v>788</v>
      </c>
      <c r="G146" s="1">
        <v>336</v>
      </c>
      <c r="H146" s="2">
        <v>0.42639593908629442</v>
      </c>
      <c r="I146" s="1">
        <v>194</v>
      </c>
      <c r="J146" s="1">
        <v>270</v>
      </c>
      <c r="O146" s="1">
        <f t="shared" si="6"/>
        <v>0</v>
      </c>
      <c r="P146" s="1" t="str">
        <f t="shared" si="7"/>
        <v/>
      </c>
      <c r="Q146" s="1" t="str">
        <f t="shared" si="8"/>
        <v/>
      </c>
    </row>
    <row r="147" spans="1:17" x14ac:dyDescent="0.2">
      <c r="A147" s="1" t="s">
        <v>15</v>
      </c>
      <c r="B147" s="1" t="s">
        <v>26</v>
      </c>
      <c r="C147" s="1">
        <v>1936</v>
      </c>
      <c r="D147" s="1">
        <v>991</v>
      </c>
      <c r="E147" s="2">
        <v>0.51188016528925617</v>
      </c>
      <c r="F147" s="1">
        <v>511</v>
      </c>
      <c r="G147" s="1">
        <v>150</v>
      </c>
      <c r="H147" s="2">
        <v>0.29354207436399216</v>
      </c>
      <c r="I147" s="1">
        <v>25</v>
      </c>
      <c r="J147" s="1">
        <v>84</v>
      </c>
      <c r="K147" s="1" t="s">
        <v>348</v>
      </c>
      <c r="L147" s="1" t="s">
        <v>348</v>
      </c>
      <c r="O147" s="1">
        <f t="shared" si="6"/>
        <v>2</v>
      </c>
      <c r="P147" s="1" t="str">
        <f t="shared" si="7"/>
        <v/>
      </c>
      <c r="Q147" s="1" t="str">
        <f t="shared" si="8"/>
        <v/>
      </c>
    </row>
    <row r="148" spans="1:17" x14ac:dyDescent="0.2">
      <c r="A148" s="1" t="s">
        <v>197</v>
      </c>
      <c r="B148" s="1" t="s">
        <v>219</v>
      </c>
      <c r="C148" s="1">
        <v>2296</v>
      </c>
      <c r="D148" s="1">
        <v>1474</v>
      </c>
      <c r="E148" s="2">
        <v>0.64198606271777003</v>
      </c>
      <c r="F148" s="1">
        <v>748</v>
      </c>
      <c r="G148" s="1">
        <v>427</v>
      </c>
      <c r="H148" s="2">
        <v>0.57085561497326198</v>
      </c>
      <c r="I148" s="1">
        <v>226</v>
      </c>
      <c r="J148" s="1">
        <v>320</v>
      </c>
      <c r="O148" s="1">
        <f t="shared" si="6"/>
        <v>0</v>
      </c>
      <c r="P148" s="1" t="str">
        <f t="shared" si="7"/>
        <v/>
      </c>
      <c r="Q148" s="1" t="str">
        <f t="shared" si="8"/>
        <v/>
      </c>
    </row>
    <row r="149" spans="1:17" x14ac:dyDescent="0.2">
      <c r="A149" s="1" t="s">
        <v>15</v>
      </c>
      <c r="B149" s="1" t="s">
        <v>47</v>
      </c>
      <c r="C149" s="1">
        <v>1492</v>
      </c>
      <c r="D149" s="1">
        <v>938</v>
      </c>
      <c r="E149" s="2">
        <v>0.62868632707774796</v>
      </c>
      <c r="F149" s="1">
        <v>181</v>
      </c>
      <c r="G149" s="1">
        <v>55</v>
      </c>
      <c r="H149" s="2">
        <v>0.30386740331491713</v>
      </c>
      <c r="I149" s="1">
        <v>195</v>
      </c>
      <c r="J149" s="1">
        <v>98</v>
      </c>
      <c r="O149" s="1">
        <f t="shared" si="6"/>
        <v>0</v>
      </c>
      <c r="P149" s="1" t="str">
        <f t="shared" si="7"/>
        <v/>
      </c>
      <c r="Q149" s="1" t="str">
        <f t="shared" si="8"/>
        <v/>
      </c>
    </row>
    <row r="150" spans="1:17" x14ac:dyDescent="0.2">
      <c r="A150" s="1" t="s">
        <v>55</v>
      </c>
      <c r="B150" s="1" t="s">
        <v>63</v>
      </c>
      <c r="C150" s="1">
        <v>7645</v>
      </c>
      <c r="D150" s="1">
        <v>4402</v>
      </c>
      <c r="E150" s="2">
        <v>0.57580117724002611</v>
      </c>
      <c r="F150" s="1">
        <v>1484</v>
      </c>
      <c r="G150" s="1">
        <v>457</v>
      </c>
      <c r="H150" s="2">
        <v>0.30795148247978438</v>
      </c>
      <c r="I150" s="1">
        <v>88</v>
      </c>
      <c r="J150" s="1">
        <v>107</v>
      </c>
      <c r="O150" s="1">
        <f t="shared" si="6"/>
        <v>0</v>
      </c>
      <c r="P150" s="1" t="str">
        <f t="shared" si="7"/>
        <v/>
      </c>
      <c r="Q150" s="1" t="str">
        <f t="shared" si="8"/>
        <v/>
      </c>
    </row>
    <row r="151" spans="1:17" x14ac:dyDescent="0.2">
      <c r="A151" s="1" t="s">
        <v>77</v>
      </c>
      <c r="B151" s="1" t="s">
        <v>79</v>
      </c>
      <c r="C151" s="1">
        <v>3933</v>
      </c>
      <c r="D151" s="1">
        <v>2124</v>
      </c>
      <c r="E151" s="2">
        <v>0.54004576659038905</v>
      </c>
      <c r="F151" s="1">
        <v>854</v>
      </c>
      <c r="G151" s="1">
        <v>333</v>
      </c>
      <c r="H151" s="2">
        <v>0.38992974238875877</v>
      </c>
      <c r="I151" s="1">
        <v>44</v>
      </c>
      <c r="J151" s="1">
        <v>237</v>
      </c>
      <c r="L151" s="1" t="s">
        <v>348</v>
      </c>
      <c r="O151" s="1">
        <f t="shared" si="6"/>
        <v>1</v>
      </c>
      <c r="P151" s="1" t="str">
        <f t="shared" si="7"/>
        <v/>
      </c>
      <c r="Q151" s="1" t="str">
        <f t="shared" si="8"/>
        <v/>
      </c>
    </row>
    <row r="152" spans="1:17" x14ac:dyDescent="0.2">
      <c r="A152" s="1" t="s">
        <v>231</v>
      </c>
      <c r="B152" s="1" t="s">
        <v>250</v>
      </c>
      <c r="C152" s="1">
        <v>1003</v>
      </c>
      <c r="D152" s="1">
        <v>628</v>
      </c>
      <c r="E152" s="2">
        <v>0.62612163509471586</v>
      </c>
      <c r="F152" s="1">
        <v>101</v>
      </c>
      <c r="G152" s="1">
        <v>35</v>
      </c>
      <c r="H152" s="2">
        <v>0.34653465346534651</v>
      </c>
      <c r="I152" s="1">
        <v>189</v>
      </c>
      <c r="J152" s="1">
        <v>166</v>
      </c>
      <c r="O152" s="1">
        <f t="shared" si="6"/>
        <v>0</v>
      </c>
      <c r="P152" s="1" t="str">
        <f t="shared" si="7"/>
        <v/>
      </c>
      <c r="Q152" s="1" t="str">
        <f t="shared" si="8"/>
        <v/>
      </c>
    </row>
    <row r="153" spans="1:17" x14ac:dyDescent="0.2">
      <c r="A153" s="1" t="s">
        <v>197</v>
      </c>
      <c r="B153" s="1" t="s">
        <v>220</v>
      </c>
      <c r="C153" s="1">
        <v>2774</v>
      </c>
      <c r="D153" s="1">
        <v>1701</v>
      </c>
      <c r="E153" s="2">
        <v>0.61319394376351843</v>
      </c>
      <c r="F153" s="1">
        <v>623</v>
      </c>
      <c r="G153" s="1">
        <v>265</v>
      </c>
      <c r="H153" s="2">
        <v>0.42536115569823435</v>
      </c>
      <c r="I153" s="1">
        <v>170</v>
      </c>
      <c r="J153" s="1">
        <v>269</v>
      </c>
      <c r="O153" s="1">
        <f t="shared" si="6"/>
        <v>0</v>
      </c>
      <c r="P153" s="1" t="str">
        <f t="shared" si="7"/>
        <v/>
      </c>
      <c r="Q153" s="1" t="str">
        <f t="shared" si="8"/>
        <v/>
      </c>
    </row>
    <row r="154" spans="1:17" x14ac:dyDescent="0.2">
      <c r="A154" s="1" t="s">
        <v>118</v>
      </c>
      <c r="B154" s="1" t="s">
        <v>132</v>
      </c>
      <c r="C154" s="1">
        <v>1175</v>
      </c>
      <c r="D154" s="1">
        <v>755</v>
      </c>
      <c r="E154" s="2">
        <v>0.64255319148936174</v>
      </c>
      <c r="F154" s="1">
        <v>91</v>
      </c>
      <c r="G154" s="1">
        <v>36</v>
      </c>
      <c r="H154" s="2">
        <v>0.39560439560439559</v>
      </c>
      <c r="I154" s="1">
        <v>227</v>
      </c>
      <c r="J154" s="1">
        <v>243</v>
      </c>
      <c r="O154" s="1">
        <f t="shared" si="6"/>
        <v>0</v>
      </c>
      <c r="P154" s="1" t="str">
        <f t="shared" si="7"/>
        <v/>
      </c>
      <c r="Q154" s="1" t="str">
        <f t="shared" si="8"/>
        <v/>
      </c>
    </row>
    <row r="155" spans="1:17" x14ac:dyDescent="0.2">
      <c r="A155" s="1" t="s">
        <v>77</v>
      </c>
      <c r="B155" s="1" t="s">
        <v>99</v>
      </c>
      <c r="C155" s="1">
        <v>890</v>
      </c>
      <c r="D155" s="1">
        <v>455</v>
      </c>
      <c r="E155" s="2">
        <v>0.5112359550561798</v>
      </c>
      <c r="F155" s="1">
        <v>135</v>
      </c>
      <c r="G155" s="1">
        <v>35</v>
      </c>
      <c r="H155" s="2">
        <v>0.25925925925925924</v>
      </c>
      <c r="I155" s="1">
        <v>24</v>
      </c>
      <c r="J155" s="1">
        <v>41</v>
      </c>
      <c r="K155" s="1" t="s">
        <v>348</v>
      </c>
      <c r="L155" s="1" t="s">
        <v>348</v>
      </c>
      <c r="N155" s="1" t="s">
        <v>348</v>
      </c>
      <c r="O155" s="1">
        <f t="shared" si="6"/>
        <v>3</v>
      </c>
      <c r="P155" s="1" t="str">
        <f t="shared" si="7"/>
        <v/>
      </c>
      <c r="Q155" s="1" t="str">
        <f t="shared" si="8"/>
        <v>Yes</v>
      </c>
    </row>
    <row r="156" spans="1:17" x14ac:dyDescent="0.2">
      <c r="A156" s="1" t="s">
        <v>15</v>
      </c>
      <c r="B156" s="1" t="s">
        <v>27</v>
      </c>
      <c r="C156" s="1">
        <v>4894</v>
      </c>
      <c r="D156" s="1">
        <v>2663</v>
      </c>
      <c r="E156" s="2">
        <v>0.54413567633837356</v>
      </c>
      <c r="F156" s="1">
        <v>1456</v>
      </c>
      <c r="G156" s="1">
        <v>494</v>
      </c>
      <c r="H156" s="2">
        <v>0.3392857142857143</v>
      </c>
      <c r="I156" s="1">
        <v>47</v>
      </c>
      <c r="J156" s="1">
        <v>158</v>
      </c>
      <c r="L156" s="1" t="s">
        <v>348</v>
      </c>
      <c r="O156" s="1">
        <f t="shared" si="6"/>
        <v>1</v>
      </c>
      <c r="P156" s="1" t="str">
        <f t="shared" si="7"/>
        <v/>
      </c>
      <c r="Q156" s="1" t="str">
        <f t="shared" si="8"/>
        <v/>
      </c>
    </row>
    <row r="157" spans="1:17" x14ac:dyDescent="0.2">
      <c r="A157" s="1" t="s">
        <v>149</v>
      </c>
      <c r="B157" s="1" t="s">
        <v>151</v>
      </c>
      <c r="C157" s="1">
        <v>2508</v>
      </c>
      <c r="D157" s="1">
        <v>1477</v>
      </c>
      <c r="E157" s="2">
        <v>0.58891547049441784</v>
      </c>
      <c r="F157" s="1">
        <v>486</v>
      </c>
      <c r="G157" s="1">
        <v>214</v>
      </c>
      <c r="H157" s="2">
        <v>0.44032921810699588</v>
      </c>
      <c r="I157" s="1">
        <v>109</v>
      </c>
      <c r="J157" s="1">
        <v>278</v>
      </c>
      <c r="O157" s="1">
        <f t="shared" si="6"/>
        <v>0</v>
      </c>
      <c r="P157" s="1" t="str">
        <f t="shared" si="7"/>
        <v/>
      </c>
      <c r="Q157" s="1" t="str">
        <f t="shared" si="8"/>
        <v/>
      </c>
    </row>
    <row r="158" spans="1:17" x14ac:dyDescent="0.2">
      <c r="A158" s="1" t="s">
        <v>231</v>
      </c>
      <c r="B158" s="1" t="s">
        <v>269</v>
      </c>
      <c r="C158" s="1">
        <v>1621</v>
      </c>
      <c r="D158" s="1">
        <v>1091</v>
      </c>
      <c r="E158" s="2">
        <v>0.67304133251079579</v>
      </c>
      <c r="F158" s="1">
        <v>126</v>
      </c>
      <c r="G158" s="1">
        <v>46</v>
      </c>
      <c r="H158" s="2">
        <v>0.36507936507936506</v>
      </c>
      <c r="I158" s="1">
        <v>271</v>
      </c>
      <c r="J158" s="1">
        <v>193</v>
      </c>
      <c r="O158" s="1">
        <f t="shared" si="6"/>
        <v>0</v>
      </c>
      <c r="P158" s="1" t="str">
        <f t="shared" si="7"/>
        <v/>
      </c>
      <c r="Q158" s="1" t="str">
        <f t="shared" si="8"/>
        <v/>
      </c>
    </row>
    <row r="159" spans="1:17" x14ac:dyDescent="0.2">
      <c r="A159" s="1" t="s">
        <v>149</v>
      </c>
      <c r="B159" s="1" t="s">
        <v>169</v>
      </c>
      <c r="C159" s="1">
        <v>763</v>
      </c>
      <c r="D159" s="1">
        <v>435</v>
      </c>
      <c r="E159" s="2">
        <v>0.57011795543905641</v>
      </c>
      <c r="F159" s="1">
        <v>62</v>
      </c>
      <c r="G159" s="1">
        <v>24</v>
      </c>
      <c r="H159" s="2">
        <v>0.38709677419354838</v>
      </c>
      <c r="I159" s="1">
        <v>75</v>
      </c>
      <c r="J159" s="1">
        <v>232</v>
      </c>
      <c r="L159" s="1" t="s">
        <v>348</v>
      </c>
      <c r="O159" s="1">
        <f t="shared" si="6"/>
        <v>1</v>
      </c>
      <c r="P159" s="1" t="str">
        <f t="shared" si="7"/>
        <v/>
      </c>
      <c r="Q159" s="1" t="str">
        <f t="shared" si="8"/>
        <v/>
      </c>
    </row>
    <row r="160" spans="1:17" x14ac:dyDescent="0.2">
      <c r="A160" s="1" t="s">
        <v>118</v>
      </c>
      <c r="B160" s="1" t="s">
        <v>144</v>
      </c>
      <c r="C160" s="1">
        <v>750</v>
      </c>
      <c r="D160" s="1">
        <v>453</v>
      </c>
      <c r="E160" s="2">
        <v>0.60399999999999998</v>
      </c>
      <c r="F160" s="1">
        <v>77</v>
      </c>
      <c r="G160" s="1">
        <v>14</v>
      </c>
      <c r="H160" s="2">
        <v>0.18181818181818182</v>
      </c>
      <c r="I160" s="1">
        <v>145</v>
      </c>
      <c r="J160" s="1">
        <v>4</v>
      </c>
      <c r="M160" s="1" t="s">
        <v>348</v>
      </c>
      <c r="N160" s="1" t="s">
        <v>348</v>
      </c>
      <c r="O160" s="1">
        <f t="shared" si="6"/>
        <v>2</v>
      </c>
      <c r="P160" s="1" t="str">
        <f t="shared" si="7"/>
        <v/>
      </c>
      <c r="Q160" s="1" t="str">
        <f t="shared" si="8"/>
        <v/>
      </c>
    </row>
    <row r="161" spans="1:17" x14ac:dyDescent="0.2">
      <c r="A161" s="1" t="s">
        <v>15</v>
      </c>
      <c r="B161" s="1" t="s">
        <v>18</v>
      </c>
      <c r="C161" s="1">
        <v>5016</v>
      </c>
      <c r="D161" s="1">
        <v>2639</v>
      </c>
      <c r="E161" s="2">
        <v>0.52611642743221687</v>
      </c>
      <c r="F161" s="1">
        <v>1655</v>
      </c>
      <c r="G161" s="1">
        <v>666</v>
      </c>
      <c r="H161" s="2">
        <v>0.40241691842900301</v>
      </c>
      <c r="I161" s="1">
        <v>33</v>
      </c>
      <c r="J161" s="1">
        <v>254</v>
      </c>
      <c r="L161" s="1" t="s">
        <v>348</v>
      </c>
      <c r="O161" s="1">
        <f t="shared" si="6"/>
        <v>1</v>
      </c>
      <c r="P161" s="1" t="str">
        <f t="shared" si="7"/>
        <v/>
      </c>
      <c r="Q161" s="1" t="str">
        <f t="shared" si="8"/>
        <v/>
      </c>
    </row>
    <row r="162" spans="1:17" x14ac:dyDescent="0.2">
      <c r="A162" s="1" t="s">
        <v>77</v>
      </c>
      <c r="B162" s="1" t="s">
        <v>115</v>
      </c>
      <c r="C162" s="1">
        <v>1207</v>
      </c>
      <c r="D162" s="1">
        <v>687</v>
      </c>
      <c r="E162" s="2">
        <v>0.56917978458989227</v>
      </c>
      <c r="F162" s="1">
        <v>202</v>
      </c>
      <c r="G162" s="1">
        <v>53</v>
      </c>
      <c r="H162" s="2">
        <v>0.26237623762376239</v>
      </c>
      <c r="I162" s="1">
        <v>73</v>
      </c>
      <c r="J162" s="1">
        <v>46</v>
      </c>
      <c r="L162" s="1" t="s">
        <v>348</v>
      </c>
      <c r="N162" s="1" t="s">
        <v>348</v>
      </c>
      <c r="O162" s="1">
        <f t="shared" si="6"/>
        <v>2</v>
      </c>
      <c r="P162" s="1" t="str">
        <f t="shared" si="7"/>
        <v/>
      </c>
      <c r="Q162" s="1" t="str">
        <f t="shared" si="8"/>
        <v>Yes</v>
      </c>
    </row>
    <row r="163" spans="1:17" x14ac:dyDescent="0.2">
      <c r="A163" s="1" t="s">
        <v>231</v>
      </c>
      <c r="B163" s="1" t="s">
        <v>232</v>
      </c>
      <c r="C163" s="1">
        <v>3232</v>
      </c>
      <c r="D163" s="1">
        <v>1924</v>
      </c>
      <c r="E163" s="2">
        <v>0.59529702970297027</v>
      </c>
      <c r="F163" s="1">
        <v>411</v>
      </c>
      <c r="G163" s="1">
        <v>145</v>
      </c>
      <c r="H163" s="2">
        <v>0.35279805352798055</v>
      </c>
      <c r="I163" s="1">
        <v>123</v>
      </c>
      <c r="J163" s="1">
        <v>173</v>
      </c>
      <c r="O163" s="1">
        <f t="shared" si="6"/>
        <v>0</v>
      </c>
      <c r="P163" s="1" t="str">
        <f t="shared" si="7"/>
        <v/>
      </c>
      <c r="Q163" s="1" t="str">
        <f t="shared" si="8"/>
        <v/>
      </c>
    </row>
    <row r="164" spans="1:17" x14ac:dyDescent="0.2">
      <c r="A164" s="1" t="s">
        <v>77</v>
      </c>
      <c r="B164" s="1" t="s">
        <v>94</v>
      </c>
      <c r="C164" s="1">
        <v>569</v>
      </c>
      <c r="D164" s="1">
        <v>381</v>
      </c>
      <c r="E164" s="2">
        <v>0.66959578207381376</v>
      </c>
      <c r="F164" s="1">
        <v>27</v>
      </c>
      <c r="G164" s="1">
        <v>9</v>
      </c>
      <c r="H164" s="2">
        <v>0.33333333333333331</v>
      </c>
      <c r="I164" s="1">
        <v>266</v>
      </c>
      <c r="J164" s="1">
        <v>148</v>
      </c>
      <c r="O164" s="1">
        <f t="shared" si="6"/>
        <v>0</v>
      </c>
      <c r="P164" s="1" t="str">
        <f t="shared" si="7"/>
        <v/>
      </c>
      <c r="Q164" s="1" t="str">
        <f t="shared" si="8"/>
        <v/>
      </c>
    </row>
    <row r="165" spans="1:17" x14ac:dyDescent="0.2">
      <c r="A165" s="1" t="s">
        <v>299</v>
      </c>
      <c r="B165" s="1" t="s">
        <v>332</v>
      </c>
      <c r="C165" s="1">
        <v>1184</v>
      </c>
      <c r="D165" s="1">
        <v>721</v>
      </c>
      <c r="E165" s="2">
        <v>0.60895270270270274</v>
      </c>
      <c r="F165" s="1">
        <v>104</v>
      </c>
      <c r="G165" s="1">
        <v>31</v>
      </c>
      <c r="H165" s="2">
        <v>0.29807692307692307</v>
      </c>
      <c r="I165" s="1">
        <v>158</v>
      </c>
      <c r="J165" s="1">
        <v>90</v>
      </c>
      <c r="O165" s="1">
        <f t="shared" si="6"/>
        <v>0</v>
      </c>
      <c r="P165" s="1" t="str">
        <f t="shared" si="7"/>
        <v/>
      </c>
      <c r="Q165" s="1" t="str">
        <f t="shared" si="8"/>
        <v/>
      </c>
    </row>
    <row r="166" spans="1:17" x14ac:dyDescent="0.2">
      <c r="A166" s="1" t="s">
        <v>197</v>
      </c>
      <c r="B166" s="1" t="s">
        <v>221</v>
      </c>
      <c r="C166" s="1">
        <v>1765</v>
      </c>
      <c r="D166" s="1">
        <v>1186</v>
      </c>
      <c r="E166" s="2">
        <v>0.67195467422096322</v>
      </c>
      <c r="F166" s="1">
        <v>250</v>
      </c>
      <c r="G166" s="1">
        <v>113</v>
      </c>
      <c r="H166" s="2">
        <v>0.45200000000000001</v>
      </c>
      <c r="I166" s="1">
        <v>269</v>
      </c>
      <c r="J166" s="1">
        <v>287</v>
      </c>
      <c r="O166" s="1">
        <f t="shared" si="6"/>
        <v>0</v>
      </c>
      <c r="P166" s="1" t="str">
        <f t="shared" si="7"/>
        <v/>
      </c>
      <c r="Q166" s="1" t="str">
        <f t="shared" si="8"/>
        <v/>
      </c>
    </row>
    <row r="167" spans="1:17" x14ac:dyDescent="0.2">
      <c r="A167" s="1" t="s">
        <v>299</v>
      </c>
      <c r="B167" s="1" t="s">
        <v>314</v>
      </c>
      <c r="C167" s="1">
        <v>851</v>
      </c>
      <c r="D167" s="1">
        <v>556</v>
      </c>
      <c r="E167" s="2">
        <v>0.6533490011750881</v>
      </c>
      <c r="F167" s="1">
        <v>75</v>
      </c>
      <c r="G167" s="1">
        <v>34</v>
      </c>
      <c r="H167" s="2">
        <v>0.45333333333333331</v>
      </c>
      <c r="I167" s="1">
        <v>246</v>
      </c>
      <c r="J167" s="1">
        <v>289</v>
      </c>
      <c r="O167" s="1">
        <f t="shared" si="6"/>
        <v>0</v>
      </c>
      <c r="P167" s="1" t="str">
        <f t="shared" si="7"/>
        <v/>
      </c>
      <c r="Q167" s="1" t="str">
        <f t="shared" si="8"/>
        <v/>
      </c>
    </row>
    <row r="168" spans="1:17" x14ac:dyDescent="0.2">
      <c r="A168" s="1" t="s">
        <v>149</v>
      </c>
      <c r="B168" s="1" t="s">
        <v>193</v>
      </c>
      <c r="C168" s="1">
        <v>1078</v>
      </c>
      <c r="D168" s="1">
        <v>666</v>
      </c>
      <c r="E168" s="2">
        <v>0.61781076066790352</v>
      </c>
      <c r="F168" s="1">
        <v>58</v>
      </c>
      <c r="G168" s="1">
        <v>23</v>
      </c>
      <c r="H168" s="2">
        <v>0.39655172413793105</v>
      </c>
      <c r="I168" s="1">
        <v>179</v>
      </c>
      <c r="J168" s="1">
        <v>246</v>
      </c>
      <c r="O168" s="1">
        <f t="shared" si="6"/>
        <v>0</v>
      </c>
      <c r="P168" s="1" t="str">
        <f t="shared" si="7"/>
        <v/>
      </c>
      <c r="Q168" s="1" t="str">
        <f t="shared" si="8"/>
        <v/>
      </c>
    </row>
    <row r="169" spans="1:17" x14ac:dyDescent="0.2">
      <c r="A169" s="1" t="s">
        <v>231</v>
      </c>
      <c r="B169" s="1" t="s">
        <v>297</v>
      </c>
      <c r="C169" s="1">
        <v>1375</v>
      </c>
      <c r="D169" s="1">
        <v>892</v>
      </c>
      <c r="E169" s="2">
        <v>0.64872727272727271</v>
      </c>
      <c r="F169" s="1">
        <v>60</v>
      </c>
      <c r="G169" s="1">
        <v>14</v>
      </c>
      <c r="H169" s="2">
        <v>0.23333333333333334</v>
      </c>
      <c r="I169" s="1">
        <v>237</v>
      </c>
      <c r="J169" s="1">
        <v>15</v>
      </c>
      <c r="M169" s="1" t="s">
        <v>348</v>
      </c>
      <c r="N169" s="1" t="s">
        <v>348</v>
      </c>
      <c r="O169" s="1">
        <f t="shared" si="6"/>
        <v>2</v>
      </c>
      <c r="P169" s="1" t="str">
        <f t="shared" si="7"/>
        <v/>
      </c>
      <c r="Q169" s="1" t="str">
        <f t="shared" si="8"/>
        <v/>
      </c>
    </row>
    <row r="170" spans="1:17" x14ac:dyDescent="0.2">
      <c r="A170" s="1" t="s">
        <v>2</v>
      </c>
      <c r="B170" s="1" t="s">
        <v>9</v>
      </c>
      <c r="C170" s="1">
        <v>1700</v>
      </c>
      <c r="D170" s="1">
        <v>893</v>
      </c>
      <c r="E170" s="2">
        <v>0.5252941176470588</v>
      </c>
      <c r="F170" s="1">
        <v>590</v>
      </c>
      <c r="G170" s="1">
        <v>201</v>
      </c>
      <c r="H170" s="2">
        <v>0.34067796610169493</v>
      </c>
      <c r="I170" s="1">
        <v>32</v>
      </c>
      <c r="J170" s="1">
        <v>161</v>
      </c>
      <c r="K170" s="1" t="s">
        <v>348</v>
      </c>
      <c r="L170" s="1" t="s">
        <v>348</v>
      </c>
      <c r="O170" s="1">
        <f t="shared" si="6"/>
        <v>2</v>
      </c>
      <c r="P170" s="1" t="str">
        <f t="shared" si="7"/>
        <v/>
      </c>
      <c r="Q170" s="1" t="str">
        <f t="shared" si="8"/>
        <v/>
      </c>
    </row>
    <row r="171" spans="1:17" x14ac:dyDescent="0.2">
      <c r="A171" s="1" t="s">
        <v>231</v>
      </c>
      <c r="B171" s="1" t="s">
        <v>239</v>
      </c>
      <c r="C171" s="1">
        <v>2906</v>
      </c>
      <c r="D171" s="1">
        <v>1812</v>
      </c>
      <c r="E171" s="2">
        <v>0.62353750860289059</v>
      </c>
      <c r="F171" s="1">
        <v>318</v>
      </c>
      <c r="G171" s="1">
        <v>131</v>
      </c>
      <c r="H171" s="2">
        <v>0.41194968553459121</v>
      </c>
      <c r="I171" s="1">
        <v>188</v>
      </c>
      <c r="J171" s="1">
        <v>264</v>
      </c>
      <c r="O171" s="1">
        <f t="shared" si="6"/>
        <v>0</v>
      </c>
      <c r="P171" s="1" t="str">
        <f t="shared" si="7"/>
        <v/>
      </c>
      <c r="Q171" s="1" t="str">
        <f t="shared" si="8"/>
        <v/>
      </c>
    </row>
    <row r="172" spans="1:17" x14ac:dyDescent="0.2">
      <c r="A172" s="1" t="s">
        <v>231</v>
      </c>
      <c r="B172" s="1" t="s">
        <v>284</v>
      </c>
      <c r="C172" s="1">
        <v>839</v>
      </c>
      <c r="D172" s="1">
        <v>604</v>
      </c>
      <c r="E172" s="2">
        <v>0.71990464839094159</v>
      </c>
      <c r="F172" s="1">
        <v>37</v>
      </c>
      <c r="G172" s="1">
        <v>15</v>
      </c>
      <c r="H172" s="2">
        <v>0.40540540540540543</v>
      </c>
      <c r="I172" s="1">
        <v>307</v>
      </c>
      <c r="J172" s="1">
        <v>257</v>
      </c>
      <c r="O172" s="1">
        <f t="shared" si="6"/>
        <v>0</v>
      </c>
      <c r="P172" s="1" t="str">
        <f t="shared" si="7"/>
        <v/>
      </c>
      <c r="Q172" s="1" t="str">
        <f t="shared" si="8"/>
        <v/>
      </c>
    </row>
    <row r="173" spans="1:17" x14ac:dyDescent="0.2">
      <c r="A173" s="1" t="s">
        <v>231</v>
      </c>
      <c r="B173" s="1" t="s">
        <v>260</v>
      </c>
      <c r="C173" s="1">
        <v>1751</v>
      </c>
      <c r="D173" s="1">
        <v>1033</v>
      </c>
      <c r="E173" s="2">
        <v>0.58994860079954314</v>
      </c>
      <c r="F173" s="1">
        <v>135</v>
      </c>
      <c r="G173" s="1">
        <v>42</v>
      </c>
      <c r="H173" s="2">
        <v>0.31111111111111112</v>
      </c>
      <c r="I173" s="1">
        <v>113</v>
      </c>
      <c r="J173" s="1">
        <v>117</v>
      </c>
      <c r="O173" s="1">
        <f t="shared" si="6"/>
        <v>0</v>
      </c>
      <c r="P173" s="1" t="str">
        <f t="shared" si="7"/>
        <v/>
      </c>
      <c r="Q173" s="1" t="str">
        <f t="shared" si="8"/>
        <v/>
      </c>
    </row>
    <row r="174" spans="1:17" x14ac:dyDescent="0.2">
      <c r="A174" s="1" t="s">
        <v>77</v>
      </c>
      <c r="B174" s="1" t="s">
        <v>116</v>
      </c>
      <c r="C174" s="1">
        <v>1267</v>
      </c>
      <c r="D174" s="1">
        <v>773</v>
      </c>
      <c r="E174" s="2">
        <v>0.61010260457774268</v>
      </c>
      <c r="F174" s="1">
        <v>160</v>
      </c>
      <c r="G174" s="1">
        <v>45</v>
      </c>
      <c r="H174" s="2">
        <v>0.28125</v>
      </c>
      <c r="I174" s="1">
        <v>161</v>
      </c>
      <c r="J174" s="1">
        <v>63</v>
      </c>
      <c r="N174" s="1" t="s">
        <v>348</v>
      </c>
      <c r="O174" s="1">
        <f t="shared" si="6"/>
        <v>1</v>
      </c>
      <c r="P174" s="1" t="str">
        <f t="shared" si="7"/>
        <v/>
      </c>
      <c r="Q174" s="1" t="str">
        <f t="shared" si="8"/>
        <v/>
      </c>
    </row>
    <row r="175" spans="1:17" x14ac:dyDescent="0.2">
      <c r="A175" s="1" t="s">
        <v>2</v>
      </c>
      <c r="B175" s="1" t="s">
        <v>4</v>
      </c>
      <c r="C175" s="1">
        <v>2627</v>
      </c>
      <c r="D175" s="1">
        <v>1518</v>
      </c>
      <c r="E175" s="2">
        <v>0.57784545108488772</v>
      </c>
      <c r="F175" s="1">
        <v>664</v>
      </c>
      <c r="G175" s="1">
        <v>223</v>
      </c>
      <c r="H175" s="2">
        <v>0.33584337349397592</v>
      </c>
      <c r="I175" s="1">
        <v>93</v>
      </c>
      <c r="J175" s="1">
        <v>151</v>
      </c>
      <c r="O175" s="1">
        <f t="shared" si="6"/>
        <v>0</v>
      </c>
      <c r="P175" s="1" t="str">
        <f t="shared" si="7"/>
        <v/>
      </c>
      <c r="Q175" s="1" t="str">
        <f t="shared" si="8"/>
        <v/>
      </c>
    </row>
    <row r="176" spans="1:17" x14ac:dyDescent="0.2">
      <c r="A176" s="1" t="s">
        <v>118</v>
      </c>
      <c r="B176" s="1" t="s">
        <v>133</v>
      </c>
      <c r="C176" s="1">
        <v>1351</v>
      </c>
      <c r="D176" s="1">
        <v>834</v>
      </c>
      <c r="E176" s="2">
        <v>0.61732050333086608</v>
      </c>
      <c r="F176" s="1">
        <v>166</v>
      </c>
      <c r="G176" s="1">
        <v>70</v>
      </c>
      <c r="H176" s="2">
        <v>0.42168674698795183</v>
      </c>
      <c r="I176" s="1">
        <v>178</v>
      </c>
      <c r="J176" s="1">
        <v>268</v>
      </c>
      <c r="O176" s="1">
        <f t="shared" si="6"/>
        <v>0</v>
      </c>
      <c r="P176" s="1" t="str">
        <f t="shared" si="7"/>
        <v/>
      </c>
      <c r="Q176" s="1" t="str">
        <f t="shared" si="8"/>
        <v/>
      </c>
    </row>
    <row r="177" spans="1:17" x14ac:dyDescent="0.2">
      <c r="A177" s="1" t="s">
        <v>197</v>
      </c>
      <c r="B177" s="1" t="s">
        <v>222</v>
      </c>
      <c r="C177" s="1">
        <v>3452</v>
      </c>
      <c r="D177" s="1">
        <v>2041</v>
      </c>
      <c r="E177" s="2">
        <v>0.59125144843568944</v>
      </c>
      <c r="F177" s="1">
        <v>1360</v>
      </c>
      <c r="G177" s="1">
        <v>689</v>
      </c>
      <c r="H177" s="2">
        <v>0.50661764705882351</v>
      </c>
      <c r="I177" s="1">
        <v>115</v>
      </c>
      <c r="J177" s="1">
        <v>310</v>
      </c>
      <c r="O177" s="1">
        <f t="shared" si="6"/>
        <v>0</v>
      </c>
      <c r="P177" s="1" t="str">
        <f t="shared" si="7"/>
        <v/>
      </c>
      <c r="Q177" s="1" t="str">
        <f t="shared" si="8"/>
        <v/>
      </c>
    </row>
    <row r="178" spans="1:17" x14ac:dyDescent="0.2">
      <c r="A178" s="1" t="s">
        <v>299</v>
      </c>
      <c r="B178" s="1" t="s">
        <v>315</v>
      </c>
      <c r="C178" s="1">
        <v>1042</v>
      </c>
      <c r="D178" s="1">
        <v>575</v>
      </c>
      <c r="E178" s="2">
        <v>0.55182341650671785</v>
      </c>
      <c r="F178" s="1">
        <v>81</v>
      </c>
      <c r="G178" s="1">
        <v>23</v>
      </c>
      <c r="H178" s="2">
        <v>0.2839506172839506</v>
      </c>
      <c r="I178" s="1">
        <v>53</v>
      </c>
      <c r="J178" s="1">
        <v>70</v>
      </c>
      <c r="L178" s="1" t="s">
        <v>348</v>
      </c>
      <c r="N178" s="1" t="s">
        <v>348</v>
      </c>
      <c r="O178" s="1">
        <f t="shared" si="6"/>
        <v>2</v>
      </c>
      <c r="P178" s="1" t="str">
        <f t="shared" si="7"/>
        <v/>
      </c>
      <c r="Q178" s="1" t="str">
        <f t="shared" si="8"/>
        <v>Yes</v>
      </c>
    </row>
    <row r="179" spans="1:17" x14ac:dyDescent="0.2">
      <c r="A179" s="1" t="s">
        <v>299</v>
      </c>
      <c r="B179" s="1" t="s">
        <v>322</v>
      </c>
      <c r="C179" s="1">
        <v>689</v>
      </c>
      <c r="D179" s="1">
        <v>414</v>
      </c>
      <c r="E179" s="2">
        <v>0.60087082728592167</v>
      </c>
      <c r="F179" s="1">
        <v>64</v>
      </c>
      <c r="G179" s="1">
        <v>21</v>
      </c>
      <c r="H179" s="2">
        <v>0.328125</v>
      </c>
      <c r="I179" s="1">
        <v>138</v>
      </c>
      <c r="J179" s="1">
        <v>136</v>
      </c>
      <c r="O179" s="1">
        <f t="shared" si="6"/>
        <v>0</v>
      </c>
      <c r="P179" s="1" t="str">
        <f t="shared" si="7"/>
        <v/>
      </c>
      <c r="Q179" s="1" t="str">
        <f t="shared" si="8"/>
        <v/>
      </c>
    </row>
    <row r="180" spans="1:17" x14ac:dyDescent="0.2">
      <c r="A180" s="1" t="s">
        <v>77</v>
      </c>
      <c r="B180" s="1" t="s">
        <v>88</v>
      </c>
      <c r="C180" s="1">
        <v>1022</v>
      </c>
      <c r="D180" s="1">
        <v>616</v>
      </c>
      <c r="E180" s="2">
        <v>0.60273972602739723</v>
      </c>
      <c r="F180" s="1">
        <v>103</v>
      </c>
      <c r="G180" s="1">
        <v>32</v>
      </c>
      <c r="H180" s="2">
        <v>0.31067961165048541</v>
      </c>
      <c r="I180" s="1">
        <v>143</v>
      </c>
      <c r="J180" s="1">
        <v>115</v>
      </c>
      <c r="O180" s="1">
        <f t="shared" si="6"/>
        <v>0</v>
      </c>
      <c r="P180" s="1" t="str">
        <f t="shared" si="7"/>
        <v/>
      </c>
      <c r="Q180" s="1" t="str">
        <f t="shared" si="8"/>
        <v/>
      </c>
    </row>
    <row r="181" spans="1:17" x14ac:dyDescent="0.2">
      <c r="A181" s="1" t="s">
        <v>55</v>
      </c>
      <c r="B181" s="1" t="s">
        <v>67</v>
      </c>
      <c r="C181" s="1">
        <v>1914</v>
      </c>
      <c r="D181" s="1">
        <v>1132</v>
      </c>
      <c r="E181" s="2">
        <v>0.59143155694879834</v>
      </c>
      <c r="F181" s="1">
        <v>239</v>
      </c>
      <c r="G181" s="1">
        <v>77</v>
      </c>
      <c r="H181" s="2">
        <v>0.32217573221757323</v>
      </c>
      <c r="I181" s="1">
        <v>117</v>
      </c>
      <c r="J181" s="1">
        <v>131</v>
      </c>
      <c r="O181" s="1">
        <f t="shared" si="6"/>
        <v>0</v>
      </c>
      <c r="P181" s="1" t="str">
        <f t="shared" si="7"/>
        <v/>
      </c>
      <c r="Q181" s="1" t="str">
        <f t="shared" si="8"/>
        <v/>
      </c>
    </row>
    <row r="182" spans="1:17" x14ac:dyDescent="0.2">
      <c r="A182" s="1" t="s">
        <v>149</v>
      </c>
      <c r="B182" s="1" t="s">
        <v>177</v>
      </c>
      <c r="C182" s="1">
        <v>1395</v>
      </c>
      <c r="D182" s="1">
        <v>929</v>
      </c>
      <c r="E182" s="2">
        <v>0.66594982078853049</v>
      </c>
      <c r="F182" s="1">
        <v>112</v>
      </c>
      <c r="G182" s="1">
        <v>46</v>
      </c>
      <c r="H182" s="2">
        <v>0.4107142857142857</v>
      </c>
      <c r="I182" s="1">
        <v>262</v>
      </c>
      <c r="J182" s="1">
        <v>261</v>
      </c>
      <c r="O182" s="1">
        <f t="shared" si="6"/>
        <v>0</v>
      </c>
      <c r="P182" s="1" t="str">
        <f t="shared" si="7"/>
        <v/>
      </c>
      <c r="Q182" s="1" t="str">
        <f t="shared" si="8"/>
        <v/>
      </c>
    </row>
    <row r="183" spans="1:17" x14ac:dyDescent="0.2">
      <c r="A183" s="1" t="s">
        <v>77</v>
      </c>
      <c r="B183" s="1" t="s">
        <v>100</v>
      </c>
      <c r="C183" s="1">
        <v>1322</v>
      </c>
      <c r="D183" s="1">
        <v>884</v>
      </c>
      <c r="E183" s="2">
        <v>0.66868381240544628</v>
      </c>
      <c r="F183" s="1">
        <v>72</v>
      </c>
      <c r="G183" s="1">
        <v>23</v>
      </c>
      <c r="H183" s="2">
        <v>0.31944444444444442</v>
      </c>
      <c r="I183" s="1">
        <v>265</v>
      </c>
      <c r="J183" s="1">
        <v>128</v>
      </c>
      <c r="O183" s="1">
        <f t="shared" si="6"/>
        <v>0</v>
      </c>
      <c r="P183" s="1" t="str">
        <f t="shared" si="7"/>
        <v/>
      </c>
      <c r="Q183" s="1" t="str">
        <f t="shared" si="8"/>
        <v/>
      </c>
    </row>
    <row r="184" spans="1:17" x14ac:dyDescent="0.2">
      <c r="A184" s="1" t="s">
        <v>55</v>
      </c>
      <c r="B184" s="1" t="s">
        <v>68</v>
      </c>
      <c r="C184" s="1">
        <v>1897</v>
      </c>
      <c r="D184" s="1">
        <v>1114</v>
      </c>
      <c r="E184" s="2">
        <v>0.58724301528729572</v>
      </c>
      <c r="F184" s="1">
        <v>223</v>
      </c>
      <c r="G184" s="1">
        <v>58</v>
      </c>
      <c r="H184" s="2">
        <v>0.26008968609865468</v>
      </c>
      <c r="I184" s="1">
        <v>104</v>
      </c>
      <c r="J184" s="1">
        <v>44</v>
      </c>
      <c r="N184" s="1" t="s">
        <v>348</v>
      </c>
      <c r="O184" s="1">
        <f t="shared" si="6"/>
        <v>1</v>
      </c>
      <c r="P184" s="1" t="str">
        <f t="shared" si="7"/>
        <v/>
      </c>
      <c r="Q184" s="1" t="str">
        <f t="shared" si="8"/>
        <v/>
      </c>
    </row>
    <row r="185" spans="1:17" x14ac:dyDescent="0.2">
      <c r="A185" s="1" t="s">
        <v>149</v>
      </c>
      <c r="B185" s="1" t="s">
        <v>187</v>
      </c>
      <c r="C185" s="1">
        <v>950</v>
      </c>
      <c r="D185" s="1">
        <v>538</v>
      </c>
      <c r="E185" s="2">
        <v>0.56631578947368422</v>
      </c>
      <c r="F185" s="1">
        <v>102</v>
      </c>
      <c r="G185" s="1">
        <v>30</v>
      </c>
      <c r="H185" s="2">
        <v>0.29411764705882354</v>
      </c>
      <c r="I185" s="1">
        <v>69</v>
      </c>
      <c r="J185" s="1">
        <v>85</v>
      </c>
      <c r="L185" s="1" t="s">
        <v>348</v>
      </c>
      <c r="O185" s="1">
        <f t="shared" si="6"/>
        <v>1</v>
      </c>
      <c r="P185" s="1" t="str">
        <f t="shared" si="7"/>
        <v/>
      </c>
      <c r="Q185" s="1" t="str">
        <f t="shared" si="8"/>
        <v/>
      </c>
    </row>
    <row r="186" spans="1:17" x14ac:dyDescent="0.2">
      <c r="A186" s="1" t="s">
        <v>299</v>
      </c>
      <c r="B186" s="1" t="s">
        <v>302</v>
      </c>
      <c r="C186" s="1">
        <v>2176</v>
      </c>
      <c r="D186" s="1">
        <v>1296</v>
      </c>
      <c r="E186" s="2">
        <v>0.59558823529411764</v>
      </c>
      <c r="F186" s="1">
        <v>215</v>
      </c>
      <c r="G186" s="1">
        <v>72</v>
      </c>
      <c r="H186" s="2">
        <v>0.33488372093023255</v>
      </c>
      <c r="I186" s="1">
        <v>126</v>
      </c>
      <c r="J186" s="1">
        <v>150</v>
      </c>
      <c r="O186" s="1">
        <f t="shared" si="6"/>
        <v>0</v>
      </c>
      <c r="P186" s="1" t="str">
        <f t="shared" si="7"/>
        <v/>
      </c>
      <c r="Q186" s="1" t="str">
        <f t="shared" si="8"/>
        <v/>
      </c>
    </row>
    <row r="187" spans="1:17" x14ac:dyDescent="0.2">
      <c r="A187" s="1" t="s">
        <v>2</v>
      </c>
      <c r="B187" s="1" t="s">
        <v>5</v>
      </c>
      <c r="C187" s="1">
        <v>2159</v>
      </c>
      <c r="D187" s="1">
        <v>1409</v>
      </c>
      <c r="E187" s="2">
        <v>0.65261695229272809</v>
      </c>
      <c r="F187" s="1">
        <v>299</v>
      </c>
      <c r="G187" s="1">
        <v>134</v>
      </c>
      <c r="H187" s="2">
        <v>0.44816053511705684</v>
      </c>
      <c r="I187" s="1">
        <v>245</v>
      </c>
      <c r="J187" s="1">
        <v>283</v>
      </c>
      <c r="O187" s="1">
        <f t="shared" si="6"/>
        <v>0</v>
      </c>
      <c r="P187" s="1" t="str">
        <f t="shared" si="7"/>
        <v/>
      </c>
      <c r="Q187" s="1" t="str">
        <f t="shared" si="8"/>
        <v/>
      </c>
    </row>
    <row r="188" spans="1:17" x14ac:dyDescent="0.2">
      <c r="A188" s="1" t="s">
        <v>118</v>
      </c>
      <c r="B188" s="1" t="s">
        <v>138</v>
      </c>
      <c r="C188" s="1">
        <v>703</v>
      </c>
      <c r="D188" s="1">
        <v>426</v>
      </c>
      <c r="E188" s="2">
        <v>0.60597439544807963</v>
      </c>
      <c r="F188" s="1">
        <v>63</v>
      </c>
      <c r="G188" s="1">
        <v>22</v>
      </c>
      <c r="H188" s="2">
        <v>0.34920634920634919</v>
      </c>
      <c r="I188" s="1">
        <v>148</v>
      </c>
      <c r="J188" s="1">
        <v>170</v>
      </c>
      <c r="O188" s="1">
        <f t="shared" si="6"/>
        <v>0</v>
      </c>
      <c r="P188" s="1" t="str">
        <f t="shared" si="7"/>
        <v/>
      </c>
      <c r="Q188" s="1" t="str">
        <f t="shared" si="8"/>
        <v/>
      </c>
    </row>
    <row r="189" spans="1:17" x14ac:dyDescent="0.2">
      <c r="A189" s="1" t="s">
        <v>77</v>
      </c>
      <c r="B189" s="1" t="s">
        <v>95</v>
      </c>
      <c r="C189" s="1">
        <v>1079</v>
      </c>
      <c r="D189" s="1">
        <v>636</v>
      </c>
      <c r="E189" s="2">
        <v>0.58943466172381831</v>
      </c>
      <c r="F189" s="1">
        <v>89</v>
      </c>
      <c r="G189" s="1">
        <v>18</v>
      </c>
      <c r="H189" s="2">
        <v>0.20224719101123595</v>
      </c>
      <c r="I189" s="1">
        <v>111</v>
      </c>
      <c r="J189" s="1">
        <v>5</v>
      </c>
      <c r="M189" s="1" t="s">
        <v>348</v>
      </c>
      <c r="N189" s="1" t="s">
        <v>348</v>
      </c>
      <c r="O189" s="1">
        <f t="shared" si="6"/>
        <v>2</v>
      </c>
      <c r="P189" s="1" t="str">
        <f t="shared" si="7"/>
        <v/>
      </c>
      <c r="Q189" s="1" t="str">
        <f t="shared" si="8"/>
        <v/>
      </c>
    </row>
    <row r="190" spans="1:17" x14ac:dyDescent="0.2">
      <c r="A190" s="1" t="s">
        <v>77</v>
      </c>
      <c r="B190" s="1" t="s">
        <v>108</v>
      </c>
      <c r="C190" s="1">
        <v>2319</v>
      </c>
      <c r="D190" s="1">
        <v>1306</v>
      </c>
      <c r="E190" s="2">
        <v>0.56317378180250111</v>
      </c>
      <c r="F190" s="1">
        <v>324</v>
      </c>
      <c r="G190" s="1">
        <v>102</v>
      </c>
      <c r="H190" s="2">
        <v>0.31481481481481483</v>
      </c>
      <c r="I190" s="1">
        <v>66</v>
      </c>
      <c r="J190" s="1">
        <v>122</v>
      </c>
      <c r="L190" s="1" t="s">
        <v>348</v>
      </c>
      <c r="O190" s="1">
        <f t="shared" si="6"/>
        <v>1</v>
      </c>
      <c r="P190" s="1" t="str">
        <f t="shared" si="7"/>
        <v/>
      </c>
      <c r="Q190" s="1" t="str">
        <f t="shared" si="8"/>
        <v/>
      </c>
    </row>
    <row r="191" spans="1:17" x14ac:dyDescent="0.2">
      <c r="A191" s="1" t="s">
        <v>2</v>
      </c>
      <c r="B191" s="1" t="s">
        <v>14</v>
      </c>
      <c r="C191" s="1">
        <v>3479</v>
      </c>
      <c r="D191" s="1">
        <v>1915</v>
      </c>
      <c r="E191" s="2">
        <v>0.55044553032480603</v>
      </c>
      <c r="F191" s="1">
        <v>460</v>
      </c>
      <c r="G191" s="1">
        <v>118</v>
      </c>
      <c r="H191" s="2">
        <v>0.2565217391304348</v>
      </c>
      <c r="I191" s="1">
        <v>52</v>
      </c>
      <c r="J191" s="1">
        <v>37</v>
      </c>
      <c r="L191" s="1" t="s">
        <v>348</v>
      </c>
      <c r="N191" s="1" t="s">
        <v>348</v>
      </c>
      <c r="O191" s="1">
        <f t="shared" si="6"/>
        <v>2</v>
      </c>
      <c r="P191" s="1" t="str">
        <f t="shared" si="7"/>
        <v/>
      </c>
      <c r="Q191" s="1" t="str">
        <f t="shared" si="8"/>
        <v>Yes</v>
      </c>
    </row>
    <row r="192" spans="1:17" x14ac:dyDescent="0.2">
      <c r="A192" s="1" t="s">
        <v>149</v>
      </c>
      <c r="B192" s="1" t="s">
        <v>188</v>
      </c>
      <c r="C192" s="1">
        <v>1073</v>
      </c>
      <c r="D192" s="1">
        <v>483</v>
      </c>
      <c r="E192" s="2">
        <v>0.45013979496738116</v>
      </c>
      <c r="F192" s="1">
        <v>226</v>
      </c>
      <c r="G192" s="1">
        <v>47</v>
      </c>
      <c r="H192" s="2">
        <v>0.20796460176991149</v>
      </c>
      <c r="I192" s="1">
        <v>1</v>
      </c>
      <c r="J192" s="1">
        <v>7</v>
      </c>
      <c r="K192" s="1" t="s">
        <v>348</v>
      </c>
      <c r="L192" s="1" t="s">
        <v>348</v>
      </c>
      <c r="M192" s="1" t="s">
        <v>348</v>
      </c>
      <c r="N192" s="1" t="s">
        <v>348</v>
      </c>
      <c r="O192" s="1">
        <f t="shared" si="6"/>
        <v>4</v>
      </c>
      <c r="P192" s="1" t="str">
        <f t="shared" si="7"/>
        <v>Yes</v>
      </c>
      <c r="Q192" s="1" t="str">
        <f t="shared" si="8"/>
        <v>Yes</v>
      </c>
    </row>
    <row r="193" spans="1:17" x14ac:dyDescent="0.2">
      <c r="A193" s="1" t="s">
        <v>77</v>
      </c>
      <c r="B193" s="1" t="s">
        <v>81</v>
      </c>
      <c r="C193" s="1">
        <v>3017</v>
      </c>
      <c r="D193" s="1">
        <v>1480</v>
      </c>
      <c r="E193" s="2">
        <v>0.49055352999668544</v>
      </c>
      <c r="F193" s="1">
        <v>826</v>
      </c>
      <c r="G193" s="1">
        <v>273</v>
      </c>
      <c r="H193" s="2">
        <v>0.33050847457627119</v>
      </c>
      <c r="I193" s="1">
        <v>12</v>
      </c>
      <c r="J193" s="1">
        <v>142</v>
      </c>
      <c r="K193" s="1" t="s">
        <v>348</v>
      </c>
      <c r="L193" s="1" t="s">
        <v>348</v>
      </c>
      <c r="O193" s="1">
        <f t="shared" si="6"/>
        <v>2</v>
      </c>
      <c r="P193" s="1" t="str">
        <f t="shared" si="7"/>
        <v/>
      </c>
      <c r="Q193" s="1" t="str">
        <f t="shared" si="8"/>
        <v/>
      </c>
    </row>
    <row r="194" spans="1:17" x14ac:dyDescent="0.2">
      <c r="A194" s="1" t="s">
        <v>118</v>
      </c>
      <c r="B194" s="1" t="s">
        <v>139</v>
      </c>
      <c r="C194" s="1">
        <v>1531</v>
      </c>
      <c r="D194" s="1">
        <v>868</v>
      </c>
      <c r="E194" s="2">
        <v>0.56694970607446116</v>
      </c>
      <c r="F194" s="1">
        <v>173</v>
      </c>
      <c r="G194" s="1">
        <v>48</v>
      </c>
      <c r="H194" s="2">
        <v>0.2774566473988439</v>
      </c>
      <c r="I194" s="1">
        <v>70</v>
      </c>
      <c r="J194" s="1">
        <v>58</v>
      </c>
      <c r="L194" s="1" t="s">
        <v>348</v>
      </c>
      <c r="N194" s="1" t="s">
        <v>348</v>
      </c>
      <c r="O194" s="1">
        <f t="shared" ref="O194:O257" si="9">COUNTIF(K194:N194,"Yes")</f>
        <v>2</v>
      </c>
      <c r="P194" s="1" t="str">
        <f t="shared" ref="P194:P257" si="10">IF(AND(K194="Yes",M194="Yes"),"Yes","")</f>
        <v/>
      </c>
      <c r="Q194" s="1" t="str">
        <f t="shared" ref="Q194:Q257" si="11">IF(AND(L194="Yes",N194="Yes"),"Yes","")</f>
        <v>Yes</v>
      </c>
    </row>
    <row r="195" spans="1:17" x14ac:dyDescent="0.2">
      <c r="A195" s="1" t="s">
        <v>77</v>
      </c>
      <c r="B195" s="1" t="s">
        <v>96</v>
      </c>
      <c r="C195" s="1">
        <v>665</v>
      </c>
      <c r="D195" s="1">
        <v>429</v>
      </c>
      <c r="E195" s="2">
        <v>0.64511278195488719</v>
      </c>
      <c r="F195" s="1">
        <v>48</v>
      </c>
      <c r="G195" s="1">
        <v>20</v>
      </c>
      <c r="H195" s="2">
        <v>0.41666666666666669</v>
      </c>
      <c r="I195" s="1">
        <v>231</v>
      </c>
      <c r="J195" s="1">
        <v>265</v>
      </c>
      <c r="O195" s="1">
        <f t="shared" si="9"/>
        <v>0</v>
      </c>
      <c r="P195" s="1" t="str">
        <f t="shared" si="10"/>
        <v/>
      </c>
      <c r="Q195" s="1" t="str">
        <f t="shared" si="11"/>
        <v/>
      </c>
    </row>
    <row r="196" spans="1:17" x14ac:dyDescent="0.2">
      <c r="A196" s="1" t="s">
        <v>15</v>
      </c>
      <c r="B196" s="1" t="s">
        <v>19</v>
      </c>
      <c r="C196" s="1">
        <v>2879</v>
      </c>
      <c r="D196" s="1">
        <v>1626</v>
      </c>
      <c r="E196" s="2">
        <v>0.56477943730461966</v>
      </c>
      <c r="F196" s="1">
        <v>646</v>
      </c>
      <c r="G196" s="1">
        <v>260</v>
      </c>
      <c r="H196" s="2">
        <v>0.4024767801857585</v>
      </c>
      <c r="I196" s="1">
        <v>68</v>
      </c>
      <c r="J196" s="1">
        <v>255</v>
      </c>
      <c r="L196" s="1" t="s">
        <v>348</v>
      </c>
      <c r="O196" s="1">
        <f t="shared" si="9"/>
        <v>1</v>
      </c>
      <c r="P196" s="1" t="str">
        <f t="shared" si="10"/>
        <v/>
      </c>
      <c r="Q196" s="1" t="str">
        <f t="shared" si="11"/>
        <v/>
      </c>
    </row>
    <row r="197" spans="1:17" x14ac:dyDescent="0.2">
      <c r="A197" s="1" t="s">
        <v>231</v>
      </c>
      <c r="B197" s="1" t="s">
        <v>277</v>
      </c>
      <c r="C197" s="1">
        <v>1072</v>
      </c>
      <c r="D197" s="1">
        <v>598</v>
      </c>
      <c r="E197" s="2">
        <v>0.55783582089552242</v>
      </c>
      <c r="F197" s="1">
        <v>164</v>
      </c>
      <c r="G197" s="1">
        <v>45</v>
      </c>
      <c r="H197" s="2">
        <v>0.27439024390243905</v>
      </c>
      <c r="I197" s="1">
        <v>61</v>
      </c>
      <c r="J197" s="1">
        <v>53</v>
      </c>
      <c r="L197" s="1" t="s">
        <v>348</v>
      </c>
      <c r="N197" s="1" t="s">
        <v>348</v>
      </c>
      <c r="O197" s="1">
        <f t="shared" si="9"/>
        <v>2</v>
      </c>
      <c r="P197" s="1" t="str">
        <f t="shared" si="10"/>
        <v/>
      </c>
      <c r="Q197" s="1" t="str">
        <f t="shared" si="11"/>
        <v>Yes</v>
      </c>
    </row>
    <row r="198" spans="1:17" x14ac:dyDescent="0.2">
      <c r="A198" s="1" t="s">
        <v>15</v>
      </c>
      <c r="B198" s="1" t="s">
        <v>48</v>
      </c>
      <c r="C198" s="1">
        <v>1019</v>
      </c>
      <c r="D198" s="1">
        <v>558</v>
      </c>
      <c r="E198" s="2">
        <v>0.54759568204121689</v>
      </c>
      <c r="F198" s="1">
        <v>143</v>
      </c>
      <c r="G198" s="1">
        <v>47</v>
      </c>
      <c r="H198" s="2">
        <v>0.32867132867132864</v>
      </c>
      <c r="I198" s="1">
        <v>49</v>
      </c>
      <c r="J198" s="1">
        <v>137</v>
      </c>
      <c r="L198" s="1" t="s">
        <v>348</v>
      </c>
      <c r="O198" s="1">
        <f t="shared" si="9"/>
        <v>1</v>
      </c>
      <c r="P198" s="1" t="str">
        <f t="shared" si="10"/>
        <v/>
      </c>
      <c r="Q198" s="1" t="str">
        <f t="shared" si="11"/>
        <v/>
      </c>
    </row>
    <row r="199" spans="1:17" x14ac:dyDescent="0.2">
      <c r="A199" s="1" t="s">
        <v>149</v>
      </c>
      <c r="B199" s="1" t="s">
        <v>150</v>
      </c>
      <c r="C199" s="1">
        <v>2162</v>
      </c>
      <c r="D199" s="1">
        <v>1202</v>
      </c>
      <c r="E199" s="2">
        <v>0.55596669750231265</v>
      </c>
      <c r="F199" s="1">
        <v>360</v>
      </c>
      <c r="G199" s="1">
        <v>100</v>
      </c>
      <c r="H199" s="2">
        <v>0.27777777777777779</v>
      </c>
      <c r="I199" s="1">
        <v>58</v>
      </c>
      <c r="J199" s="1">
        <v>59</v>
      </c>
      <c r="L199" s="1" t="s">
        <v>348</v>
      </c>
      <c r="N199" s="1" t="s">
        <v>348</v>
      </c>
      <c r="O199" s="1">
        <f t="shared" si="9"/>
        <v>2</v>
      </c>
      <c r="P199" s="1" t="str">
        <f t="shared" si="10"/>
        <v/>
      </c>
      <c r="Q199" s="1" t="str">
        <f t="shared" si="11"/>
        <v>Yes</v>
      </c>
    </row>
    <row r="200" spans="1:17" x14ac:dyDescent="0.2">
      <c r="A200" s="1" t="s">
        <v>299</v>
      </c>
      <c r="B200" s="1" t="s">
        <v>306</v>
      </c>
      <c r="C200" s="1">
        <v>2701</v>
      </c>
      <c r="D200" s="1">
        <v>1588</v>
      </c>
      <c r="E200" s="2">
        <v>0.58793039614957421</v>
      </c>
      <c r="F200" s="1">
        <v>417</v>
      </c>
      <c r="G200" s="1">
        <v>147</v>
      </c>
      <c r="H200" s="2">
        <v>0.35251798561151076</v>
      </c>
      <c r="I200" s="1">
        <v>107</v>
      </c>
      <c r="J200" s="1">
        <v>172</v>
      </c>
      <c r="O200" s="1">
        <f t="shared" si="9"/>
        <v>0</v>
      </c>
      <c r="P200" s="1" t="str">
        <f t="shared" si="10"/>
        <v/>
      </c>
      <c r="Q200" s="1" t="str">
        <f t="shared" si="11"/>
        <v/>
      </c>
    </row>
    <row r="201" spans="1:17" x14ac:dyDescent="0.2">
      <c r="A201" s="1" t="s">
        <v>299</v>
      </c>
      <c r="B201" s="1" t="s">
        <v>309</v>
      </c>
      <c r="C201" s="1">
        <v>1539</v>
      </c>
      <c r="D201" s="1">
        <v>919</v>
      </c>
      <c r="E201" s="2">
        <v>0.5971410006497726</v>
      </c>
      <c r="F201" s="1">
        <v>145</v>
      </c>
      <c r="G201" s="1">
        <v>51</v>
      </c>
      <c r="H201" s="2">
        <v>0.35172413793103446</v>
      </c>
      <c r="I201" s="1">
        <v>127</v>
      </c>
      <c r="J201" s="1">
        <v>171</v>
      </c>
      <c r="O201" s="1">
        <f t="shared" si="9"/>
        <v>0</v>
      </c>
      <c r="P201" s="1" t="str">
        <f t="shared" si="10"/>
        <v/>
      </c>
      <c r="Q201" s="1" t="str">
        <f t="shared" si="11"/>
        <v/>
      </c>
    </row>
    <row r="202" spans="1:17" x14ac:dyDescent="0.2">
      <c r="A202" s="1" t="s">
        <v>231</v>
      </c>
      <c r="B202" s="1" t="s">
        <v>241</v>
      </c>
      <c r="C202" s="1">
        <v>1946</v>
      </c>
      <c r="D202" s="1">
        <v>939</v>
      </c>
      <c r="E202" s="2">
        <v>0.48252826310380265</v>
      </c>
      <c r="F202" s="1">
        <v>331</v>
      </c>
      <c r="G202" s="1">
        <v>78</v>
      </c>
      <c r="H202" s="2">
        <v>0.23564954682779457</v>
      </c>
      <c r="I202" s="1">
        <v>6</v>
      </c>
      <c r="J202" s="1">
        <v>17</v>
      </c>
      <c r="K202" s="1" t="s">
        <v>348</v>
      </c>
      <c r="L202" s="1" t="s">
        <v>348</v>
      </c>
      <c r="M202" s="1" t="s">
        <v>348</v>
      </c>
      <c r="N202" s="1" t="s">
        <v>348</v>
      </c>
      <c r="O202" s="1">
        <f t="shared" si="9"/>
        <v>4</v>
      </c>
      <c r="P202" s="1" t="str">
        <f t="shared" si="10"/>
        <v>Yes</v>
      </c>
      <c r="Q202" s="1" t="str">
        <f t="shared" si="11"/>
        <v>Yes</v>
      </c>
    </row>
    <row r="203" spans="1:17" x14ac:dyDescent="0.2">
      <c r="A203" s="1" t="s">
        <v>15</v>
      </c>
      <c r="B203" s="1" t="s">
        <v>49</v>
      </c>
      <c r="C203" s="1">
        <v>1560</v>
      </c>
      <c r="D203" s="1">
        <v>916</v>
      </c>
      <c r="E203" s="2">
        <v>0.5871794871794872</v>
      </c>
      <c r="F203" s="1">
        <v>258</v>
      </c>
      <c r="G203" s="1">
        <v>89</v>
      </c>
      <c r="H203" s="2">
        <v>0.34496124031007752</v>
      </c>
      <c r="I203" s="1">
        <v>103</v>
      </c>
      <c r="J203" s="1">
        <v>165</v>
      </c>
      <c r="O203" s="1">
        <f t="shared" si="9"/>
        <v>0</v>
      </c>
      <c r="P203" s="1" t="str">
        <f t="shared" si="10"/>
        <v/>
      </c>
      <c r="Q203" s="1" t="str">
        <f t="shared" si="11"/>
        <v/>
      </c>
    </row>
    <row r="204" spans="1:17" x14ac:dyDescent="0.2">
      <c r="A204" s="1" t="s">
        <v>299</v>
      </c>
      <c r="B204" s="1" t="s">
        <v>323</v>
      </c>
      <c r="C204" s="1">
        <v>488</v>
      </c>
      <c r="D204" s="1">
        <v>282</v>
      </c>
      <c r="E204" s="2">
        <v>0.57786885245901642</v>
      </c>
      <c r="F204" s="1">
        <v>37</v>
      </c>
      <c r="G204" s="1">
        <v>9</v>
      </c>
      <c r="H204" s="2">
        <v>0.24324324324324326</v>
      </c>
      <c r="I204" s="1">
        <v>94</v>
      </c>
      <c r="J204" s="1">
        <v>27</v>
      </c>
      <c r="M204" s="1" t="s">
        <v>348</v>
      </c>
      <c r="N204" s="1" t="s">
        <v>348</v>
      </c>
      <c r="O204" s="1">
        <f t="shared" si="9"/>
        <v>2</v>
      </c>
      <c r="P204" s="1" t="str">
        <f t="shared" si="10"/>
        <v/>
      </c>
      <c r="Q204" s="1" t="str">
        <f t="shared" si="11"/>
        <v/>
      </c>
    </row>
    <row r="205" spans="1:17" x14ac:dyDescent="0.2">
      <c r="A205" s="1" t="s">
        <v>231</v>
      </c>
      <c r="B205" s="1" t="s">
        <v>235</v>
      </c>
      <c r="C205" s="1">
        <v>1470</v>
      </c>
      <c r="D205" s="1">
        <v>841</v>
      </c>
      <c r="E205" s="2">
        <v>0.57210884353741498</v>
      </c>
      <c r="F205" s="1">
        <v>259</v>
      </c>
      <c r="G205" s="1">
        <v>92</v>
      </c>
      <c r="H205" s="2">
        <v>0.35521235521235522</v>
      </c>
      <c r="I205" s="1">
        <v>78</v>
      </c>
      <c r="J205" s="1">
        <v>178</v>
      </c>
      <c r="L205" s="1" t="s">
        <v>348</v>
      </c>
      <c r="O205" s="1">
        <f t="shared" si="9"/>
        <v>1</v>
      </c>
      <c r="P205" s="1" t="str">
        <f t="shared" si="10"/>
        <v/>
      </c>
      <c r="Q205" s="1" t="str">
        <f t="shared" si="11"/>
        <v/>
      </c>
    </row>
    <row r="206" spans="1:17" x14ac:dyDescent="0.2">
      <c r="A206" s="1" t="s">
        <v>197</v>
      </c>
      <c r="B206" s="1" t="s">
        <v>223</v>
      </c>
      <c r="C206" s="1">
        <v>3359</v>
      </c>
      <c r="D206" s="1">
        <v>2353</v>
      </c>
      <c r="E206" s="2">
        <v>0.70050610300684724</v>
      </c>
      <c r="F206" s="1">
        <v>648</v>
      </c>
      <c r="G206" s="1">
        <v>354</v>
      </c>
      <c r="H206" s="2">
        <v>0.54629629629629628</v>
      </c>
      <c r="I206" s="1">
        <v>294</v>
      </c>
      <c r="J206" s="1">
        <v>319</v>
      </c>
      <c r="O206" s="1">
        <f t="shared" si="9"/>
        <v>0</v>
      </c>
      <c r="P206" s="1" t="str">
        <f t="shared" si="10"/>
        <v/>
      </c>
      <c r="Q206" s="1" t="str">
        <f t="shared" si="11"/>
        <v/>
      </c>
    </row>
    <row r="207" spans="1:17" x14ac:dyDescent="0.2">
      <c r="A207" s="1" t="s">
        <v>2</v>
      </c>
      <c r="B207" s="1" t="s">
        <v>10</v>
      </c>
      <c r="C207" s="1">
        <v>1625</v>
      </c>
      <c r="D207" s="1">
        <v>865</v>
      </c>
      <c r="E207" s="2">
        <v>0.53230769230769226</v>
      </c>
      <c r="F207" s="1">
        <v>290</v>
      </c>
      <c r="G207" s="1">
        <v>84</v>
      </c>
      <c r="H207" s="2">
        <v>0.28965517241379313</v>
      </c>
      <c r="I207" s="1">
        <v>40</v>
      </c>
      <c r="J207" s="1">
        <v>77</v>
      </c>
      <c r="L207" s="1" t="s">
        <v>348</v>
      </c>
      <c r="N207" s="1" t="s">
        <v>348</v>
      </c>
      <c r="O207" s="1">
        <f t="shared" si="9"/>
        <v>2</v>
      </c>
      <c r="P207" s="1" t="str">
        <f t="shared" si="10"/>
        <v/>
      </c>
      <c r="Q207" s="1" t="str">
        <f t="shared" si="11"/>
        <v>Yes</v>
      </c>
    </row>
    <row r="208" spans="1:17" x14ac:dyDescent="0.2">
      <c r="A208" s="1" t="s">
        <v>118</v>
      </c>
      <c r="B208" s="1" t="s">
        <v>145</v>
      </c>
      <c r="C208" s="1">
        <v>1019</v>
      </c>
      <c r="D208" s="1">
        <v>694</v>
      </c>
      <c r="E208" s="2">
        <v>0.6810598626104023</v>
      </c>
      <c r="F208" s="1">
        <v>140</v>
      </c>
      <c r="G208" s="1">
        <v>76</v>
      </c>
      <c r="H208" s="2">
        <v>0.54285714285714282</v>
      </c>
      <c r="I208" s="1">
        <v>275</v>
      </c>
      <c r="J208" s="1">
        <v>317</v>
      </c>
      <c r="O208" s="1">
        <f t="shared" si="9"/>
        <v>0</v>
      </c>
      <c r="P208" s="1" t="str">
        <f t="shared" si="10"/>
        <v/>
      </c>
      <c r="Q208" s="1" t="str">
        <f t="shared" si="11"/>
        <v/>
      </c>
    </row>
    <row r="209" spans="1:17" x14ac:dyDescent="0.2">
      <c r="A209" s="1" t="s">
        <v>231</v>
      </c>
      <c r="B209" s="1" t="s">
        <v>285</v>
      </c>
      <c r="C209" s="1">
        <v>1293</v>
      </c>
      <c r="D209" s="1">
        <v>834</v>
      </c>
      <c r="E209" s="2">
        <v>0.64501160092807419</v>
      </c>
      <c r="F209" s="1">
        <v>86</v>
      </c>
      <c r="G209" s="1">
        <v>33</v>
      </c>
      <c r="H209" s="2">
        <v>0.38372093023255816</v>
      </c>
      <c r="I209" s="1">
        <v>230</v>
      </c>
      <c r="J209" s="1">
        <v>228</v>
      </c>
      <c r="O209" s="1">
        <f t="shared" si="9"/>
        <v>0</v>
      </c>
      <c r="P209" s="1" t="str">
        <f t="shared" si="10"/>
        <v/>
      </c>
      <c r="Q209" s="1" t="str">
        <f t="shared" si="11"/>
        <v/>
      </c>
    </row>
    <row r="210" spans="1:17" x14ac:dyDescent="0.2">
      <c r="A210" s="1" t="s">
        <v>15</v>
      </c>
      <c r="B210" s="1" t="s">
        <v>50</v>
      </c>
      <c r="C210" s="1">
        <v>648</v>
      </c>
      <c r="D210" s="1">
        <v>470</v>
      </c>
      <c r="E210" s="2">
        <v>0.72530864197530864</v>
      </c>
      <c r="F210" s="1">
        <v>26</v>
      </c>
      <c r="G210" s="1">
        <v>6</v>
      </c>
      <c r="H210" s="2">
        <v>0.23076923076923078</v>
      </c>
      <c r="I210" s="1">
        <v>311</v>
      </c>
      <c r="J210" s="1">
        <v>14</v>
      </c>
      <c r="M210" s="1" t="s">
        <v>348</v>
      </c>
      <c r="N210" s="1" t="s">
        <v>348</v>
      </c>
      <c r="O210" s="1">
        <f t="shared" si="9"/>
        <v>2</v>
      </c>
      <c r="P210" s="1" t="str">
        <f t="shared" si="10"/>
        <v/>
      </c>
      <c r="Q210" s="1" t="str">
        <f t="shared" si="11"/>
        <v/>
      </c>
    </row>
    <row r="211" spans="1:17" x14ac:dyDescent="0.2">
      <c r="A211" s="1" t="s">
        <v>197</v>
      </c>
      <c r="B211" s="1" t="s">
        <v>224</v>
      </c>
      <c r="C211" s="1">
        <v>1150</v>
      </c>
      <c r="D211" s="1">
        <v>868</v>
      </c>
      <c r="E211" s="2">
        <v>0.75478260869565217</v>
      </c>
      <c r="F211" s="1">
        <v>113</v>
      </c>
      <c r="G211" s="1">
        <v>44</v>
      </c>
      <c r="H211" s="2">
        <v>0.38938053097345132</v>
      </c>
      <c r="I211" s="1">
        <v>319</v>
      </c>
      <c r="J211" s="1">
        <v>234</v>
      </c>
      <c r="O211" s="1">
        <f t="shared" si="9"/>
        <v>0</v>
      </c>
      <c r="P211" s="1" t="str">
        <f t="shared" si="10"/>
        <v/>
      </c>
      <c r="Q211" s="1" t="str">
        <f t="shared" si="11"/>
        <v/>
      </c>
    </row>
    <row r="212" spans="1:17" x14ac:dyDescent="0.2">
      <c r="A212" s="1" t="s">
        <v>55</v>
      </c>
      <c r="B212" s="1" t="s">
        <v>73</v>
      </c>
      <c r="C212" s="1">
        <v>529</v>
      </c>
      <c r="D212" s="1">
        <v>339</v>
      </c>
      <c r="E212" s="2">
        <v>0.64083175803402648</v>
      </c>
      <c r="F212" s="1">
        <v>37</v>
      </c>
      <c r="G212" s="1">
        <v>12</v>
      </c>
      <c r="H212" s="2">
        <v>0.32432432432432434</v>
      </c>
      <c r="I212" s="1">
        <v>224</v>
      </c>
      <c r="J212" s="1">
        <v>132</v>
      </c>
      <c r="O212" s="1">
        <f t="shared" si="9"/>
        <v>0</v>
      </c>
      <c r="P212" s="1" t="str">
        <f t="shared" si="10"/>
        <v/>
      </c>
      <c r="Q212" s="1" t="str">
        <f t="shared" si="11"/>
        <v/>
      </c>
    </row>
    <row r="213" spans="1:17" x14ac:dyDescent="0.2">
      <c r="A213" s="1" t="s">
        <v>15</v>
      </c>
      <c r="B213" s="1" t="s">
        <v>20</v>
      </c>
      <c r="C213" s="1">
        <v>2609</v>
      </c>
      <c r="D213" s="1">
        <v>1498</v>
      </c>
      <c r="E213" s="2">
        <v>0.57416634725948634</v>
      </c>
      <c r="F213" s="1">
        <v>617</v>
      </c>
      <c r="G213" s="1">
        <v>238</v>
      </c>
      <c r="H213" s="2">
        <v>0.38573743922204212</v>
      </c>
      <c r="I213" s="1">
        <v>81</v>
      </c>
      <c r="J213" s="1">
        <v>230</v>
      </c>
      <c r="L213" s="1" t="s">
        <v>348</v>
      </c>
      <c r="O213" s="1">
        <f t="shared" si="9"/>
        <v>1</v>
      </c>
      <c r="P213" s="1" t="str">
        <f t="shared" si="10"/>
        <v/>
      </c>
      <c r="Q213" s="1" t="str">
        <f t="shared" si="11"/>
        <v/>
      </c>
    </row>
    <row r="214" spans="1:17" x14ac:dyDescent="0.2">
      <c r="A214" s="1" t="s">
        <v>149</v>
      </c>
      <c r="B214" s="1" t="s">
        <v>170</v>
      </c>
      <c r="C214" s="1">
        <v>1088</v>
      </c>
      <c r="D214" s="1">
        <v>677</v>
      </c>
      <c r="E214" s="2">
        <v>0.62224264705882348</v>
      </c>
      <c r="F214" s="1">
        <v>58</v>
      </c>
      <c r="G214" s="1">
        <v>14</v>
      </c>
      <c r="H214" s="2">
        <v>0.2413793103448276</v>
      </c>
      <c r="I214" s="1">
        <v>184</v>
      </c>
      <c r="J214" s="1">
        <v>23</v>
      </c>
      <c r="M214" s="1" t="s">
        <v>348</v>
      </c>
      <c r="N214" s="1" t="s">
        <v>348</v>
      </c>
      <c r="O214" s="1">
        <f t="shared" si="9"/>
        <v>2</v>
      </c>
      <c r="P214" s="1" t="str">
        <f t="shared" si="10"/>
        <v/>
      </c>
      <c r="Q214" s="1" t="str">
        <f t="shared" si="11"/>
        <v/>
      </c>
    </row>
    <row r="215" spans="1:17" x14ac:dyDescent="0.2">
      <c r="A215" s="1" t="s">
        <v>15</v>
      </c>
      <c r="B215" s="1" t="s">
        <v>51</v>
      </c>
      <c r="C215" s="1">
        <v>806</v>
      </c>
      <c r="D215" s="1">
        <v>467</v>
      </c>
      <c r="E215" s="2">
        <v>0.57940446650124067</v>
      </c>
      <c r="F215" s="1">
        <v>114</v>
      </c>
      <c r="G215" s="1">
        <v>33</v>
      </c>
      <c r="H215" s="2">
        <v>0.28947368421052633</v>
      </c>
      <c r="I215" s="1">
        <v>97</v>
      </c>
      <c r="J215" s="1">
        <v>76</v>
      </c>
      <c r="N215" s="1" t="s">
        <v>348</v>
      </c>
      <c r="O215" s="1">
        <f t="shared" si="9"/>
        <v>1</v>
      </c>
      <c r="P215" s="1" t="str">
        <f t="shared" si="10"/>
        <v/>
      </c>
      <c r="Q215" s="1" t="str">
        <f t="shared" si="11"/>
        <v/>
      </c>
    </row>
    <row r="216" spans="1:17" x14ac:dyDescent="0.2">
      <c r="A216" s="1" t="s">
        <v>231</v>
      </c>
      <c r="B216" s="1" t="s">
        <v>251</v>
      </c>
      <c r="C216" s="1">
        <v>928</v>
      </c>
      <c r="D216" s="1">
        <v>567</v>
      </c>
      <c r="E216" s="2">
        <v>0.61099137931034486</v>
      </c>
      <c r="F216" s="1">
        <v>106</v>
      </c>
      <c r="G216" s="1">
        <v>38</v>
      </c>
      <c r="H216" s="2">
        <v>0.35849056603773582</v>
      </c>
      <c r="I216" s="1">
        <v>164</v>
      </c>
      <c r="J216" s="1">
        <v>183</v>
      </c>
      <c r="O216" s="1">
        <f t="shared" si="9"/>
        <v>0</v>
      </c>
      <c r="P216" s="1" t="str">
        <f t="shared" si="10"/>
        <v/>
      </c>
      <c r="Q216" s="1" t="str">
        <f t="shared" si="11"/>
        <v/>
      </c>
    </row>
    <row r="217" spans="1:17" x14ac:dyDescent="0.2">
      <c r="A217" s="1" t="s">
        <v>55</v>
      </c>
      <c r="B217" s="1" t="s">
        <v>58</v>
      </c>
      <c r="C217" s="1">
        <v>3210</v>
      </c>
      <c r="D217" s="1">
        <v>2028</v>
      </c>
      <c r="E217" s="2">
        <v>0.63177570093457946</v>
      </c>
      <c r="F217" s="1">
        <v>528</v>
      </c>
      <c r="G217" s="1">
        <v>183</v>
      </c>
      <c r="H217" s="2">
        <v>0.34659090909090912</v>
      </c>
      <c r="I217" s="1">
        <v>206</v>
      </c>
      <c r="J217" s="1">
        <v>167</v>
      </c>
      <c r="O217" s="1">
        <f t="shared" si="9"/>
        <v>0</v>
      </c>
      <c r="P217" s="1" t="str">
        <f t="shared" si="10"/>
        <v/>
      </c>
      <c r="Q217" s="1" t="str">
        <f t="shared" si="11"/>
        <v/>
      </c>
    </row>
    <row r="218" spans="1:17" x14ac:dyDescent="0.2">
      <c r="A218" s="1" t="s">
        <v>118</v>
      </c>
      <c r="B218" s="1" t="s">
        <v>140</v>
      </c>
      <c r="C218" s="1">
        <v>1097</v>
      </c>
      <c r="D218" s="1">
        <v>725</v>
      </c>
      <c r="E218" s="2">
        <v>0.66089334548769374</v>
      </c>
      <c r="F218" s="1">
        <v>75</v>
      </c>
      <c r="G218" s="1">
        <v>28</v>
      </c>
      <c r="H218" s="2">
        <v>0.37333333333333335</v>
      </c>
      <c r="I218" s="1">
        <v>255</v>
      </c>
      <c r="J218" s="1">
        <v>213</v>
      </c>
      <c r="O218" s="1">
        <f t="shared" si="9"/>
        <v>0</v>
      </c>
      <c r="P218" s="1" t="str">
        <f t="shared" si="10"/>
        <v/>
      </c>
      <c r="Q218" s="1" t="str">
        <f t="shared" si="11"/>
        <v/>
      </c>
    </row>
    <row r="219" spans="1:17" x14ac:dyDescent="0.2">
      <c r="A219" s="1" t="s">
        <v>231</v>
      </c>
      <c r="B219" s="1" t="s">
        <v>286</v>
      </c>
      <c r="C219" s="1">
        <v>700</v>
      </c>
      <c r="D219" s="1">
        <v>492</v>
      </c>
      <c r="E219" s="2">
        <v>0.70285714285714285</v>
      </c>
      <c r="F219" s="1">
        <v>60</v>
      </c>
      <c r="G219" s="1">
        <v>32</v>
      </c>
      <c r="H219" s="2">
        <v>0.53333333333333333</v>
      </c>
      <c r="I219" s="1">
        <v>297</v>
      </c>
      <c r="J219" s="1">
        <v>315</v>
      </c>
      <c r="O219" s="1">
        <f t="shared" si="9"/>
        <v>0</v>
      </c>
      <c r="P219" s="1" t="str">
        <f t="shared" si="10"/>
        <v/>
      </c>
      <c r="Q219" s="1" t="str">
        <f t="shared" si="11"/>
        <v/>
      </c>
    </row>
    <row r="220" spans="1:17" x14ac:dyDescent="0.2">
      <c r="A220" s="1" t="s">
        <v>77</v>
      </c>
      <c r="B220" s="1" t="s">
        <v>117</v>
      </c>
      <c r="C220" s="1">
        <v>1136</v>
      </c>
      <c r="D220" s="1">
        <v>916</v>
      </c>
      <c r="E220" s="2">
        <v>0.80633802816901412</v>
      </c>
      <c r="F220" s="1">
        <v>69</v>
      </c>
      <c r="G220" s="1">
        <v>31</v>
      </c>
      <c r="H220" s="2">
        <v>0.44927536231884058</v>
      </c>
      <c r="I220" s="1">
        <v>324</v>
      </c>
      <c r="J220" s="1">
        <v>285</v>
      </c>
      <c r="O220" s="1">
        <f t="shared" si="9"/>
        <v>0</v>
      </c>
      <c r="P220" s="1" t="str">
        <f t="shared" si="10"/>
        <v/>
      </c>
      <c r="Q220" s="1" t="str">
        <f t="shared" si="11"/>
        <v/>
      </c>
    </row>
    <row r="221" spans="1:17" x14ac:dyDescent="0.2">
      <c r="A221" s="1" t="s">
        <v>231</v>
      </c>
      <c r="B221" s="1" t="s">
        <v>261</v>
      </c>
      <c r="C221" s="1">
        <v>983</v>
      </c>
      <c r="D221" s="1">
        <v>491</v>
      </c>
      <c r="E221" s="2">
        <v>0.49949135300101727</v>
      </c>
      <c r="F221" s="1">
        <v>89</v>
      </c>
      <c r="G221" s="1">
        <v>22</v>
      </c>
      <c r="H221" s="2">
        <v>0.24719101123595505</v>
      </c>
      <c r="I221" s="1">
        <v>17</v>
      </c>
      <c r="J221" s="1">
        <v>30</v>
      </c>
      <c r="K221" s="1" t="s">
        <v>348</v>
      </c>
      <c r="L221" s="1" t="s">
        <v>348</v>
      </c>
      <c r="M221" s="1" t="s">
        <v>348</v>
      </c>
      <c r="N221" s="1" t="s">
        <v>348</v>
      </c>
      <c r="O221" s="1">
        <f t="shared" si="9"/>
        <v>4</v>
      </c>
      <c r="P221" s="1" t="str">
        <f t="shared" si="10"/>
        <v>Yes</v>
      </c>
      <c r="Q221" s="1" t="str">
        <f t="shared" si="11"/>
        <v>Yes</v>
      </c>
    </row>
    <row r="222" spans="1:17" x14ac:dyDescent="0.2">
      <c r="A222" s="1" t="s">
        <v>77</v>
      </c>
      <c r="B222" s="1" t="s">
        <v>80</v>
      </c>
      <c r="C222" s="1">
        <v>306</v>
      </c>
      <c r="D222" s="1">
        <v>209</v>
      </c>
      <c r="E222" s="2">
        <v>0.68300653594771243</v>
      </c>
      <c r="F222" s="1">
        <v>30</v>
      </c>
      <c r="G222" s="1">
        <v>10</v>
      </c>
      <c r="H222" s="2">
        <v>0.33333333333333331</v>
      </c>
      <c r="I222" s="1">
        <v>279</v>
      </c>
      <c r="J222" s="1">
        <v>149</v>
      </c>
      <c r="O222" s="1">
        <f t="shared" si="9"/>
        <v>0</v>
      </c>
      <c r="P222" s="1" t="str">
        <f t="shared" si="10"/>
        <v/>
      </c>
      <c r="Q222" s="1" t="str">
        <f t="shared" si="11"/>
        <v/>
      </c>
    </row>
    <row r="223" spans="1:17" x14ac:dyDescent="0.2">
      <c r="A223" s="1" t="s">
        <v>55</v>
      </c>
      <c r="B223" s="1" t="s">
        <v>74</v>
      </c>
      <c r="C223" s="1">
        <v>545</v>
      </c>
      <c r="D223" s="1">
        <v>371</v>
      </c>
      <c r="E223" s="2">
        <v>0.68073394495412842</v>
      </c>
      <c r="F223" s="1">
        <v>34</v>
      </c>
      <c r="G223" s="1">
        <v>14</v>
      </c>
      <c r="H223" s="2">
        <v>0.41176470588235292</v>
      </c>
      <c r="I223" s="1">
        <v>274</v>
      </c>
      <c r="J223" s="1">
        <v>263</v>
      </c>
      <c r="O223" s="1">
        <f t="shared" si="9"/>
        <v>0</v>
      </c>
      <c r="P223" s="1" t="str">
        <f t="shared" si="10"/>
        <v/>
      </c>
      <c r="Q223" s="1" t="str">
        <f t="shared" si="11"/>
        <v/>
      </c>
    </row>
    <row r="224" spans="1:17" x14ac:dyDescent="0.2">
      <c r="A224" s="1" t="s">
        <v>15</v>
      </c>
      <c r="B224" s="1" t="s">
        <v>21</v>
      </c>
      <c r="C224" s="1">
        <v>2379</v>
      </c>
      <c r="D224" s="1">
        <v>1330</v>
      </c>
      <c r="E224" s="2">
        <v>0.55905842791088689</v>
      </c>
      <c r="F224" s="1">
        <v>532</v>
      </c>
      <c r="G224" s="1">
        <v>195</v>
      </c>
      <c r="H224" s="2">
        <v>0.36654135338345867</v>
      </c>
      <c r="I224" s="1">
        <v>64</v>
      </c>
      <c r="J224" s="1">
        <v>199</v>
      </c>
      <c r="L224" s="1" t="s">
        <v>348</v>
      </c>
      <c r="O224" s="1">
        <f t="shared" si="9"/>
        <v>1</v>
      </c>
      <c r="P224" s="1" t="str">
        <f t="shared" si="10"/>
        <v/>
      </c>
      <c r="Q224" s="1" t="str">
        <f t="shared" si="11"/>
        <v/>
      </c>
    </row>
    <row r="225" spans="1:17" x14ac:dyDescent="0.2">
      <c r="A225" s="1" t="s">
        <v>118</v>
      </c>
      <c r="B225" s="1" t="s">
        <v>122</v>
      </c>
      <c r="C225" s="1">
        <v>3937</v>
      </c>
      <c r="D225" s="1">
        <v>2192</v>
      </c>
      <c r="E225" s="2">
        <v>0.55676911353822711</v>
      </c>
      <c r="F225" s="1">
        <v>889</v>
      </c>
      <c r="G225" s="1">
        <v>353</v>
      </c>
      <c r="H225" s="2">
        <v>0.39707536557930256</v>
      </c>
      <c r="I225" s="1">
        <v>59</v>
      </c>
      <c r="J225" s="1">
        <v>247</v>
      </c>
      <c r="L225" s="1" t="s">
        <v>348</v>
      </c>
      <c r="O225" s="1">
        <f t="shared" si="9"/>
        <v>1</v>
      </c>
      <c r="P225" s="1" t="str">
        <f t="shared" si="10"/>
        <v/>
      </c>
      <c r="Q225" s="1" t="str">
        <f t="shared" si="11"/>
        <v/>
      </c>
    </row>
    <row r="226" spans="1:17" x14ac:dyDescent="0.2">
      <c r="A226" s="1" t="s">
        <v>55</v>
      </c>
      <c r="B226" s="1" t="s">
        <v>75</v>
      </c>
      <c r="C226" s="1">
        <v>1169</v>
      </c>
      <c r="D226" s="1">
        <v>649</v>
      </c>
      <c r="E226" s="2">
        <v>0.55517536355859709</v>
      </c>
      <c r="F226" s="1">
        <v>163</v>
      </c>
      <c r="G226" s="1">
        <v>54</v>
      </c>
      <c r="H226" s="2">
        <v>0.33128834355828218</v>
      </c>
      <c r="I226" s="1">
        <v>57</v>
      </c>
      <c r="J226" s="1">
        <v>143</v>
      </c>
      <c r="L226" s="1" t="s">
        <v>348</v>
      </c>
      <c r="O226" s="1">
        <f t="shared" si="9"/>
        <v>1</v>
      </c>
      <c r="P226" s="1" t="str">
        <f t="shared" si="10"/>
        <v/>
      </c>
      <c r="Q226" s="1" t="str">
        <f t="shared" si="11"/>
        <v/>
      </c>
    </row>
    <row r="227" spans="1:17" x14ac:dyDescent="0.2">
      <c r="A227" s="1" t="s">
        <v>299</v>
      </c>
      <c r="B227" s="1" t="s">
        <v>333</v>
      </c>
      <c r="C227" s="1">
        <v>1357</v>
      </c>
      <c r="D227" s="1">
        <v>793</v>
      </c>
      <c r="E227" s="2">
        <v>0.5843773028739867</v>
      </c>
      <c r="F227" s="1">
        <v>129</v>
      </c>
      <c r="G227" s="1">
        <v>39</v>
      </c>
      <c r="H227" s="2">
        <v>0.30232558139534882</v>
      </c>
      <c r="I227" s="1">
        <v>101</v>
      </c>
      <c r="J227" s="1">
        <v>95</v>
      </c>
      <c r="O227" s="1">
        <f t="shared" si="9"/>
        <v>0</v>
      </c>
      <c r="P227" s="1" t="str">
        <f t="shared" si="10"/>
        <v/>
      </c>
      <c r="Q227" s="1" t="str">
        <f t="shared" si="11"/>
        <v/>
      </c>
    </row>
    <row r="228" spans="1:17" x14ac:dyDescent="0.2">
      <c r="A228" s="1" t="s">
        <v>15</v>
      </c>
      <c r="B228" s="1" t="s">
        <v>29</v>
      </c>
      <c r="C228" s="1">
        <v>3148</v>
      </c>
      <c r="D228" s="1">
        <v>1932</v>
      </c>
      <c r="E228" s="2">
        <v>0.61372299872935199</v>
      </c>
      <c r="F228" s="1">
        <v>478</v>
      </c>
      <c r="G228" s="1">
        <v>175</v>
      </c>
      <c r="H228" s="2">
        <v>0.36610878661087864</v>
      </c>
      <c r="I228" s="1">
        <v>173</v>
      </c>
      <c r="J228" s="1">
        <v>198</v>
      </c>
      <c r="O228" s="1">
        <f t="shared" si="9"/>
        <v>0</v>
      </c>
      <c r="P228" s="1" t="str">
        <f t="shared" si="10"/>
        <v/>
      </c>
      <c r="Q228" s="1" t="str">
        <f t="shared" si="11"/>
        <v/>
      </c>
    </row>
    <row r="229" spans="1:17" x14ac:dyDescent="0.2">
      <c r="A229" s="1" t="s">
        <v>55</v>
      </c>
      <c r="B229" s="1" t="s">
        <v>76</v>
      </c>
      <c r="C229" s="1">
        <v>915</v>
      </c>
      <c r="D229" s="1">
        <v>557</v>
      </c>
      <c r="E229" s="2">
        <v>0.60874316939890716</v>
      </c>
      <c r="F229" s="1">
        <v>78</v>
      </c>
      <c r="G229" s="1">
        <v>24</v>
      </c>
      <c r="H229" s="2">
        <v>0.30769230769230771</v>
      </c>
      <c r="I229" s="1">
        <v>157</v>
      </c>
      <c r="J229" s="1">
        <v>105</v>
      </c>
      <c r="O229" s="1">
        <f t="shared" si="9"/>
        <v>0</v>
      </c>
      <c r="P229" s="1" t="str">
        <f t="shared" si="10"/>
        <v/>
      </c>
      <c r="Q229" s="1" t="str">
        <f t="shared" si="11"/>
        <v/>
      </c>
    </row>
    <row r="230" spans="1:17" x14ac:dyDescent="0.2">
      <c r="A230" s="1" t="s">
        <v>231</v>
      </c>
      <c r="B230" s="1" t="s">
        <v>270</v>
      </c>
      <c r="C230" s="1">
        <v>1070</v>
      </c>
      <c r="D230" s="1">
        <v>743</v>
      </c>
      <c r="E230" s="2">
        <v>0.69439252336448598</v>
      </c>
      <c r="F230" s="1">
        <v>132</v>
      </c>
      <c r="G230" s="1">
        <v>54</v>
      </c>
      <c r="H230" s="2">
        <v>0.40909090909090912</v>
      </c>
      <c r="I230" s="1">
        <v>289</v>
      </c>
      <c r="J230" s="1">
        <v>259</v>
      </c>
      <c r="O230" s="1">
        <f t="shared" si="9"/>
        <v>0</v>
      </c>
      <c r="P230" s="1" t="str">
        <f t="shared" si="10"/>
        <v/>
      </c>
      <c r="Q230" s="1" t="str">
        <f t="shared" si="11"/>
        <v/>
      </c>
    </row>
    <row r="231" spans="1:17" x14ac:dyDescent="0.2">
      <c r="A231" s="1" t="s">
        <v>55</v>
      </c>
      <c r="B231" s="1" t="s">
        <v>59</v>
      </c>
      <c r="C231" s="1">
        <v>5668</v>
      </c>
      <c r="D231" s="1">
        <v>3260</v>
      </c>
      <c r="E231" s="2">
        <v>0.57515878616796046</v>
      </c>
      <c r="F231" s="1">
        <v>973</v>
      </c>
      <c r="G231" s="1">
        <v>297</v>
      </c>
      <c r="H231" s="2">
        <v>0.30524152106885921</v>
      </c>
      <c r="I231" s="1">
        <v>87</v>
      </c>
      <c r="J231" s="1">
        <v>99</v>
      </c>
      <c r="O231" s="1">
        <f t="shared" si="9"/>
        <v>0</v>
      </c>
      <c r="P231" s="1" t="str">
        <f t="shared" si="10"/>
        <v/>
      </c>
      <c r="Q231" s="1" t="str">
        <f t="shared" si="11"/>
        <v/>
      </c>
    </row>
    <row r="232" spans="1:17" x14ac:dyDescent="0.2">
      <c r="A232" s="1" t="s">
        <v>231</v>
      </c>
      <c r="B232" s="1" t="s">
        <v>271</v>
      </c>
      <c r="C232" s="1">
        <v>1227</v>
      </c>
      <c r="D232" s="1">
        <v>735</v>
      </c>
      <c r="E232" s="2">
        <v>0.59902200488997559</v>
      </c>
      <c r="F232" s="1">
        <v>205</v>
      </c>
      <c r="G232" s="1">
        <v>75</v>
      </c>
      <c r="H232" s="2">
        <v>0.36585365853658536</v>
      </c>
      <c r="I232" s="1">
        <v>134</v>
      </c>
      <c r="J232" s="1">
        <v>196</v>
      </c>
      <c r="O232" s="1">
        <f t="shared" si="9"/>
        <v>0</v>
      </c>
      <c r="P232" s="1" t="str">
        <f t="shared" si="10"/>
        <v/>
      </c>
      <c r="Q232" s="1" t="str">
        <f t="shared" si="11"/>
        <v/>
      </c>
    </row>
    <row r="233" spans="1:17" x14ac:dyDescent="0.2">
      <c r="A233" s="1" t="s">
        <v>118</v>
      </c>
      <c r="B233" s="1" t="s">
        <v>128</v>
      </c>
      <c r="C233" s="1">
        <v>3167</v>
      </c>
      <c r="D233" s="1">
        <v>1937</v>
      </c>
      <c r="E233" s="2">
        <v>0.61161982949163241</v>
      </c>
      <c r="F233" s="1">
        <v>264</v>
      </c>
      <c r="G233" s="1">
        <v>84</v>
      </c>
      <c r="H233" s="2">
        <v>0.31818181818181818</v>
      </c>
      <c r="I233" s="1">
        <v>167</v>
      </c>
      <c r="J233" s="1">
        <v>125</v>
      </c>
      <c r="O233" s="1">
        <f t="shared" si="9"/>
        <v>0</v>
      </c>
      <c r="P233" s="1" t="str">
        <f t="shared" si="10"/>
        <v/>
      </c>
      <c r="Q233" s="1" t="str">
        <f t="shared" si="11"/>
        <v/>
      </c>
    </row>
    <row r="234" spans="1:17" x14ac:dyDescent="0.2">
      <c r="A234" s="1" t="s">
        <v>231</v>
      </c>
      <c r="B234" s="1" t="s">
        <v>236</v>
      </c>
      <c r="C234" s="1">
        <v>1685</v>
      </c>
      <c r="D234" s="1">
        <v>1069</v>
      </c>
      <c r="E234" s="2">
        <v>0.63442136498516322</v>
      </c>
      <c r="F234" s="1">
        <v>244</v>
      </c>
      <c r="G234" s="1">
        <v>108</v>
      </c>
      <c r="H234" s="2">
        <v>0.44262295081967212</v>
      </c>
      <c r="I234" s="1">
        <v>212</v>
      </c>
      <c r="J234" s="1">
        <v>280</v>
      </c>
      <c r="O234" s="1">
        <f t="shared" si="9"/>
        <v>0</v>
      </c>
      <c r="P234" s="1" t="str">
        <f t="shared" si="10"/>
        <v/>
      </c>
      <c r="Q234" s="1" t="str">
        <f t="shared" si="11"/>
        <v/>
      </c>
    </row>
    <row r="235" spans="1:17" x14ac:dyDescent="0.2">
      <c r="A235" s="1" t="s">
        <v>118</v>
      </c>
      <c r="B235" s="1" t="s">
        <v>123</v>
      </c>
      <c r="C235" s="1">
        <v>2488</v>
      </c>
      <c r="D235" s="1">
        <v>1724</v>
      </c>
      <c r="E235" s="2">
        <v>0.69292604501607713</v>
      </c>
      <c r="F235" s="1">
        <v>223</v>
      </c>
      <c r="G235" s="1">
        <v>100</v>
      </c>
      <c r="H235" s="2">
        <v>0.44843049327354262</v>
      </c>
      <c r="I235" s="1">
        <v>288</v>
      </c>
      <c r="J235" s="1">
        <v>284</v>
      </c>
      <c r="O235" s="1">
        <f t="shared" si="9"/>
        <v>0</v>
      </c>
      <c r="P235" s="1" t="str">
        <f t="shared" si="10"/>
        <v/>
      </c>
      <c r="Q235" s="1" t="str">
        <f t="shared" si="11"/>
        <v/>
      </c>
    </row>
    <row r="236" spans="1:17" x14ac:dyDescent="0.2">
      <c r="A236" s="1" t="s">
        <v>231</v>
      </c>
      <c r="B236" s="1" t="s">
        <v>246</v>
      </c>
      <c r="C236" s="1">
        <v>687</v>
      </c>
      <c r="D236" s="1">
        <v>522</v>
      </c>
      <c r="E236" s="2">
        <v>0.75982532751091703</v>
      </c>
      <c r="F236" s="1">
        <v>35</v>
      </c>
      <c r="G236" s="1">
        <v>17</v>
      </c>
      <c r="H236" s="2">
        <v>0.48571428571428571</v>
      </c>
      <c r="I236" s="1">
        <v>321</v>
      </c>
      <c r="J236" s="1">
        <v>304</v>
      </c>
      <c r="O236" s="1">
        <f t="shared" si="9"/>
        <v>0</v>
      </c>
      <c r="P236" s="1" t="str">
        <f t="shared" si="10"/>
        <v/>
      </c>
      <c r="Q236" s="1" t="str">
        <f t="shared" si="11"/>
        <v/>
      </c>
    </row>
    <row r="237" spans="1:17" x14ac:dyDescent="0.2">
      <c r="A237" s="1" t="s">
        <v>149</v>
      </c>
      <c r="B237" s="1" t="s">
        <v>160</v>
      </c>
      <c r="C237" s="1">
        <v>1583</v>
      </c>
      <c r="D237" s="1">
        <v>1120</v>
      </c>
      <c r="E237" s="2">
        <v>0.70751737207833232</v>
      </c>
      <c r="F237" s="1">
        <v>87</v>
      </c>
      <c r="G237" s="1">
        <v>28</v>
      </c>
      <c r="H237" s="2">
        <v>0.32183908045977011</v>
      </c>
      <c r="I237" s="1">
        <v>301</v>
      </c>
      <c r="J237" s="1">
        <v>130</v>
      </c>
      <c r="O237" s="1">
        <f t="shared" si="9"/>
        <v>0</v>
      </c>
      <c r="P237" s="1" t="str">
        <f t="shared" si="10"/>
        <v/>
      </c>
      <c r="Q237" s="1" t="str">
        <f t="shared" si="11"/>
        <v/>
      </c>
    </row>
    <row r="238" spans="1:17" x14ac:dyDescent="0.2">
      <c r="A238" s="1" t="s">
        <v>77</v>
      </c>
      <c r="B238" s="1" t="s">
        <v>89</v>
      </c>
      <c r="C238" s="1">
        <v>1053</v>
      </c>
      <c r="D238" s="1">
        <v>578</v>
      </c>
      <c r="E238" s="2">
        <v>0.54890788224121556</v>
      </c>
      <c r="F238" s="1">
        <v>93</v>
      </c>
      <c r="G238" s="1">
        <v>20</v>
      </c>
      <c r="H238" s="2">
        <v>0.21505376344086022</v>
      </c>
      <c r="I238" s="1">
        <v>50</v>
      </c>
      <c r="J238" s="1">
        <v>10</v>
      </c>
      <c r="L238" s="1" t="s">
        <v>348</v>
      </c>
      <c r="M238" s="1" t="s">
        <v>348</v>
      </c>
      <c r="N238" s="1" t="s">
        <v>348</v>
      </c>
      <c r="O238" s="1">
        <f t="shared" si="9"/>
        <v>3</v>
      </c>
      <c r="P238" s="1" t="str">
        <f t="shared" si="10"/>
        <v/>
      </c>
      <c r="Q238" s="1" t="str">
        <f t="shared" si="11"/>
        <v>Yes</v>
      </c>
    </row>
    <row r="239" spans="1:17" x14ac:dyDescent="0.2">
      <c r="A239" s="1" t="s">
        <v>299</v>
      </c>
      <c r="B239" s="1" t="s">
        <v>303</v>
      </c>
      <c r="C239" s="1">
        <v>3133</v>
      </c>
      <c r="D239" s="1">
        <v>1873</v>
      </c>
      <c r="E239" s="2">
        <v>0.59782955633578039</v>
      </c>
      <c r="F239" s="1">
        <v>231</v>
      </c>
      <c r="G239" s="1">
        <v>65</v>
      </c>
      <c r="H239" s="2">
        <v>0.2813852813852814</v>
      </c>
      <c r="I239" s="1">
        <v>129</v>
      </c>
      <c r="J239" s="1">
        <v>65</v>
      </c>
      <c r="N239" s="1" t="s">
        <v>348</v>
      </c>
      <c r="O239" s="1">
        <f t="shared" si="9"/>
        <v>1</v>
      </c>
      <c r="P239" s="1" t="str">
        <f t="shared" si="10"/>
        <v/>
      </c>
      <c r="Q239" s="1" t="str">
        <f t="shared" si="11"/>
        <v/>
      </c>
    </row>
    <row r="240" spans="1:17" x14ac:dyDescent="0.2">
      <c r="A240" s="1" t="s">
        <v>299</v>
      </c>
      <c r="B240" s="1" t="s">
        <v>316</v>
      </c>
      <c r="C240" s="1">
        <v>973</v>
      </c>
      <c r="D240" s="1">
        <v>673</v>
      </c>
      <c r="E240" s="2">
        <v>0.69167523124357655</v>
      </c>
      <c r="F240" s="1">
        <v>70</v>
      </c>
      <c r="G240" s="1">
        <v>28</v>
      </c>
      <c r="H240" s="2">
        <v>0.4</v>
      </c>
      <c r="I240" s="1">
        <v>287</v>
      </c>
      <c r="J240" s="1">
        <v>252</v>
      </c>
      <c r="O240" s="1">
        <f t="shared" si="9"/>
        <v>0</v>
      </c>
      <c r="P240" s="1" t="str">
        <f t="shared" si="10"/>
        <v/>
      </c>
      <c r="Q240" s="1" t="str">
        <f t="shared" si="11"/>
        <v/>
      </c>
    </row>
    <row r="241" spans="1:17" x14ac:dyDescent="0.2">
      <c r="A241" s="1" t="s">
        <v>77</v>
      </c>
      <c r="B241" s="1" t="s">
        <v>101</v>
      </c>
      <c r="C241" s="1">
        <v>989</v>
      </c>
      <c r="D241" s="1">
        <v>573</v>
      </c>
      <c r="E241" s="2">
        <v>0.57937310414560161</v>
      </c>
      <c r="F241" s="1">
        <v>97</v>
      </c>
      <c r="G241" s="1">
        <v>38</v>
      </c>
      <c r="H241" s="2">
        <v>0.39175257731958762</v>
      </c>
      <c r="I241" s="1">
        <v>96</v>
      </c>
      <c r="J241" s="1">
        <v>239</v>
      </c>
      <c r="O241" s="1">
        <f t="shared" si="9"/>
        <v>0</v>
      </c>
      <c r="P241" s="1" t="str">
        <f t="shared" si="10"/>
        <v/>
      </c>
      <c r="Q241" s="1" t="str">
        <f t="shared" si="11"/>
        <v/>
      </c>
    </row>
    <row r="242" spans="1:17" x14ac:dyDescent="0.2">
      <c r="A242" s="1" t="s">
        <v>77</v>
      </c>
      <c r="B242" s="1" t="s">
        <v>102</v>
      </c>
      <c r="C242" s="1">
        <v>1556</v>
      </c>
      <c r="D242" s="1">
        <v>1019</v>
      </c>
      <c r="E242" s="2">
        <v>0.65488431876606679</v>
      </c>
      <c r="F242" s="1">
        <v>112</v>
      </c>
      <c r="G242" s="1">
        <v>31</v>
      </c>
      <c r="H242" s="2">
        <v>0.2767857142857143</v>
      </c>
      <c r="I242" s="1">
        <v>248</v>
      </c>
      <c r="J242" s="1">
        <v>56</v>
      </c>
      <c r="N242" s="1" t="s">
        <v>348</v>
      </c>
      <c r="O242" s="1">
        <f t="shared" si="9"/>
        <v>1</v>
      </c>
      <c r="P242" s="1" t="str">
        <f t="shared" si="10"/>
        <v/>
      </c>
      <c r="Q242" s="1" t="str">
        <f t="shared" si="11"/>
        <v/>
      </c>
    </row>
    <row r="243" spans="1:17" x14ac:dyDescent="0.2">
      <c r="A243" s="1" t="s">
        <v>15</v>
      </c>
      <c r="B243" s="1" t="s">
        <v>42</v>
      </c>
      <c r="C243" s="1">
        <v>1046</v>
      </c>
      <c r="D243" s="1">
        <v>645</v>
      </c>
      <c r="E243" s="2">
        <v>0.61663479923518161</v>
      </c>
      <c r="F243" s="1">
        <v>46</v>
      </c>
      <c r="G243" s="1">
        <v>13</v>
      </c>
      <c r="H243" s="2">
        <v>0.28260869565217389</v>
      </c>
      <c r="I243" s="1">
        <v>175</v>
      </c>
      <c r="J243" s="1">
        <v>69</v>
      </c>
      <c r="N243" s="1" t="s">
        <v>348</v>
      </c>
      <c r="O243" s="1">
        <f t="shared" si="9"/>
        <v>1</v>
      </c>
      <c r="P243" s="1" t="str">
        <f t="shared" si="10"/>
        <v/>
      </c>
      <c r="Q243" s="1" t="str">
        <f t="shared" si="11"/>
        <v/>
      </c>
    </row>
    <row r="244" spans="1:17" x14ac:dyDescent="0.2">
      <c r="A244" s="1" t="s">
        <v>149</v>
      </c>
      <c r="B244" s="1" t="s">
        <v>189</v>
      </c>
      <c r="C244" s="1">
        <v>1407</v>
      </c>
      <c r="D244" s="1">
        <v>884</v>
      </c>
      <c r="E244" s="2">
        <v>0.62828713574982231</v>
      </c>
      <c r="F244" s="1">
        <v>99</v>
      </c>
      <c r="G244" s="1">
        <v>31</v>
      </c>
      <c r="H244" s="2">
        <v>0.31313131313131315</v>
      </c>
      <c r="I244" s="1">
        <v>192</v>
      </c>
      <c r="J244" s="1">
        <v>119</v>
      </c>
      <c r="O244" s="1">
        <f t="shared" si="9"/>
        <v>0</v>
      </c>
      <c r="P244" s="1" t="str">
        <f t="shared" si="10"/>
        <v/>
      </c>
      <c r="Q244" s="1" t="str">
        <f t="shared" si="11"/>
        <v/>
      </c>
    </row>
    <row r="245" spans="1:17" x14ac:dyDescent="0.2">
      <c r="A245" s="1" t="s">
        <v>77</v>
      </c>
      <c r="B245" s="1" t="s">
        <v>109</v>
      </c>
      <c r="C245" s="1">
        <v>1025</v>
      </c>
      <c r="D245" s="1">
        <v>725</v>
      </c>
      <c r="E245" s="2">
        <v>0.70731707317073167</v>
      </c>
      <c r="F245" s="1">
        <v>43</v>
      </c>
      <c r="G245" s="1">
        <v>20</v>
      </c>
      <c r="H245" s="2">
        <v>0.46511627906976744</v>
      </c>
      <c r="I245" s="1">
        <v>300</v>
      </c>
      <c r="J245" s="1">
        <v>295</v>
      </c>
      <c r="O245" s="1">
        <f t="shared" si="9"/>
        <v>0</v>
      </c>
      <c r="P245" s="1" t="str">
        <f t="shared" si="10"/>
        <v/>
      </c>
      <c r="Q245" s="1" t="str">
        <f t="shared" si="11"/>
        <v/>
      </c>
    </row>
    <row r="246" spans="1:17" x14ac:dyDescent="0.2">
      <c r="A246" s="1" t="s">
        <v>231</v>
      </c>
      <c r="B246" s="1" t="s">
        <v>278</v>
      </c>
      <c r="C246" s="1">
        <v>1287</v>
      </c>
      <c r="D246" s="1">
        <v>796</v>
      </c>
      <c r="E246" s="2">
        <v>0.6184926184926185</v>
      </c>
      <c r="F246" s="1">
        <v>84</v>
      </c>
      <c r="G246" s="1">
        <v>21</v>
      </c>
      <c r="H246" s="2">
        <v>0.25</v>
      </c>
      <c r="I246" s="1">
        <v>180</v>
      </c>
      <c r="J246" s="1">
        <v>31</v>
      </c>
      <c r="M246" s="1" t="s">
        <v>348</v>
      </c>
      <c r="N246" s="1" t="s">
        <v>348</v>
      </c>
      <c r="O246" s="1">
        <f t="shared" si="9"/>
        <v>2</v>
      </c>
      <c r="P246" s="1" t="str">
        <f t="shared" si="10"/>
        <v/>
      </c>
      <c r="Q246" s="1" t="str">
        <f t="shared" si="11"/>
        <v/>
      </c>
    </row>
    <row r="247" spans="1:17" x14ac:dyDescent="0.2">
      <c r="A247" s="1" t="s">
        <v>15</v>
      </c>
      <c r="B247" s="1" t="s">
        <v>52</v>
      </c>
      <c r="C247" s="1">
        <v>1265</v>
      </c>
      <c r="D247" s="1">
        <v>834</v>
      </c>
      <c r="E247" s="2">
        <v>0.65928853754940708</v>
      </c>
      <c r="F247" s="1">
        <v>110</v>
      </c>
      <c r="G247" s="1">
        <v>33</v>
      </c>
      <c r="H247" s="2">
        <v>0.3</v>
      </c>
      <c r="I247" s="1">
        <v>253</v>
      </c>
      <c r="J247" s="1">
        <v>92</v>
      </c>
      <c r="O247" s="1">
        <f t="shared" si="9"/>
        <v>0</v>
      </c>
      <c r="P247" s="1" t="str">
        <f t="shared" si="10"/>
        <v/>
      </c>
      <c r="Q247" s="1" t="str">
        <f t="shared" si="11"/>
        <v/>
      </c>
    </row>
    <row r="248" spans="1:17" x14ac:dyDescent="0.2">
      <c r="A248" s="1" t="s">
        <v>299</v>
      </c>
      <c r="B248" s="1" t="s">
        <v>334</v>
      </c>
      <c r="C248" s="1">
        <v>1777</v>
      </c>
      <c r="D248" s="1">
        <v>1030</v>
      </c>
      <c r="E248" s="2">
        <v>0.57962858750703428</v>
      </c>
      <c r="F248" s="1">
        <v>130</v>
      </c>
      <c r="G248" s="1">
        <v>40</v>
      </c>
      <c r="H248" s="2">
        <v>0.30769230769230771</v>
      </c>
      <c r="I248" s="1">
        <v>98</v>
      </c>
      <c r="J248" s="1">
        <v>104</v>
      </c>
      <c r="O248" s="1">
        <f t="shared" si="9"/>
        <v>0</v>
      </c>
      <c r="P248" s="1" t="str">
        <f t="shared" si="10"/>
        <v/>
      </c>
      <c r="Q248" s="1" t="str">
        <f t="shared" si="11"/>
        <v/>
      </c>
    </row>
    <row r="249" spans="1:17" x14ac:dyDescent="0.2">
      <c r="A249" s="1" t="s">
        <v>118</v>
      </c>
      <c r="B249" s="1" t="s">
        <v>134</v>
      </c>
      <c r="C249" s="1">
        <v>1196</v>
      </c>
      <c r="D249" s="1">
        <v>726</v>
      </c>
      <c r="E249" s="2">
        <v>0.6070234113712375</v>
      </c>
      <c r="F249" s="1">
        <v>85</v>
      </c>
      <c r="G249" s="1">
        <v>28</v>
      </c>
      <c r="H249" s="2">
        <v>0.32941176470588235</v>
      </c>
      <c r="I249" s="1">
        <v>151</v>
      </c>
      <c r="J249" s="1">
        <v>139</v>
      </c>
      <c r="O249" s="1">
        <f t="shared" si="9"/>
        <v>0</v>
      </c>
      <c r="P249" s="1" t="str">
        <f t="shared" si="10"/>
        <v/>
      </c>
      <c r="Q249" s="1" t="str">
        <f t="shared" si="11"/>
        <v/>
      </c>
    </row>
    <row r="250" spans="1:17" x14ac:dyDescent="0.2">
      <c r="A250" s="1" t="s">
        <v>2</v>
      </c>
      <c r="B250" s="1" t="s">
        <v>6</v>
      </c>
      <c r="C250" s="1">
        <v>1697</v>
      </c>
      <c r="D250" s="1">
        <v>1003</v>
      </c>
      <c r="E250" s="2">
        <v>0.59104301708898055</v>
      </c>
      <c r="F250" s="1">
        <v>331</v>
      </c>
      <c r="G250" s="1">
        <v>129</v>
      </c>
      <c r="H250" s="2">
        <v>0.38972809667673713</v>
      </c>
      <c r="I250" s="1">
        <v>114</v>
      </c>
      <c r="J250" s="1">
        <v>236</v>
      </c>
      <c r="O250" s="1">
        <f t="shared" si="9"/>
        <v>0</v>
      </c>
      <c r="P250" s="1" t="str">
        <f t="shared" si="10"/>
        <v/>
      </c>
      <c r="Q250" s="1" t="str">
        <f t="shared" si="11"/>
        <v/>
      </c>
    </row>
    <row r="251" spans="1:17" x14ac:dyDescent="0.2">
      <c r="A251" s="1" t="s">
        <v>231</v>
      </c>
      <c r="B251" s="1" t="s">
        <v>242</v>
      </c>
      <c r="C251" s="1">
        <v>2194</v>
      </c>
      <c r="D251" s="1">
        <v>1264</v>
      </c>
      <c r="E251" s="2">
        <v>0.57611668185961717</v>
      </c>
      <c r="F251" s="1">
        <v>430</v>
      </c>
      <c r="G251" s="1">
        <v>154</v>
      </c>
      <c r="H251" s="2">
        <v>0.35813953488372091</v>
      </c>
      <c r="I251" s="1">
        <v>90</v>
      </c>
      <c r="J251" s="1">
        <v>181</v>
      </c>
      <c r="O251" s="1">
        <f t="shared" si="9"/>
        <v>0</v>
      </c>
      <c r="P251" s="1" t="str">
        <f t="shared" si="10"/>
        <v/>
      </c>
      <c r="Q251" s="1" t="str">
        <f t="shared" si="11"/>
        <v/>
      </c>
    </row>
    <row r="252" spans="1:17" x14ac:dyDescent="0.2">
      <c r="A252" s="1" t="s">
        <v>149</v>
      </c>
      <c r="B252" s="1" t="s">
        <v>154</v>
      </c>
      <c r="C252" s="1">
        <v>2049</v>
      </c>
      <c r="D252" s="1">
        <v>1173</v>
      </c>
      <c r="E252" s="2">
        <v>0.57247437774524157</v>
      </c>
      <c r="F252" s="1">
        <v>282</v>
      </c>
      <c r="G252" s="1">
        <v>75</v>
      </c>
      <c r="H252" s="2">
        <v>0.26595744680851063</v>
      </c>
      <c r="I252" s="1">
        <v>79</v>
      </c>
      <c r="J252" s="1">
        <v>49</v>
      </c>
      <c r="L252" s="1" t="s">
        <v>348</v>
      </c>
      <c r="N252" s="1" t="s">
        <v>348</v>
      </c>
      <c r="O252" s="1">
        <f t="shared" si="9"/>
        <v>2</v>
      </c>
      <c r="P252" s="1" t="str">
        <f t="shared" si="10"/>
        <v/>
      </c>
      <c r="Q252" s="1" t="str">
        <f t="shared" si="11"/>
        <v>Yes</v>
      </c>
    </row>
    <row r="253" spans="1:17" x14ac:dyDescent="0.2">
      <c r="A253" s="1" t="s">
        <v>197</v>
      </c>
      <c r="B253" s="1" t="s">
        <v>225</v>
      </c>
      <c r="C253" s="1">
        <v>2375</v>
      </c>
      <c r="D253" s="1">
        <v>1574</v>
      </c>
      <c r="E253" s="2">
        <v>0.66273684210526318</v>
      </c>
      <c r="F253" s="1">
        <v>760</v>
      </c>
      <c r="G253" s="1">
        <v>459</v>
      </c>
      <c r="H253" s="2">
        <v>0.60394736842105268</v>
      </c>
      <c r="I253" s="1">
        <v>259</v>
      </c>
      <c r="J253" s="1">
        <v>322</v>
      </c>
      <c r="O253" s="1">
        <f t="shared" si="9"/>
        <v>0</v>
      </c>
      <c r="P253" s="1" t="str">
        <f t="shared" si="10"/>
        <v/>
      </c>
      <c r="Q253" s="1" t="str">
        <f t="shared" si="11"/>
        <v/>
      </c>
    </row>
    <row r="254" spans="1:17" x14ac:dyDescent="0.2">
      <c r="A254" s="1" t="s">
        <v>231</v>
      </c>
      <c r="B254" s="1" t="s">
        <v>287</v>
      </c>
      <c r="C254" s="1">
        <v>893</v>
      </c>
      <c r="D254" s="1">
        <v>537</v>
      </c>
      <c r="E254" s="2">
        <v>0.60134378499440089</v>
      </c>
      <c r="F254" s="1">
        <v>64</v>
      </c>
      <c r="G254" s="1">
        <v>19</v>
      </c>
      <c r="H254" s="2">
        <v>0.296875</v>
      </c>
      <c r="I254" s="1">
        <v>139</v>
      </c>
      <c r="J254" s="1">
        <v>89</v>
      </c>
      <c r="O254" s="1">
        <f t="shared" si="9"/>
        <v>0</v>
      </c>
      <c r="P254" s="1" t="str">
        <f t="shared" si="10"/>
        <v/>
      </c>
      <c r="Q254" s="1" t="str">
        <f t="shared" si="11"/>
        <v/>
      </c>
    </row>
    <row r="255" spans="1:17" x14ac:dyDescent="0.2">
      <c r="A255" s="1" t="s">
        <v>149</v>
      </c>
      <c r="B255" s="1" t="s">
        <v>178</v>
      </c>
      <c r="C255" s="1">
        <v>1505</v>
      </c>
      <c r="D255" s="1">
        <v>1172</v>
      </c>
      <c r="E255" s="2">
        <v>0.77873754152823915</v>
      </c>
      <c r="F255" s="1">
        <v>100</v>
      </c>
      <c r="G255" s="1">
        <v>47</v>
      </c>
      <c r="H255" s="2">
        <v>0.47</v>
      </c>
      <c r="I255" s="1">
        <v>323</v>
      </c>
      <c r="J255" s="1">
        <v>297</v>
      </c>
      <c r="O255" s="1">
        <f t="shared" si="9"/>
        <v>0</v>
      </c>
      <c r="P255" s="1" t="str">
        <f t="shared" si="10"/>
        <v/>
      </c>
      <c r="Q255" s="1" t="str">
        <f t="shared" si="11"/>
        <v/>
      </c>
    </row>
    <row r="256" spans="1:17" x14ac:dyDescent="0.2">
      <c r="A256" s="1" t="s">
        <v>149</v>
      </c>
      <c r="B256" s="1" t="s">
        <v>194</v>
      </c>
      <c r="C256" s="1">
        <v>1203</v>
      </c>
      <c r="D256" s="1">
        <v>726</v>
      </c>
      <c r="E256" s="2">
        <v>0.60349127182044893</v>
      </c>
      <c r="F256" s="1">
        <v>81</v>
      </c>
      <c r="G256" s="1">
        <v>25</v>
      </c>
      <c r="H256" s="2">
        <v>0.30864197530864196</v>
      </c>
      <c r="I256" s="1">
        <v>144</v>
      </c>
      <c r="J256" s="1">
        <v>108</v>
      </c>
      <c r="O256" s="1">
        <f t="shared" si="9"/>
        <v>0</v>
      </c>
      <c r="P256" s="1" t="str">
        <f t="shared" si="10"/>
        <v/>
      </c>
      <c r="Q256" s="1" t="str">
        <f t="shared" si="11"/>
        <v/>
      </c>
    </row>
    <row r="257" spans="1:17" x14ac:dyDescent="0.2">
      <c r="A257" s="1" t="s">
        <v>15</v>
      </c>
      <c r="B257" s="1" t="s">
        <v>28</v>
      </c>
      <c r="C257" s="1">
        <v>2038</v>
      </c>
      <c r="D257" s="1">
        <v>1131</v>
      </c>
      <c r="E257" s="2">
        <v>0.55495583905789991</v>
      </c>
      <c r="F257" s="1">
        <v>346</v>
      </c>
      <c r="G257" s="1">
        <v>107</v>
      </c>
      <c r="H257" s="2">
        <v>0.30924855491329478</v>
      </c>
      <c r="I257" s="1">
        <v>56</v>
      </c>
      <c r="J257" s="1">
        <v>110</v>
      </c>
      <c r="L257" s="1" t="s">
        <v>348</v>
      </c>
      <c r="O257" s="1">
        <f t="shared" si="9"/>
        <v>1</v>
      </c>
      <c r="P257" s="1" t="str">
        <f t="shared" si="10"/>
        <v/>
      </c>
      <c r="Q257" s="1" t="str">
        <f t="shared" si="11"/>
        <v/>
      </c>
    </row>
    <row r="258" spans="1:17" x14ac:dyDescent="0.2">
      <c r="A258" s="1" t="s">
        <v>118</v>
      </c>
      <c r="B258" s="1" t="s">
        <v>135</v>
      </c>
      <c r="C258" s="1">
        <v>1312</v>
      </c>
      <c r="D258" s="1">
        <v>861</v>
      </c>
      <c r="E258" s="2">
        <v>0.65625</v>
      </c>
      <c r="F258" s="1">
        <v>97</v>
      </c>
      <c r="G258" s="1">
        <v>32</v>
      </c>
      <c r="H258" s="2">
        <v>0.32989690721649484</v>
      </c>
      <c r="I258" s="1">
        <v>250</v>
      </c>
      <c r="J258" s="1">
        <v>140</v>
      </c>
      <c r="O258" s="1">
        <f t="shared" ref="O258:O321" si="12">COUNTIF(K258:N258,"Yes")</f>
        <v>0</v>
      </c>
      <c r="P258" s="1" t="str">
        <f t="shared" ref="P258:P321" si="13">IF(AND(K258="Yes",M258="Yes"),"Yes","")</f>
        <v/>
      </c>
      <c r="Q258" s="1" t="str">
        <f t="shared" ref="Q258:Q321" si="14">IF(AND(L258="Yes",N258="Yes"),"Yes","")</f>
        <v/>
      </c>
    </row>
    <row r="259" spans="1:17" x14ac:dyDescent="0.2">
      <c r="A259" s="1" t="s">
        <v>118</v>
      </c>
      <c r="B259" s="1" t="s">
        <v>136</v>
      </c>
      <c r="C259" s="1">
        <v>1031</v>
      </c>
      <c r="D259" s="1">
        <v>627</v>
      </c>
      <c r="E259" s="2">
        <v>0.60814742967992241</v>
      </c>
      <c r="F259" s="1">
        <v>65</v>
      </c>
      <c r="G259" s="1">
        <v>25</v>
      </c>
      <c r="H259" s="2">
        <v>0.38461538461538464</v>
      </c>
      <c r="I259" s="1">
        <v>155</v>
      </c>
      <c r="J259" s="1">
        <v>229</v>
      </c>
      <c r="O259" s="1">
        <f t="shared" si="12"/>
        <v>0</v>
      </c>
      <c r="P259" s="1" t="str">
        <f t="shared" si="13"/>
        <v/>
      </c>
      <c r="Q259" s="1" t="str">
        <f t="shared" si="14"/>
        <v/>
      </c>
    </row>
    <row r="260" spans="1:17" x14ac:dyDescent="0.2">
      <c r="A260" s="1" t="s">
        <v>149</v>
      </c>
      <c r="B260" s="1" t="s">
        <v>179</v>
      </c>
      <c r="C260" s="1">
        <v>999</v>
      </c>
      <c r="D260" s="1">
        <v>489</v>
      </c>
      <c r="E260" s="2">
        <v>0.4894894894894895</v>
      </c>
      <c r="F260" s="1">
        <v>112</v>
      </c>
      <c r="G260" s="1">
        <v>32</v>
      </c>
      <c r="H260" s="2">
        <v>0.2857142857142857</v>
      </c>
      <c r="I260" s="1">
        <v>11</v>
      </c>
      <c r="J260" s="1">
        <v>71</v>
      </c>
      <c r="K260" s="1" t="s">
        <v>348</v>
      </c>
      <c r="L260" s="1" t="s">
        <v>348</v>
      </c>
      <c r="N260" s="1" t="s">
        <v>348</v>
      </c>
      <c r="O260" s="1">
        <f t="shared" si="12"/>
        <v>3</v>
      </c>
      <c r="P260" s="1" t="str">
        <f t="shared" si="13"/>
        <v/>
      </c>
      <c r="Q260" s="1" t="str">
        <f t="shared" si="14"/>
        <v>Yes</v>
      </c>
    </row>
    <row r="261" spans="1:17" x14ac:dyDescent="0.2">
      <c r="A261" s="1" t="s">
        <v>15</v>
      </c>
      <c r="B261" s="1" t="s">
        <v>22</v>
      </c>
      <c r="C261" s="1">
        <v>3019</v>
      </c>
      <c r="D261" s="1">
        <v>2027</v>
      </c>
      <c r="E261" s="2">
        <v>0.67141437562106654</v>
      </c>
      <c r="F261" s="1">
        <v>324</v>
      </c>
      <c r="G261" s="1">
        <v>107</v>
      </c>
      <c r="H261" s="2">
        <v>0.33024691358024694</v>
      </c>
      <c r="I261" s="1">
        <v>267</v>
      </c>
      <c r="J261" s="1">
        <v>141</v>
      </c>
      <c r="O261" s="1">
        <f t="shared" si="12"/>
        <v>0</v>
      </c>
      <c r="P261" s="1" t="str">
        <f t="shared" si="13"/>
        <v/>
      </c>
      <c r="Q261" s="1" t="str">
        <f t="shared" si="14"/>
        <v/>
      </c>
    </row>
    <row r="262" spans="1:17" x14ac:dyDescent="0.2">
      <c r="A262" s="1" t="s">
        <v>2</v>
      </c>
      <c r="B262" s="1" t="s">
        <v>11</v>
      </c>
      <c r="C262" s="1">
        <v>2203</v>
      </c>
      <c r="D262" s="1">
        <v>1265</v>
      </c>
      <c r="E262" s="2">
        <v>0.57421697684975037</v>
      </c>
      <c r="F262" s="1">
        <v>388</v>
      </c>
      <c r="G262" s="1">
        <v>121</v>
      </c>
      <c r="H262" s="2">
        <v>0.31185567010309279</v>
      </c>
      <c r="I262" s="1">
        <v>82</v>
      </c>
      <c r="J262" s="1">
        <v>118</v>
      </c>
      <c r="O262" s="1">
        <f t="shared" si="12"/>
        <v>0</v>
      </c>
      <c r="P262" s="1" t="str">
        <f t="shared" si="13"/>
        <v/>
      </c>
      <c r="Q262" s="1" t="str">
        <f t="shared" si="14"/>
        <v/>
      </c>
    </row>
    <row r="263" spans="1:17" x14ac:dyDescent="0.2">
      <c r="A263" s="1" t="s">
        <v>118</v>
      </c>
      <c r="B263" s="1" t="s">
        <v>129</v>
      </c>
      <c r="C263" s="1">
        <v>2867</v>
      </c>
      <c r="D263" s="1">
        <v>1439</v>
      </c>
      <c r="E263" s="2">
        <v>0.50191838158353674</v>
      </c>
      <c r="F263" s="1">
        <v>548</v>
      </c>
      <c r="G263" s="1">
        <v>164</v>
      </c>
      <c r="H263" s="2">
        <v>0.29927007299270075</v>
      </c>
      <c r="I263" s="1">
        <v>21</v>
      </c>
      <c r="J263" s="1">
        <v>91</v>
      </c>
      <c r="K263" s="1" t="s">
        <v>348</v>
      </c>
      <c r="L263" s="1" t="s">
        <v>348</v>
      </c>
      <c r="O263" s="1">
        <f t="shared" si="12"/>
        <v>2</v>
      </c>
      <c r="P263" s="1" t="str">
        <f t="shared" si="13"/>
        <v/>
      </c>
      <c r="Q263" s="1" t="str">
        <f t="shared" si="14"/>
        <v/>
      </c>
    </row>
    <row r="264" spans="1:17" x14ac:dyDescent="0.2">
      <c r="A264" s="1" t="s">
        <v>118</v>
      </c>
      <c r="B264" s="1" t="s">
        <v>141</v>
      </c>
      <c r="C264" s="1">
        <v>1253</v>
      </c>
      <c r="D264" s="1">
        <v>893</v>
      </c>
      <c r="E264" s="2">
        <v>0.71268954509177973</v>
      </c>
      <c r="F264" s="1">
        <v>68</v>
      </c>
      <c r="G264" s="1">
        <v>26</v>
      </c>
      <c r="H264" s="2">
        <v>0.38235294117647056</v>
      </c>
      <c r="I264" s="1">
        <v>303</v>
      </c>
      <c r="J264" s="1">
        <v>227</v>
      </c>
      <c r="O264" s="1">
        <f t="shared" si="12"/>
        <v>0</v>
      </c>
      <c r="P264" s="1" t="str">
        <f t="shared" si="13"/>
        <v/>
      </c>
      <c r="Q264" s="1" t="str">
        <f t="shared" si="14"/>
        <v/>
      </c>
    </row>
    <row r="265" spans="1:17" x14ac:dyDescent="0.2">
      <c r="A265" s="1" t="s">
        <v>299</v>
      </c>
      <c r="B265" s="1" t="s">
        <v>330</v>
      </c>
      <c r="C265" s="1">
        <v>1230</v>
      </c>
      <c r="D265" s="1">
        <v>838</v>
      </c>
      <c r="E265" s="2">
        <v>0.68130081300813006</v>
      </c>
      <c r="F265" s="1">
        <v>73</v>
      </c>
      <c r="G265" s="1">
        <v>30</v>
      </c>
      <c r="H265" s="2">
        <v>0.41095890410958902</v>
      </c>
      <c r="I265" s="1">
        <v>276</v>
      </c>
      <c r="J265" s="1">
        <v>262</v>
      </c>
      <c r="O265" s="1">
        <f t="shared" si="12"/>
        <v>0</v>
      </c>
      <c r="P265" s="1" t="str">
        <f t="shared" si="13"/>
        <v/>
      </c>
      <c r="Q265" s="1" t="str">
        <f t="shared" si="14"/>
        <v/>
      </c>
    </row>
    <row r="266" spans="1:17" x14ac:dyDescent="0.2">
      <c r="A266" s="1" t="s">
        <v>149</v>
      </c>
      <c r="B266" s="1" t="s">
        <v>195</v>
      </c>
      <c r="C266" s="1">
        <v>1312</v>
      </c>
      <c r="D266" s="1">
        <v>798</v>
      </c>
      <c r="E266" s="2">
        <v>0.60823170731707321</v>
      </c>
      <c r="F266" s="1">
        <v>100</v>
      </c>
      <c r="G266" s="1">
        <v>26</v>
      </c>
      <c r="H266" s="2">
        <v>0.26</v>
      </c>
      <c r="I266" s="1">
        <v>156</v>
      </c>
      <c r="J266" s="1">
        <v>43</v>
      </c>
      <c r="N266" s="1" t="s">
        <v>348</v>
      </c>
      <c r="O266" s="1">
        <f t="shared" si="12"/>
        <v>1</v>
      </c>
      <c r="P266" s="1" t="str">
        <f t="shared" si="13"/>
        <v/>
      </c>
      <c r="Q266" s="1" t="str">
        <f t="shared" si="14"/>
        <v/>
      </c>
    </row>
    <row r="267" spans="1:17" x14ac:dyDescent="0.2">
      <c r="A267" s="1" t="s">
        <v>2</v>
      </c>
      <c r="B267" s="1" t="s">
        <v>7</v>
      </c>
      <c r="C267" s="1">
        <v>3165</v>
      </c>
      <c r="D267" s="1">
        <v>1895</v>
      </c>
      <c r="E267" s="2">
        <v>0.59873617693522907</v>
      </c>
      <c r="F267" s="1">
        <v>637</v>
      </c>
      <c r="G267" s="1">
        <v>209</v>
      </c>
      <c r="H267" s="2">
        <v>0.3281004709576138</v>
      </c>
      <c r="I267" s="1">
        <v>133</v>
      </c>
      <c r="J267" s="1">
        <v>135</v>
      </c>
      <c r="O267" s="1">
        <f t="shared" si="12"/>
        <v>0</v>
      </c>
      <c r="P267" s="1" t="str">
        <f t="shared" si="13"/>
        <v/>
      </c>
      <c r="Q267" s="1" t="str">
        <f t="shared" si="14"/>
        <v/>
      </c>
    </row>
    <row r="268" spans="1:17" x14ac:dyDescent="0.2">
      <c r="A268" s="1" t="s">
        <v>231</v>
      </c>
      <c r="B268" s="1" t="s">
        <v>288</v>
      </c>
      <c r="C268" s="1">
        <v>920</v>
      </c>
      <c r="D268" s="1">
        <v>621</v>
      </c>
      <c r="E268" s="2">
        <v>0.67500000000000004</v>
      </c>
      <c r="F268" s="1">
        <v>43</v>
      </c>
      <c r="G268" s="1">
        <v>15</v>
      </c>
      <c r="H268" s="2">
        <v>0.34883720930232559</v>
      </c>
      <c r="I268" s="1">
        <v>272</v>
      </c>
      <c r="J268" s="1">
        <v>169</v>
      </c>
      <c r="O268" s="1">
        <f t="shared" si="12"/>
        <v>0</v>
      </c>
      <c r="P268" s="1" t="str">
        <f t="shared" si="13"/>
        <v/>
      </c>
      <c r="Q268" s="1" t="str">
        <f t="shared" si="14"/>
        <v/>
      </c>
    </row>
    <row r="269" spans="1:17" x14ac:dyDescent="0.2">
      <c r="A269" s="1" t="s">
        <v>197</v>
      </c>
      <c r="B269" s="1" t="s">
        <v>226</v>
      </c>
      <c r="C269" s="1">
        <v>2221</v>
      </c>
      <c r="D269" s="1">
        <v>1605</v>
      </c>
      <c r="E269" s="2">
        <v>0.72264745610085546</v>
      </c>
      <c r="F269" s="1">
        <v>236</v>
      </c>
      <c r="G269" s="1">
        <v>101</v>
      </c>
      <c r="H269" s="2">
        <v>0.42796610169491528</v>
      </c>
      <c r="I269" s="1">
        <v>309</v>
      </c>
      <c r="J269" s="1">
        <v>271</v>
      </c>
      <c r="O269" s="1">
        <f t="shared" si="12"/>
        <v>0</v>
      </c>
      <c r="P269" s="1" t="str">
        <f t="shared" si="13"/>
        <v/>
      </c>
      <c r="Q269" s="1" t="str">
        <f t="shared" si="14"/>
        <v/>
      </c>
    </row>
    <row r="270" spans="1:17" x14ac:dyDescent="0.2">
      <c r="A270" s="1" t="s">
        <v>231</v>
      </c>
      <c r="B270" s="1" t="s">
        <v>272</v>
      </c>
      <c r="C270" s="1">
        <v>1692</v>
      </c>
      <c r="D270" s="1">
        <v>979</v>
      </c>
      <c r="E270" s="2">
        <v>0.57860520094562651</v>
      </c>
      <c r="F270" s="1">
        <v>256</v>
      </c>
      <c r="G270" s="1">
        <v>62</v>
      </c>
      <c r="H270" s="2">
        <v>0.2421875</v>
      </c>
      <c r="I270" s="1">
        <v>95</v>
      </c>
      <c r="J270" s="1">
        <v>25</v>
      </c>
      <c r="M270" s="1" t="s">
        <v>348</v>
      </c>
      <c r="N270" s="1" t="s">
        <v>348</v>
      </c>
      <c r="O270" s="1">
        <f t="shared" si="12"/>
        <v>2</v>
      </c>
      <c r="P270" s="1" t="str">
        <f t="shared" si="13"/>
        <v/>
      </c>
      <c r="Q270" s="1" t="str">
        <f t="shared" si="14"/>
        <v/>
      </c>
    </row>
    <row r="271" spans="1:17" x14ac:dyDescent="0.2">
      <c r="A271" s="1" t="s">
        <v>299</v>
      </c>
      <c r="B271" s="1" t="s">
        <v>310</v>
      </c>
      <c r="C271" s="1">
        <v>2443</v>
      </c>
      <c r="D271" s="1">
        <v>1396</v>
      </c>
      <c r="E271" s="2">
        <v>0.5714285714285714</v>
      </c>
      <c r="F271" s="1">
        <v>283</v>
      </c>
      <c r="G271" s="1">
        <v>96</v>
      </c>
      <c r="H271" s="2">
        <v>0.33922261484098942</v>
      </c>
      <c r="I271" s="1">
        <v>77</v>
      </c>
      <c r="J271" s="1">
        <v>157</v>
      </c>
      <c r="L271" s="1" t="s">
        <v>348</v>
      </c>
      <c r="O271" s="1">
        <f t="shared" si="12"/>
        <v>1</v>
      </c>
      <c r="P271" s="1" t="str">
        <f t="shared" si="13"/>
        <v/>
      </c>
      <c r="Q271" s="1" t="str">
        <f t="shared" si="14"/>
        <v/>
      </c>
    </row>
    <row r="272" spans="1:17" x14ac:dyDescent="0.2">
      <c r="A272" s="1" t="s">
        <v>15</v>
      </c>
      <c r="B272" s="1" t="s">
        <v>23</v>
      </c>
      <c r="C272" s="1">
        <v>2578</v>
      </c>
      <c r="D272" s="1">
        <v>1546</v>
      </c>
      <c r="E272" s="2">
        <v>0.5996896819239721</v>
      </c>
      <c r="F272" s="1">
        <v>487</v>
      </c>
      <c r="G272" s="1">
        <v>186</v>
      </c>
      <c r="H272" s="2">
        <v>0.38193018480492813</v>
      </c>
      <c r="I272" s="1">
        <v>136</v>
      </c>
      <c r="J272" s="1">
        <v>226</v>
      </c>
      <c r="O272" s="1">
        <f t="shared" si="12"/>
        <v>0</v>
      </c>
      <c r="P272" s="1" t="str">
        <f t="shared" si="13"/>
        <v/>
      </c>
      <c r="Q272" s="1" t="str">
        <f t="shared" si="14"/>
        <v/>
      </c>
    </row>
    <row r="273" spans="1:17" x14ac:dyDescent="0.2">
      <c r="A273" s="1" t="s">
        <v>118</v>
      </c>
      <c r="B273" s="1" t="s">
        <v>137</v>
      </c>
      <c r="C273" s="1">
        <v>989</v>
      </c>
      <c r="D273" s="1">
        <v>523</v>
      </c>
      <c r="E273" s="2">
        <v>0.52881698685540945</v>
      </c>
      <c r="F273" s="1">
        <v>109</v>
      </c>
      <c r="G273" s="1">
        <v>33</v>
      </c>
      <c r="H273" s="2">
        <v>0.30275229357798167</v>
      </c>
      <c r="I273" s="1">
        <v>36</v>
      </c>
      <c r="J273" s="1">
        <v>97</v>
      </c>
      <c r="L273" s="1" t="s">
        <v>348</v>
      </c>
      <c r="O273" s="1">
        <f t="shared" si="12"/>
        <v>1</v>
      </c>
      <c r="P273" s="1" t="str">
        <f t="shared" si="13"/>
        <v/>
      </c>
      <c r="Q273" s="1" t="str">
        <f t="shared" si="14"/>
        <v/>
      </c>
    </row>
    <row r="274" spans="1:17" x14ac:dyDescent="0.2">
      <c r="A274" s="1" t="s">
        <v>231</v>
      </c>
      <c r="B274" s="1" t="s">
        <v>289</v>
      </c>
      <c r="C274" s="1">
        <v>802</v>
      </c>
      <c r="D274" s="1">
        <v>535</v>
      </c>
      <c r="E274" s="2">
        <v>0.66708229426433918</v>
      </c>
      <c r="F274" s="1">
        <v>41</v>
      </c>
      <c r="G274" s="1">
        <v>15</v>
      </c>
      <c r="H274" s="2">
        <v>0.36585365853658536</v>
      </c>
      <c r="I274" s="1">
        <v>263</v>
      </c>
      <c r="J274" s="1">
        <v>197</v>
      </c>
      <c r="O274" s="1">
        <f t="shared" si="12"/>
        <v>0</v>
      </c>
      <c r="P274" s="1" t="str">
        <f t="shared" si="13"/>
        <v/>
      </c>
      <c r="Q274" s="1" t="str">
        <f t="shared" si="14"/>
        <v/>
      </c>
    </row>
    <row r="275" spans="1:17" x14ac:dyDescent="0.2">
      <c r="A275" s="1" t="s">
        <v>299</v>
      </c>
      <c r="B275" s="1" t="s">
        <v>335</v>
      </c>
      <c r="C275" s="1">
        <v>1119</v>
      </c>
      <c r="D275" s="1">
        <v>669</v>
      </c>
      <c r="E275" s="2">
        <v>0.59785522788203749</v>
      </c>
      <c r="F275" s="1">
        <v>106</v>
      </c>
      <c r="G275" s="1">
        <v>42</v>
      </c>
      <c r="H275" s="2">
        <v>0.39622641509433965</v>
      </c>
      <c r="I275" s="1">
        <v>130</v>
      </c>
      <c r="J275" s="1">
        <v>245</v>
      </c>
      <c r="O275" s="1">
        <f t="shared" si="12"/>
        <v>0</v>
      </c>
      <c r="P275" s="1" t="str">
        <f t="shared" si="13"/>
        <v/>
      </c>
      <c r="Q275" s="1" t="str">
        <f t="shared" si="14"/>
        <v/>
      </c>
    </row>
    <row r="276" spans="1:17" x14ac:dyDescent="0.2">
      <c r="A276" s="1" t="s">
        <v>299</v>
      </c>
      <c r="B276" s="1" t="s">
        <v>317</v>
      </c>
      <c r="C276" s="1">
        <v>1407</v>
      </c>
      <c r="D276" s="1">
        <v>868</v>
      </c>
      <c r="E276" s="2">
        <v>0.61691542288557211</v>
      </c>
      <c r="F276" s="1">
        <v>160</v>
      </c>
      <c r="G276" s="1">
        <v>57</v>
      </c>
      <c r="H276" s="2">
        <v>0.35625000000000001</v>
      </c>
      <c r="I276" s="1">
        <v>176</v>
      </c>
      <c r="J276" s="1">
        <v>180</v>
      </c>
      <c r="O276" s="1">
        <f t="shared" si="12"/>
        <v>0</v>
      </c>
      <c r="P276" s="1" t="str">
        <f t="shared" si="13"/>
        <v/>
      </c>
      <c r="Q276" s="1" t="str">
        <f t="shared" si="14"/>
        <v/>
      </c>
    </row>
    <row r="277" spans="1:17" x14ac:dyDescent="0.2">
      <c r="A277" s="1" t="s">
        <v>118</v>
      </c>
      <c r="B277" s="1" t="s">
        <v>127</v>
      </c>
      <c r="C277" s="1">
        <v>2034</v>
      </c>
      <c r="D277" s="1">
        <v>1137</v>
      </c>
      <c r="E277" s="2">
        <v>0.55899705014749268</v>
      </c>
      <c r="F277" s="1">
        <v>352</v>
      </c>
      <c r="G277" s="1">
        <v>108</v>
      </c>
      <c r="H277" s="2">
        <v>0.30681818181818182</v>
      </c>
      <c r="I277" s="1">
        <v>63</v>
      </c>
      <c r="J277" s="1">
        <v>103</v>
      </c>
      <c r="L277" s="1" t="s">
        <v>348</v>
      </c>
      <c r="O277" s="1">
        <f t="shared" si="12"/>
        <v>1</v>
      </c>
      <c r="P277" s="1" t="str">
        <f t="shared" si="13"/>
        <v/>
      </c>
      <c r="Q277" s="1" t="str">
        <f t="shared" si="14"/>
        <v/>
      </c>
    </row>
    <row r="278" spans="1:17" x14ac:dyDescent="0.2">
      <c r="A278" s="1" t="s">
        <v>149</v>
      </c>
      <c r="B278" s="1" t="s">
        <v>171</v>
      </c>
      <c r="C278" s="1">
        <v>1519</v>
      </c>
      <c r="D278" s="1">
        <v>914</v>
      </c>
      <c r="E278" s="2">
        <v>0.60171165240289659</v>
      </c>
      <c r="F278" s="1">
        <v>204</v>
      </c>
      <c r="G278" s="1">
        <v>77</v>
      </c>
      <c r="H278" s="2">
        <v>0.37745098039215685</v>
      </c>
      <c r="I278" s="1">
        <v>141</v>
      </c>
      <c r="J278" s="1">
        <v>219</v>
      </c>
      <c r="O278" s="1">
        <f t="shared" si="12"/>
        <v>0</v>
      </c>
      <c r="P278" s="1" t="str">
        <f t="shared" si="13"/>
        <v/>
      </c>
      <c r="Q278" s="1" t="str">
        <f t="shared" si="14"/>
        <v/>
      </c>
    </row>
    <row r="279" spans="1:17" x14ac:dyDescent="0.2">
      <c r="A279" s="1" t="s">
        <v>231</v>
      </c>
      <c r="B279" s="1" t="s">
        <v>262</v>
      </c>
      <c r="C279" s="1">
        <v>1272</v>
      </c>
      <c r="D279" s="1">
        <v>802</v>
      </c>
      <c r="E279" s="2">
        <v>0.63050314465408808</v>
      </c>
      <c r="F279" s="1">
        <v>75</v>
      </c>
      <c r="G279" s="1">
        <v>19</v>
      </c>
      <c r="H279" s="2">
        <v>0.25333333333333335</v>
      </c>
      <c r="I279" s="1">
        <v>203</v>
      </c>
      <c r="J279" s="1">
        <v>33</v>
      </c>
      <c r="N279" s="1" t="s">
        <v>348</v>
      </c>
      <c r="O279" s="1">
        <f t="shared" si="12"/>
        <v>1</v>
      </c>
      <c r="P279" s="1" t="str">
        <f t="shared" si="13"/>
        <v/>
      </c>
      <c r="Q279" s="1" t="str">
        <f t="shared" si="14"/>
        <v/>
      </c>
    </row>
    <row r="280" spans="1:17" x14ac:dyDescent="0.2">
      <c r="A280" s="1" t="s">
        <v>299</v>
      </c>
      <c r="B280" s="1" t="s">
        <v>331</v>
      </c>
      <c r="C280" s="1">
        <v>870</v>
      </c>
      <c r="D280" s="1">
        <v>511</v>
      </c>
      <c r="E280" s="2">
        <v>0.58735632183908049</v>
      </c>
      <c r="F280" s="1">
        <v>58</v>
      </c>
      <c r="G280" s="1">
        <v>14</v>
      </c>
      <c r="H280" s="2">
        <v>0.2413793103448276</v>
      </c>
      <c r="I280" s="1">
        <v>106</v>
      </c>
      <c r="J280" s="1">
        <v>22</v>
      </c>
      <c r="M280" s="1" t="s">
        <v>348</v>
      </c>
      <c r="N280" s="1" t="s">
        <v>348</v>
      </c>
      <c r="O280" s="1">
        <f t="shared" si="12"/>
        <v>2</v>
      </c>
      <c r="P280" s="1" t="str">
        <f t="shared" si="13"/>
        <v/>
      </c>
      <c r="Q280" s="1" t="str">
        <f t="shared" si="14"/>
        <v/>
      </c>
    </row>
    <row r="281" spans="1:17" x14ac:dyDescent="0.2">
      <c r="A281" s="1" t="s">
        <v>231</v>
      </c>
      <c r="B281" s="1" t="s">
        <v>273</v>
      </c>
      <c r="C281" s="1">
        <v>1671</v>
      </c>
      <c r="D281" s="1">
        <v>952</v>
      </c>
      <c r="E281" s="2">
        <v>0.5697187312986236</v>
      </c>
      <c r="F281" s="1">
        <v>303</v>
      </c>
      <c r="G281" s="1">
        <v>113</v>
      </c>
      <c r="H281" s="2">
        <v>0.37293729372937295</v>
      </c>
      <c r="I281" s="1">
        <v>74</v>
      </c>
      <c r="J281" s="1">
        <v>211</v>
      </c>
      <c r="L281" s="1" t="s">
        <v>348</v>
      </c>
      <c r="O281" s="1">
        <f t="shared" si="12"/>
        <v>1</v>
      </c>
      <c r="P281" s="1" t="str">
        <f t="shared" si="13"/>
        <v/>
      </c>
      <c r="Q281" s="1" t="str">
        <f t="shared" si="14"/>
        <v/>
      </c>
    </row>
    <row r="282" spans="1:17" x14ac:dyDescent="0.2">
      <c r="A282" s="1" t="s">
        <v>149</v>
      </c>
      <c r="B282" s="1" t="s">
        <v>180</v>
      </c>
      <c r="C282" s="1">
        <v>958</v>
      </c>
      <c r="D282" s="1">
        <v>659</v>
      </c>
      <c r="E282" s="2">
        <v>0.68789144050104389</v>
      </c>
      <c r="F282" s="1">
        <v>72</v>
      </c>
      <c r="G282" s="1">
        <v>27</v>
      </c>
      <c r="H282" s="2">
        <v>0.375</v>
      </c>
      <c r="I282" s="1">
        <v>284</v>
      </c>
      <c r="J282" s="1">
        <v>215</v>
      </c>
      <c r="O282" s="1">
        <f t="shared" si="12"/>
        <v>0</v>
      </c>
      <c r="P282" s="1" t="str">
        <f t="shared" si="13"/>
        <v/>
      </c>
      <c r="Q282" s="1" t="str">
        <f t="shared" si="14"/>
        <v/>
      </c>
    </row>
    <row r="283" spans="1:17" x14ac:dyDescent="0.2">
      <c r="A283" s="1" t="s">
        <v>149</v>
      </c>
      <c r="B283" s="1" t="s">
        <v>155</v>
      </c>
      <c r="C283" s="1">
        <v>2045</v>
      </c>
      <c r="D283" s="1">
        <v>1231</v>
      </c>
      <c r="E283" s="2">
        <v>0.60195599022004886</v>
      </c>
      <c r="F283" s="1">
        <v>271</v>
      </c>
      <c r="G283" s="1">
        <v>84</v>
      </c>
      <c r="H283" s="2">
        <v>0.30996309963099633</v>
      </c>
      <c r="I283" s="1">
        <v>142</v>
      </c>
      <c r="J283" s="1">
        <v>114</v>
      </c>
      <c r="O283" s="1">
        <f t="shared" si="12"/>
        <v>0</v>
      </c>
      <c r="P283" s="1" t="str">
        <f t="shared" si="13"/>
        <v/>
      </c>
      <c r="Q283" s="1" t="str">
        <f t="shared" si="14"/>
        <v/>
      </c>
    </row>
    <row r="284" spans="1:17" x14ac:dyDescent="0.2">
      <c r="A284" s="1" t="s">
        <v>231</v>
      </c>
      <c r="B284" s="1" t="s">
        <v>274</v>
      </c>
      <c r="C284" s="1">
        <v>1437</v>
      </c>
      <c r="D284" s="1">
        <v>993</v>
      </c>
      <c r="E284" s="2">
        <v>0.6910229645093946</v>
      </c>
      <c r="F284" s="1">
        <v>115</v>
      </c>
      <c r="G284" s="1">
        <v>47</v>
      </c>
      <c r="H284" s="2">
        <v>0.40869565217391307</v>
      </c>
      <c r="I284" s="1">
        <v>286</v>
      </c>
      <c r="J284" s="1">
        <v>258</v>
      </c>
      <c r="O284" s="1">
        <f t="shared" si="12"/>
        <v>0</v>
      </c>
      <c r="P284" s="1" t="str">
        <f t="shared" si="13"/>
        <v/>
      </c>
      <c r="Q284" s="1" t="str">
        <f t="shared" si="14"/>
        <v/>
      </c>
    </row>
    <row r="285" spans="1:17" x14ac:dyDescent="0.2">
      <c r="A285" s="1" t="s">
        <v>299</v>
      </c>
      <c r="B285" s="1" t="s">
        <v>307</v>
      </c>
      <c r="C285" s="1">
        <v>1404</v>
      </c>
      <c r="D285" s="1">
        <v>802</v>
      </c>
      <c r="E285" s="2">
        <v>0.57122507122507127</v>
      </c>
      <c r="F285" s="1">
        <v>227</v>
      </c>
      <c r="G285" s="1">
        <v>88</v>
      </c>
      <c r="H285" s="2">
        <v>0.38766519823788548</v>
      </c>
      <c r="I285" s="1">
        <v>76</v>
      </c>
      <c r="J285" s="1">
        <v>233</v>
      </c>
      <c r="L285" s="1" t="s">
        <v>348</v>
      </c>
      <c r="O285" s="1">
        <f t="shared" si="12"/>
        <v>1</v>
      </c>
      <c r="P285" s="1" t="str">
        <f t="shared" si="13"/>
        <v/>
      </c>
      <c r="Q285" s="1" t="str">
        <f t="shared" si="14"/>
        <v/>
      </c>
    </row>
    <row r="286" spans="1:17" x14ac:dyDescent="0.2">
      <c r="A286" s="1" t="s">
        <v>299</v>
      </c>
      <c r="B286" s="1" t="s">
        <v>318</v>
      </c>
      <c r="C286" s="1">
        <v>675</v>
      </c>
      <c r="D286" s="1">
        <v>338</v>
      </c>
      <c r="E286" s="2">
        <v>0.50074074074074071</v>
      </c>
      <c r="F286" s="1">
        <v>77</v>
      </c>
      <c r="G286" s="1">
        <v>19</v>
      </c>
      <c r="H286" s="2">
        <v>0.24675324675324675</v>
      </c>
      <c r="I286" s="1">
        <v>19</v>
      </c>
      <c r="J286" s="1">
        <v>29</v>
      </c>
      <c r="K286" s="1" t="s">
        <v>348</v>
      </c>
      <c r="L286" s="1" t="s">
        <v>348</v>
      </c>
      <c r="M286" s="1" t="s">
        <v>348</v>
      </c>
      <c r="N286" s="1" t="s">
        <v>348</v>
      </c>
      <c r="O286" s="1">
        <f t="shared" si="12"/>
        <v>4</v>
      </c>
      <c r="P286" s="1" t="str">
        <f t="shared" si="13"/>
        <v>Yes</v>
      </c>
      <c r="Q286" s="1" t="str">
        <f t="shared" si="14"/>
        <v>Yes</v>
      </c>
    </row>
    <row r="287" spans="1:17" x14ac:dyDescent="0.2">
      <c r="A287" s="1" t="s">
        <v>197</v>
      </c>
      <c r="B287" s="1" t="s">
        <v>227</v>
      </c>
      <c r="C287" s="1">
        <v>2332</v>
      </c>
      <c r="D287" s="1">
        <v>1500</v>
      </c>
      <c r="E287" s="2">
        <v>0.64322469982847341</v>
      </c>
      <c r="F287" s="1">
        <v>1289</v>
      </c>
      <c r="G287" s="1">
        <v>766</v>
      </c>
      <c r="H287" s="2">
        <v>0.59425911559348332</v>
      </c>
      <c r="I287" s="1">
        <v>228</v>
      </c>
      <c r="J287" s="1">
        <v>321</v>
      </c>
      <c r="O287" s="1">
        <f t="shared" si="12"/>
        <v>0</v>
      </c>
      <c r="P287" s="1" t="str">
        <f t="shared" si="13"/>
        <v/>
      </c>
      <c r="Q287" s="1" t="str">
        <f t="shared" si="14"/>
        <v/>
      </c>
    </row>
    <row r="288" spans="1:17" x14ac:dyDescent="0.2">
      <c r="A288" s="1" t="s">
        <v>15</v>
      </c>
      <c r="B288" s="1" t="s">
        <v>24</v>
      </c>
      <c r="C288" s="1">
        <v>2597</v>
      </c>
      <c r="D288" s="1">
        <v>1780</v>
      </c>
      <c r="E288" s="2">
        <v>0.68540623796688482</v>
      </c>
      <c r="F288" s="1">
        <v>329</v>
      </c>
      <c r="G288" s="1">
        <v>131</v>
      </c>
      <c r="H288" s="2">
        <v>0.3981762917933131</v>
      </c>
      <c r="I288" s="1">
        <v>281</v>
      </c>
      <c r="J288" s="1">
        <v>249</v>
      </c>
      <c r="O288" s="1">
        <f t="shared" si="12"/>
        <v>0</v>
      </c>
      <c r="P288" s="1" t="str">
        <f t="shared" si="13"/>
        <v/>
      </c>
      <c r="Q288" s="1" t="str">
        <f t="shared" si="14"/>
        <v/>
      </c>
    </row>
    <row r="289" spans="1:17" x14ac:dyDescent="0.2">
      <c r="A289" s="1" t="s">
        <v>231</v>
      </c>
      <c r="B289" s="1" t="s">
        <v>275</v>
      </c>
      <c r="C289" s="1">
        <v>1177</v>
      </c>
      <c r="D289" s="1">
        <v>848</v>
      </c>
      <c r="E289" s="2">
        <v>0.72047578589634664</v>
      </c>
      <c r="F289" s="1">
        <v>88</v>
      </c>
      <c r="G289" s="1">
        <v>28</v>
      </c>
      <c r="H289" s="2">
        <v>0.31818181818181818</v>
      </c>
      <c r="I289" s="1">
        <v>308</v>
      </c>
      <c r="J289" s="1">
        <v>127</v>
      </c>
      <c r="O289" s="1">
        <f t="shared" si="12"/>
        <v>0</v>
      </c>
      <c r="P289" s="1" t="str">
        <f t="shared" si="13"/>
        <v/>
      </c>
      <c r="Q289" s="1" t="str">
        <f t="shared" si="14"/>
        <v/>
      </c>
    </row>
    <row r="290" spans="1:17" x14ac:dyDescent="0.2">
      <c r="A290" s="1" t="s">
        <v>149</v>
      </c>
      <c r="B290" s="1" t="s">
        <v>172</v>
      </c>
      <c r="C290" s="1">
        <v>892</v>
      </c>
      <c r="D290" s="1">
        <v>590</v>
      </c>
      <c r="E290" s="2">
        <v>0.66143497757847536</v>
      </c>
      <c r="F290" s="1">
        <v>44</v>
      </c>
      <c r="G290" s="1">
        <v>12</v>
      </c>
      <c r="H290" s="2">
        <v>0.27272727272727271</v>
      </c>
      <c r="I290" s="1">
        <v>257</v>
      </c>
      <c r="J290" s="1">
        <v>51</v>
      </c>
      <c r="N290" s="1" t="s">
        <v>348</v>
      </c>
      <c r="O290" s="1">
        <f t="shared" si="12"/>
        <v>1</v>
      </c>
      <c r="P290" s="1" t="str">
        <f t="shared" si="13"/>
        <v/>
      </c>
      <c r="Q290" s="1" t="str">
        <f t="shared" si="14"/>
        <v/>
      </c>
    </row>
    <row r="291" spans="1:17" x14ac:dyDescent="0.2">
      <c r="A291" s="1" t="s">
        <v>231</v>
      </c>
      <c r="B291" s="1" t="s">
        <v>279</v>
      </c>
      <c r="C291" s="1">
        <v>1171</v>
      </c>
      <c r="D291" s="1">
        <v>775</v>
      </c>
      <c r="E291" s="2">
        <v>0.66182749786507256</v>
      </c>
      <c r="F291" s="1">
        <v>82</v>
      </c>
      <c r="G291" s="1">
        <v>24</v>
      </c>
      <c r="H291" s="2">
        <v>0.29268292682926828</v>
      </c>
      <c r="I291" s="1">
        <v>258</v>
      </c>
      <c r="J291" s="1">
        <v>81</v>
      </c>
      <c r="O291" s="1">
        <f t="shared" si="12"/>
        <v>0</v>
      </c>
      <c r="P291" s="1" t="str">
        <f t="shared" si="13"/>
        <v/>
      </c>
      <c r="Q291" s="1" t="str">
        <f t="shared" si="14"/>
        <v/>
      </c>
    </row>
    <row r="292" spans="1:17" x14ac:dyDescent="0.2">
      <c r="A292" s="1" t="s">
        <v>55</v>
      </c>
      <c r="B292" s="1" t="s">
        <v>64</v>
      </c>
      <c r="C292" s="1">
        <v>3763</v>
      </c>
      <c r="D292" s="1">
        <v>2475</v>
      </c>
      <c r="E292" s="2">
        <v>0.65771990433165028</v>
      </c>
      <c r="F292" s="1">
        <v>508</v>
      </c>
      <c r="G292" s="1">
        <v>204</v>
      </c>
      <c r="H292" s="2">
        <v>0.40157480314960631</v>
      </c>
      <c r="I292" s="1">
        <v>252</v>
      </c>
      <c r="J292" s="1">
        <v>253</v>
      </c>
      <c r="O292" s="1">
        <f t="shared" si="12"/>
        <v>0</v>
      </c>
      <c r="P292" s="1" t="str">
        <f t="shared" si="13"/>
        <v/>
      </c>
      <c r="Q292" s="1" t="str">
        <f t="shared" si="14"/>
        <v/>
      </c>
    </row>
    <row r="293" spans="1:17" x14ac:dyDescent="0.2">
      <c r="A293" s="1" t="s">
        <v>118</v>
      </c>
      <c r="B293" s="1" t="s">
        <v>124</v>
      </c>
      <c r="C293" s="1">
        <v>3283</v>
      </c>
      <c r="D293" s="1">
        <v>1895</v>
      </c>
      <c r="E293" s="2">
        <v>0.57721596101127015</v>
      </c>
      <c r="F293" s="1">
        <v>657</v>
      </c>
      <c r="G293" s="1">
        <v>219</v>
      </c>
      <c r="H293" s="2">
        <v>0.33333333333333331</v>
      </c>
      <c r="I293" s="1">
        <v>92</v>
      </c>
      <c r="J293" s="1">
        <v>144</v>
      </c>
      <c r="O293" s="1">
        <f t="shared" si="12"/>
        <v>0</v>
      </c>
      <c r="P293" s="1" t="str">
        <f t="shared" si="13"/>
        <v/>
      </c>
      <c r="Q293" s="1" t="str">
        <f t="shared" si="14"/>
        <v/>
      </c>
    </row>
    <row r="294" spans="1:17" x14ac:dyDescent="0.2">
      <c r="A294" s="1" t="s">
        <v>197</v>
      </c>
      <c r="B294" s="1" t="s">
        <v>228</v>
      </c>
      <c r="C294" s="1">
        <v>2742</v>
      </c>
      <c r="D294" s="1">
        <v>1631</v>
      </c>
      <c r="E294" s="2">
        <v>0.59482129832239239</v>
      </c>
      <c r="F294" s="1">
        <v>633</v>
      </c>
      <c r="G294" s="1">
        <v>303</v>
      </c>
      <c r="H294" s="2">
        <v>0.47867298578199052</v>
      </c>
      <c r="I294" s="1">
        <v>122</v>
      </c>
      <c r="J294" s="1">
        <v>301</v>
      </c>
      <c r="O294" s="1">
        <f t="shared" si="12"/>
        <v>0</v>
      </c>
      <c r="P294" s="1" t="str">
        <f t="shared" si="13"/>
        <v/>
      </c>
      <c r="Q294" s="1" t="str">
        <f t="shared" si="14"/>
        <v/>
      </c>
    </row>
    <row r="295" spans="1:17" x14ac:dyDescent="0.2">
      <c r="A295" s="1" t="s">
        <v>197</v>
      </c>
      <c r="B295" s="1" t="s">
        <v>229</v>
      </c>
      <c r="C295" s="1">
        <v>1717</v>
      </c>
      <c r="D295" s="1">
        <v>1079</v>
      </c>
      <c r="E295" s="2">
        <v>0.62842166569598135</v>
      </c>
      <c r="F295" s="1">
        <v>347</v>
      </c>
      <c r="G295" s="1">
        <v>159</v>
      </c>
      <c r="H295" s="2">
        <v>0.45821325648414984</v>
      </c>
      <c r="I295" s="1">
        <v>193</v>
      </c>
      <c r="J295" s="1">
        <v>293</v>
      </c>
      <c r="O295" s="1">
        <f t="shared" si="12"/>
        <v>0</v>
      </c>
      <c r="P295" s="1" t="str">
        <f t="shared" si="13"/>
        <v/>
      </c>
      <c r="Q295" s="1" t="str">
        <f t="shared" si="14"/>
        <v/>
      </c>
    </row>
    <row r="296" spans="1:17" x14ac:dyDescent="0.2">
      <c r="A296" s="1" t="s">
        <v>15</v>
      </c>
      <c r="B296" s="1" t="s">
        <v>33</v>
      </c>
      <c r="C296" s="1">
        <v>2391</v>
      </c>
      <c r="D296" s="1">
        <v>1581</v>
      </c>
      <c r="E296" s="2">
        <v>0.66122961104140532</v>
      </c>
      <c r="F296" s="1">
        <v>222</v>
      </c>
      <c r="G296" s="1">
        <v>76</v>
      </c>
      <c r="H296" s="2">
        <v>0.34234234234234234</v>
      </c>
      <c r="I296" s="1">
        <v>256</v>
      </c>
      <c r="J296" s="1">
        <v>162</v>
      </c>
      <c r="O296" s="1">
        <f t="shared" si="12"/>
        <v>0</v>
      </c>
      <c r="P296" s="1" t="str">
        <f t="shared" si="13"/>
        <v/>
      </c>
      <c r="Q296" s="1" t="str">
        <f t="shared" si="14"/>
        <v/>
      </c>
    </row>
    <row r="297" spans="1:17" x14ac:dyDescent="0.2">
      <c r="A297" s="1" t="s">
        <v>118</v>
      </c>
      <c r="B297" s="1" t="s">
        <v>142</v>
      </c>
      <c r="C297" s="1">
        <v>1182</v>
      </c>
      <c r="D297" s="1">
        <v>837</v>
      </c>
      <c r="E297" s="2">
        <v>0.70812182741116747</v>
      </c>
      <c r="F297" s="1">
        <v>106</v>
      </c>
      <c r="G297" s="1">
        <v>40</v>
      </c>
      <c r="H297" s="2">
        <v>0.37735849056603776</v>
      </c>
      <c r="I297" s="1">
        <v>302</v>
      </c>
      <c r="J297" s="1">
        <v>218</v>
      </c>
      <c r="O297" s="1">
        <f t="shared" si="12"/>
        <v>0</v>
      </c>
      <c r="P297" s="1" t="str">
        <f t="shared" si="13"/>
        <v/>
      </c>
      <c r="Q297" s="1" t="str">
        <f t="shared" si="14"/>
        <v/>
      </c>
    </row>
    <row r="298" spans="1:17" x14ac:dyDescent="0.2">
      <c r="A298" s="1" t="s">
        <v>149</v>
      </c>
      <c r="B298" s="1" t="s">
        <v>181</v>
      </c>
      <c r="C298" s="1">
        <v>987</v>
      </c>
      <c r="D298" s="1">
        <v>673</v>
      </c>
      <c r="E298" s="2">
        <v>0.68186423505572447</v>
      </c>
      <c r="F298" s="1">
        <v>93</v>
      </c>
      <c r="G298" s="1">
        <v>41</v>
      </c>
      <c r="H298" s="2">
        <v>0.44086021505376344</v>
      </c>
      <c r="I298" s="1">
        <v>277</v>
      </c>
      <c r="J298" s="1">
        <v>279</v>
      </c>
      <c r="O298" s="1">
        <f t="shared" si="12"/>
        <v>0</v>
      </c>
      <c r="P298" s="1" t="str">
        <f t="shared" si="13"/>
        <v/>
      </c>
      <c r="Q298" s="1" t="str">
        <f t="shared" si="14"/>
        <v/>
      </c>
    </row>
    <row r="299" spans="1:17" x14ac:dyDescent="0.2">
      <c r="A299" s="1" t="s">
        <v>149</v>
      </c>
      <c r="B299" s="1" t="s">
        <v>196</v>
      </c>
      <c r="C299" s="1">
        <v>1320</v>
      </c>
      <c r="D299" s="1">
        <v>623</v>
      </c>
      <c r="E299" s="2">
        <v>0.47196969696969698</v>
      </c>
      <c r="F299" s="1">
        <v>175</v>
      </c>
      <c r="G299" s="1">
        <v>41</v>
      </c>
      <c r="H299" s="2">
        <v>0.23428571428571429</v>
      </c>
      <c r="I299" s="1">
        <v>2</v>
      </c>
      <c r="J299" s="1">
        <v>16</v>
      </c>
      <c r="K299" s="1" t="s">
        <v>348</v>
      </c>
      <c r="L299" s="1" t="s">
        <v>348</v>
      </c>
      <c r="M299" s="1" t="s">
        <v>348</v>
      </c>
      <c r="N299" s="1" t="s">
        <v>348</v>
      </c>
      <c r="O299" s="1">
        <f t="shared" si="12"/>
        <v>4</v>
      </c>
      <c r="P299" s="1" t="str">
        <f t="shared" si="13"/>
        <v>Yes</v>
      </c>
      <c r="Q299" s="1" t="str">
        <f t="shared" si="14"/>
        <v>Yes</v>
      </c>
    </row>
    <row r="300" spans="1:17" x14ac:dyDescent="0.2">
      <c r="A300" s="1" t="s">
        <v>231</v>
      </c>
      <c r="B300" s="1" t="s">
        <v>290</v>
      </c>
      <c r="C300" s="1">
        <v>995</v>
      </c>
      <c r="D300" s="1">
        <v>701</v>
      </c>
      <c r="E300" s="2">
        <v>0.7045226130653266</v>
      </c>
      <c r="F300" s="1">
        <v>57</v>
      </c>
      <c r="G300" s="1">
        <v>24</v>
      </c>
      <c r="H300" s="2">
        <v>0.42105263157894735</v>
      </c>
      <c r="I300" s="1">
        <v>298</v>
      </c>
      <c r="J300" s="1">
        <v>267</v>
      </c>
      <c r="O300" s="1">
        <f t="shared" si="12"/>
        <v>0</v>
      </c>
      <c r="P300" s="1" t="str">
        <f t="shared" si="13"/>
        <v/>
      </c>
      <c r="Q300" s="1" t="str">
        <f t="shared" si="14"/>
        <v/>
      </c>
    </row>
    <row r="301" spans="1:17" x14ac:dyDescent="0.2">
      <c r="A301" s="1" t="s">
        <v>231</v>
      </c>
      <c r="B301" s="1" t="s">
        <v>252</v>
      </c>
      <c r="C301" s="1">
        <v>1491</v>
      </c>
      <c r="D301" s="1">
        <v>1040</v>
      </c>
      <c r="E301" s="2">
        <v>0.69751844399731722</v>
      </c>
      <c r="F301" s="1">
        <v>83</v>
      </c>
      <c r="G301" s="1">
        <v>25</v>
      </c>
      <c r="H301" s="2">
        <v>0.30120481927710846</v>
      </c>
      <c r="I301" s="1">
        <v>291</v>
      </c>
      <c r="J301" s="1">
        <v>94</v>
      </c>
      <c r="O301" s="1">
        <f t="shared" si="12"/>
        <v>0</v>
      </c>
      <c r="P301" s="1" t="str">
        <f t="shared" si="13"/>
        <v/>
      </c>
      <c r="Q301" s="1" t="str">
        <f t="shared" si="14"/>
        <v/>
      </c>
    </row>
    <row r="302" spans="1:17" x14ac:dyDescent="0.2">
      <c r="A302" s="1" t="s">
        <v>77</v>
      </c>
      <c r="B302" s="1" t="s">
        <v>110</v>
      </c>
      <c r="C302" s="1">
        <v>901</v>
      </c>
      <c r="D302" s="1">
        <v>530</v>
      </c>
      <c r="E302" s="2">
        <v>0.58823529411764708</v>
      </c>
      <c r="F302" s="1">
        <v>110</v>
      </c>
      <c r="G302" s="1">
        <v>37</v>
      </c>
      <c r="H302" s="2">
        <v>0.33636363636363636</v>
      </c>
      <c r="I302" s="1">
        <v>108</v>
      </c>
      <c r="J302" s="1">
        <v>154</v>
      </c>
      <c r="O302" s="1">
        <f t="shared" si="12"/>
        <v>0</v>
      </c>
      <c r="P302" s="1" t="str">
        <f t="shared" si="13"/>
        <v/>
      </c>
      <c r="Q302" s="1" t="str">
        <f t="shared" si="14"/>
        <v/>
      </c>
    </row>
    <row r="303" spans="1:17" x14ac:dyDescent="0.2">
      <c r="A303" s="1" t="s">
        <v>149</v>
      </c>
      <c r="B303" s="1" t="s">
        <v>182</v>
      </c>
      <c r="C303" s="1">
        <v>1056</v>
      </c>
      <c r="D303" s="1">
        <v>675</v>
      </c>
      <c r="E303" s="2">
        <v>0.63920454545454541</v>
      </c>
      <c r="F303" s="1">
        <v>82</v>
      </c>
      <c r="G303" s="1">
        <v>22</v>
      </c>
      <c r="H303" s="2">
        <v>0.26829268292682928</v>
      </c>
      <c r="I303" s="1">
        <v>218</v>
      </c>
      <c r="J303" s="1">
        <v>50</v>
      </c>
      <c r="N303" s="1" t="s">
        <v>348</v>
      </c>
      <c r="O303" s="1">
        <f t="shared" si="12"/>
        <v>1</v>
      </c>
      <c r="P303" s="1" t="str">
        <f t="shared" si="13"/>
        <v/>
      </c>
      <c r="Q303" s="1" t="str">
        <f t="shared" si="14"/>
        <v/>
      </c>
    </row>
    <row r="304" spans="1:17" x14ac:dyDescent="0.2">
      <c r="A304" s="1" t="s">
        <v>231</v>
      </c>
      <c r="B304" s="1" t="s">
        <v>234</v>
      </c>
      <c r="C304" s="1">
        <v>1685</v>
      </c>
      <c r="D304" s="1">
        <v>1050</v>
      </c>
      <c r="E304" s="2">
        <v>0.62314540059347179</v>
      </c>
      <c r="F304" s="1">
        <v>128</v>
      </c>
      <c r="G304" s="1">
        <v>33</v>
      </c>
      <c r="H304" s="2">
        <v>0.2578125</v>
      </c>
      <c r="I304" s="1">
        <v>187</v>
      </c>
      <c r="J304" s="1">
        <v>39</v>
      </c>
      <c r="N304" s="1" t="s">
        <v>348</v>
      </c>
      <c r="O304" s="1">
        <f t="shared" si="12"/>
        <v>1</v>
      </c>
      <c r="P304" s="1" t="str">
        <f t="shared" si="13"/>
        <v/>
      </c>
      <c r="Q304" s="1" t="str">
        <f t="shared" si="14"/>
        <v/>
      </c>
    </row>
    <row r="305" spans="1:17" x14ac:dyDescent="0.2">
      <c r="A305" s="1" t="s">
        <v>299</v>
      </c>
      <c r="B305" s="1" t="s">
        <v>319</v>
      </c>
      <c r="C305" s="1">
        <v>548</v>
      </c>
      <c r="D305" s="1">
        <v>355</v>
      </c>
      <c r="E305" s="2">
        <v>0.6478102189781022</v>
      </c>
      <c r="F305" s="1">
        <v>40</v>
      </c>
      <c r="G305" s="1">
        <v>9</v>
      </c>
      <c r="H305" s="2">
        <v>0.22500000000000001</v>
      </c>
      <c r="I305" s="1">
        <v>236</v>
      </c>
      <c r="J305" s="1">
        <v>11</v>
      </c>
      <c r="M305" s="1" t="s">
        <v>348</v>
      </c>
      <c r="N305" s="1" t="s">
        <v>348</v>
      </c>
      <c r="O305" s="1">
        <f t="shared" si="12"/>
        <v>2</v>
      </c>
      <c r="P305" s="1" t="str">
        <f t="shared" si="13"/>
        <v/>
      </c>
      <c r="Q305" s="1" t="str">
        <f t="shared" si="14"/>
        <v/>
      </c>
    </row>
    <row r="306" spans="1:17" x14ac:dyDescent="0.2">
      <c r="A306" s="1" t="s">
        <v>299</v>
      </c>
      <c r="B306" s="1" t="s">
        <v>324</v>
      </c>
      <c r="C306" s="1">
        <v>1056</v>
      </c>
      <c r="D306" s="1">
        <v>673</v>
      </c>
      <c r="E306" s="2">
        <v>0.63731060606060608</v>
      </c>
      <c r="F306" s="1">
        <v>76</v>
      </c>
      <c r="G306" s="1">
        <v>23</v>
      </c>
      <c r="H306" s="2">
        <v>0.30263157894736842</v>
      </c>
      <c r="I306" s="1">
        <v>215</v>
      </c>
      <c r="J306" s="1">
        <v>96</v>
      </c>
      <c r="O306" s="1">
        <f t="shared" si="12"/>
        <v>0</v>
      </c>
      <c r="P306" s="1" t="str">
        <f t="shared" si="13"/>
        <v/>
      </c>
      <c r="Q306" s="1" t="str">
        <f t="shared" si="14"/>
        <v/>
      </c>
    </row>
    <row r="307" spans="1:17" x14ac:dyDescent="0.2">
      <c r="A307" s="1" t="s">
        <v>15</v>
      </c>
      <c r="B307" s="1" t="s">
        <v>53</v>
      </c>
      <c r="C307" s="1">
        <v>1314</v>
      </c>
      <c r="D307" s="1">
        <v>855</v>
      </c>
      <c r="E307" s="2">
        <v>0.65068493150684936</v>
      </c>
      <c r="F307" s="1">
        <v>179</v>
      </c>
      <c r="G307" s="1">
        <v>66</v>
      </c>
      <c r="H307" s="2">
        <v>0.36871508379888268</v>
      </c>
      <c r="I307" s="1">
        <v>240</v>
      </c>
      <c r="J307" s="1">
        <v>203</v>
      </c>
      <c r="O307" s="1">
        <f t="shared" si="12"/>
        <v>0</v>
      </c>
      <c r="P307" s="1" t="str">
        <f t="shared" si="13"/>
        <v/>
      </c>
      <c r="Q307" s="1" t="str">
        <f t="shared" si="14"/>
        <v/>
      </c>
    </row>
    <row r="308" spans="1:17" x14ac:dyDescent="0.2">
      <c r="A308" s="1" t="s">
        <v>77</v>
      </c>
      <c r="B308" s="1" t="s">
        <v>103</v>
      </c>
      <c r="C308" s="1">
        <v>1056</v>
      </c>
      <c r="D308" s="1">
        <v>645</v>
      </c>
      <c r="E308" s="2">
        <v>0.61079545454545459</v>
      </c>
      <c r="F308" s="1">
        <v>107</v>
      </c>
      <c r="G308" s="1">
        <v>22</v>
      </c>
      <c r="H308" s="2">
        <v>0.20560747663551401</v>
      </c>
      <c r="I308" s="1">
        <v>163</v>
      </c>
      <c r="J308" s="1">
        <v>6</v>
      </c>
      <c r="M308" s="1" t="s">
        <v>348</v>
      </c>
      <c r="N308" s="1" t="s">
        <v>348</v>
      </c>
      <c r="O308" s="1">
        <f t="shared" si="12"/>
        <v>2</v>
      </c>
      <c r="P308" s="1" t="str">
        <f t="shared" si="13"/>
        <v/>
      </c>
      <c r="Q308" s="1" t="str">
        <f t="shared" si="14"/>
        <v/>
      </c>
    </row>
    <row r="309" spans="1:17" x14ac:dyDescent="0.2">
      <c r="A309" s="1" t="s">
        <v>231</v>
      </c>
      <c r="B309" s="1" t="s">
        <v>280</v>
      </c>
      <c r="C309" s="1">
        <v>1117</v>
      </c>
      <c r="D309" s="1">
        <v>714</v>
      </c>
      <c r="E309" s="2">
        <v>0.63921217547000897</v>
      </c>
      <c r="F309" s="1">
        <v>71</v>
      </c>
      <c r="G309" s="1">
        <v>22</v>
      </c>
      <c r="H309" s="2">
        <v>0.30985915492957744</v>
      </c>
      <c r="I309" s="1">
        <v>219</v>
      </c>
      <c r="J309" s="1">
        <v>112</v>
      </c>
      <c r="O309" s="1">
        <f t="shared" si="12"/>
        <v>0</v>
      </c>
      <c r="P309" s="1" t="str">
        <f t="shared" si="13"/>
        <v/>
      </c>
      <c r="Q309" s="1" t="str">
        <f t="shared" si="14"/>
        <v/>
      </c>
    </row>
    <row r="310" spans="1:17" x14ac:dyDescent="0.2">
      <c r="A310" s="1" t="s">
        <v>299</v>
      </c>
      <c r="B310" s="1" t="s">
        <v>336</v>
      </c>
      <c r="C310" s="1">
        <v>325</v>
      </c>
      <c r="D310" s="1">
        <v>157</v>
      </c>
      <c r="E310" s="2">
        <v>0.48307692307692307</v>
      </c>
      <c r="F310" s="1">
        <v>39</v>
      </c>
      <c r="G310" s="1">
        <v>9</v>
      </c>
      <c r="H310" s="2">
        <v>0.23076923076923078</v>
      </c>
      <c r="I310" s="1">
        <v>7</v>
      </c>
      <c r="J310" s="1">
        <v>13</v>
      </c>
      <c r="K310" s="1" t="s">
        <v>348</v>
      </c>
      <c r="L310" s="1" t="s">
        <v>348</v>
      </c>
      <c r="M310" s="1" t="s">
        <v>348</v>
      </c>
      <c r="N310" s="1" t="s">
        <v>348</v>
      </c>
      <c r="O310" s="1">
        <f t="shared" si="12"/>
        <v>4</v>
      </c>
      <c r="P310" s="1" t="str">
        <f t="shared" si="13"/>
        <v>Yes</v>
      </c>
      <c r="Q310" s="1" t="str">
        <f t="shared" si="14"/>
        <v>Yes</v>
      </c>
    </row>
    <row r="311" spans="1:17" x14ac:dyDescent="0.2">
      <c r="A311" s="1" t="s">
        <v>197</v>
      </c>
      <c r="B311" s="1" t="s">
        <v>230</v>
      </c>
      <c r="C311" s="1">
        <v>1118</v>
      </c>
      <c r="D311" s="1">
        <v>768</v>
      </c>
      <c r="E311" s="2">
        <v>0.6869409660107334</v>
      </c>
      <c r="F311" s="1">
        <v>487</v>
      </c>
      <c r="G311" s="1">
        <v>301</v>
      </c>
      <c r="H311" s="2">
        <v>0.61806981519507187</v>
      </c>
      <c r="I311" s="1">
        <v>282</v>
      </c>
      <c r="J311" s="1">
        <v>323</v>
      </c>
      <c r="O311" s="1">
        <f t="shared" si="12"/>
        <v>0</v>
      </c>
      <c r="P311" s="1" t="str">
        <f t="shared" si="13"/>
        <v/>
      </c>
      <c r="Q311" s="1" t="str">
        <f t="shared" si="14"/>
        <v/>
      </c>
    </row>
    <row r="312" spans="1:17" x14ac:dyDescent="0.2">
      <c r="A312" s="1" t="s">
        <v>299</v>
      </c>
      <c r="B312" s="1" t="s">
        <v>325</v>
      </c>
      <c r="C312" s="1">
        <v>712</v>
      </c>
      <c r="D312" s="1">
        <v>379</v>
      </c>
      <c r="E312" s="2">
        <v>0.53230337078651691</v>
      </c>
      <c r="F312" s="1">
        <v>119</v>
      </c>
      <c r="G312" s="1">
        <v>48</v>
      </c>
      <c r="H312" s="2">
        <v>0.40336134453781514</v>
      </c>
      <c r="I312" s="1">
        <v>39</v>
      </c>
      <c r="J312" s="1">
        <v>256</v>
      </c>
      <c r="L312" s="1" t="s">
        <v>348</v>
      </c>
      <c r="O312" s="1">
        <f t="shared" si="12"/>
        <v>1</v>
      </c>
      <c r="P312" s="1" t="str">
        <f t="shared" si="13"/>
        <v/>
      </c>
      <c r="Q312" s="1" t="str">
        <f t="shared" si="14"/>
        <v/>
      </c>
    </row>
    <row r="313" spans="1:17" x14ac:dyDescent="0.2">
      <c r="A313" s="1" t="s">
        <v>15</v>
      </c>
      <c r="B313" s="1" t="s">
        <v>25</v>
      </c>
      <c r="C313" s="1">
        <v>3700</v>
      </c>
      <c r="D313" s="1">
        <v>2356</v>
      </c>
      <c r="E313" s="2">
        <v>0.6367567567567568</v>
      </c>
      <c r="F313" s="1">
        <v>512</v>
      </c>
      <c r="G313" s="1">
        <v>181</v>
      </c>
      <c r="H313" s="2">
        <v>0.353515625</v>
      </c>
      <c r="I313" s="1">
        <v>213</v>
      </c>
      <c r="J313" s="1">
        <v>176</v>
      </c>
      <c r="O313" s="1">
        <f t="shared" si="12"/>
        <v>0</v>
      </c>
      <c r="P313" s="1" t="str">
        <f t="shared" si="13"/>
        <v/>
      </c>
      <c r="Q313" s="1" t="str">
        <f t="shared" si="14"/>
        <v/>
      </c>
    </row>
    <row r="314" spans="1:17" x14ac:dyDescent="0.2">
      <c r="A314" s="1" t="s">
        <v>299</v>
      </c>
      <c r="B314" s="1" t="s">
        <v>311</v>
      </c>
      <c r="C314" s="1">
        <v>5301</v>
      </c>
      <c r="D314" s="1">
        <v>3245</v>
      </c>
      <c r="E314" s="2">
        <v>0.61214865119788719</v>
      </c>
      <c r="F314" s="1">
        <v>339</v>
      </c>
      <c r="G314" s="1">
        <v>90</v>
      </c>
      <c r="H314" s="2">
        <v>0.26548672566371684</v>
      </c>
      <c r="I314" s="1">
        <v>169</v>
      </c>
      <c r="J314" s="1">
        <v>48</v>
      </c>
      <c r="N314" s="1" t="s">
        <v>348</v>
      </c>
      <c r="O314" s="1">
        <f t="shared" si="12"/>
        <v>1</v>
      </c>
      <c r="P314" s="1" t="str">
        <f t="shared" si="13"/>
        <v/>
      </c>
      <c r="Q314" s="1" t="str">
        <f t="shared" si="14"/>
        <v/>
      </c>
    </row>
    <row r="315" spans="1:17" x14ac:dyDescent="0.2">
      <c r="A315" s="1" t="s">
        <v>231</v>
      </c>
      <c r="B315" s="1" t="s">
        <v>263</v>
      </c>
      <c r="C315" s="1">
        <v>1138</v>
      </c>
      <c r="D315" s="1">
        <v>796</v>
      </c>
      <c r="E315" s="2">
        <v>0.69947275922671348</v>
      </c>
      <c r="F315" s="1">
        <v>68</v>
      </c>
      <c r="G315" s="1">
        <v>24</v>
      </c>
      <c r="H315" s="2">
        <v>0.35294117647058826</v>
      </c>
      <c r="I315" s="1">
        <v>293</v>
      </c>
      <c r="J315" s="1">
        <v>174</v>
      </c>
      <c r="O315" s="1">
        <f t="shared" si="12"/>
        <v>0</v>
      </c>
      <c r="P315" s="1" t="str">
        <f t="shared" si="13"/>
        <v/>
      </c>
      <c r="Q315" s="1" t="str">
        <f t="shared" si="14"/>
        <v/>
      </c>
    </row>
    <row r="316" spans="1:17" x14ac:dyDescent="0.2">
      <c r="A316" s="1" t="s">
        <v>231</v>
      </c>
      <c r="B316" s="1" t="s">
        <v>237</v>
      </c>
      <c r="C316" s="1">
        <v>1368</v>
      </c>
      <c r="D316" s="1">
        <v>1003</v>
      </c>
      <c r="E316" s="2">
        <v>0.73318713450292394</v>
      </c>
      <c r="F316" s="1">
        <v>92</v>
      </c>
      <c r="G316" s="1">
        <v>44</v>
      </c>
      <c r="H316" s="2">
        <v>0.47826086956521741</v>
      </c>
      <c r="I316" s="1">
        <v>314</v>
      </c>
      <c r="J316" s="1">
        <v>300</v>
      </c>
      <c r="O316" s="1">
        <f t="shared" si="12"/>
        <v>0</v>
      </c>
      <c r="P316" s="1" t="str">
        <f t="shared" si="13"/>
        <v/>
      </c>
      <c r="Q316" s="1" t="str">
        <f t="shared" si="14"/>
        <v/>
      </c>
    </row>
    <row r="317" spans="1:17" x14ac:dyDescent="0.2">
      <c r="A317" s="1" t="s">
        <v>15</v>
      </c>
      <c r="B317" s="1" t="s">
        <v>30</v>
      </c>
      <c r="C317" s="1">
        <v>3686</v>
      </c>
      <c r="D317" s="1">
        <v>2419</v>
      </c>
      <c r="E317" s="2">
        <v>0.65626695604991858</v>
      </c>
      <c r="F317" s="1">
        <v>664</v>
      </c>
      <c r="G317" s="1">
        <v>248</v>
      </c>
      <c r="H317" s="2">
        <v>0.37349397590361444</v>
      </c>
      <c r="I317" s="1">
        <v>251</v>
      </c>
      <c r="J317" s="1">
        <v>214</v>
      </c>
      <c r="O317" s="1">
        <f t="shared" si="12"/>
        <v>0</v>
      </c>
      <c r="P317" s="1" t="str">
        <f t="shared" si="13"/>
        <v/>
      </c>
      <c r="Q317" s="1" t="str">
        <f t="shared" si="14"/>
        <v/>
      </c>
    </row>
    <row r="318" spans="1:17" x14ac:dyDescent="0.2">
      <c r="A318" s="1" t="s">
        <v>231</v>
      </c>
      <c r="B318" s="1" t="s">
        <v>291</v>
      </c>
      <c r="C318" s="1">
        <v>908</v>
      </c>
      <c r="D318" s="1">
        <v>641</v>
      </c>
      <c r="E318" s="2">
        <v>0.70594713656387664</v>
      </c>
      <c r="F318" s="1">
        <v>56</v>
      </c>
      <c r="G318" s="1">
        <v>25</v>
      </c>
      <c r="H318" s="2">
        <v>0.44642857142857145</v>
      </c>
      <c r="I318" s="1">
        <v>299</v>
      </c>
      <c r="J318" s="1">
        <v>281</v>
      </c>
      <c r="O318" s="1">
        <f t="shared" si="12"/>
        <v>0</v>
      </c>
      <c r="P318" s="1" t="str">
        <f t="shared" si="13"/>
        <v/>
      </c>
      <c r="Q318" s="1" t="str">
        <f t="shared" si="14"/>
        <v/>
      </c>
    </row>
    <row r="319" spans="1:17" x14ac:dyDescent="0.2">
      <c r="A319" s="1" t="s">
        <v>231</v>
      </c>
      <c r="B319" s="1" t="s">
        <v>238</v>
      </c>
      <c r="C319" s="1">
        <v>1666</v>
      </c>
      <c r="D319" s="1">
        <v>1248</v>
      </c>
      <c r="E319" s="2">
        <v>0.74909963985594241</v>
      </c>
      <c r="F319" s="1">
        <v>84</v>
      </c>
      <c r="G319" s="1">
        <v>27</v>
      </c>
      <c r="H319" s="2">
        <v>0.32142857142857145</v>
      </c>
      <c r="I319" s="1">
        <v>318</v>
      </c>
      <c r="J319" s="1">
        <v>129</v>
      </c>
      <c r="O319" s="1">
        <f t="shared" si="12"/>
        <v>0</v>
      </c>
      <c r="P319" s="1" t="str">
        <f t="shared" si="13"/>
        <v/>
      </c>
      <c r="Q319" s="1" t="str">
        <f t="shared" si="14"/>
        <v/>
      </c>
    </row>
    <row r="320" spans="1:17" x14ac:dyDescent="0.2">
      <c r="A320" s="1" t="s">
        <v>118</v>
      </c>
      <c r="B320" s="1" t="s">
        <v>125</v>
      </c>
      <c r="C320" s="1">
        <v>2969</v>
      </c>
      <c r="D320" s="1">
        <v>1774</v>
      </c>
      <c r="E320" s="2">
        <v>0.59750757830919499</v>
      </c>
      <c r="F320" s="1">
        <v>668</v>
      </c>
      <c r="G320" s="1">
        <v>287</v>
      </c>
      <c r="H320" s="2">
        <v>0.42964071856287422</v>
      </c>
      <c r="I320" s="1">
        <v>128</v>
      </c>
      <c r="J320" s="1">
        <v>272</v>
      </c>
      <c r="O320" s="1">
        <f t="shared" si="12"/>
        <v>0</v>
      </c>
      <c r="P320" s="1" t="str">
        <f t="shared" si="13"/>
        <v/>
      </c>
      <c r="Q320" s="1" t="str">
        <f t="shared" si="14"/>
        <v/>
      </c>
    </row>
    <row r="321" spans="1:17" x14ac:dyDescent="0.2">
      <c r="A321" s="1" t="s">
        <v>118</v>
      </c>
      <c r="B321" s="1" t="s">
        <v>146</v>
      </c>
      <c r="C321" s="1">
        <v>1025</v>
      </c>
      <c r="D321" s="1">
        <v>614</v>
      </c>
      <c r="E321" s="2">
        <v>0.59902439024390242</v>
      </c>
      <c r="F321" s="1">
        <v>134</v>
      </c>
      <c r="G321" s="1">
        <v>49</v>
      </c>
      <c r="H321" s="2">
        <v>0.36567164179104478</v>
      </c>
      <c r="I321" s="1">
        <v>135</v>
      </c>
      <c r="J321" s="1">
        <v>195</v>
      </c>
      <c r="O321" s="1">
        <f t="shared" si="12"/>
        <v>0</v>
      </c>
      <c r="P321" s="1" t="str">
        <f t="shared" si="13"/>
        <v/>
      </c>
      <c r="Q321" s="1" t="str">
        <f t="shared" si="14"/>
        <v/>
      </c>
    </row>
    <row r="322" spans="1:17" x14ac:dyDescent="0.2">
      <c r="A322" s="1" t="s">
        <v>231</v>
      </c>
      <c r="B322" s="1" t="s">
        <v>298</v>
      </c>
      <c r="C322" s="1">
        <v>1089</v>
      </c>
      <c r="D322" s="1">
        <v>626</v>
      </c>
      <c r="E322" s="2">
        <v>0.57483930211202938</v>
      </c>
      <c r="F322" s="1">
        <v>86</v>
      </c>
      <c r="G322" s="1">
        <v>25</v>
      </c>
      <c r="H322" s="2">
        <v>0.29069767441860467</v>
      </c>
      <c r="I322" s="1">
        <v>85</v>
      </c>
      <c r="J322" s="1">
        <v>78</v>
      </c>
      <c r="N322" s="1" t="s">
        <v>348</v>
      </c>
      <c r="O322" s="1">
        <f t="shared" ref="O322:O327" si="15">COUNTIF(K322:N322,"Yes")</f>
        <v>1</v>
      </c>
      <c r="P322" s="1" t="str">
        <f t="shared" ref="P322:P327" si="16">IF(AND(K322="Yes",M322="Yes"),"Yes","")</f>
        <v/>
      </c>
      <c r="Q322" s="1" t="str">
        <f t="shared" ref="Q322:Q327" si="17">IF(AND(L322="Yes",N322="Yes"),"Yes","")</f>
        <v/>
      </c>
    </row>
    <row r="323" spans="1:17" x14ac:dyDescent="0.2">
      <c r="A323" s="1" t="s">
        <v>118</v>
      </c>
      <c r="B323" s="1" t="s">
        <v>147</v>
      </c>
      <c r="C323" s="1">
        <v>1195</v>
      </c>
      <c r="D323" s="1">
        <v>723</v>
      </c>
      <c r="E323" s="2">
        <v>0.605020920502092</v>
      </c>
      <c r="F323" s="1">
        <v>98</v>
      </c>
      <c r="G323" s="1">
        <v>17</v>
      </c>
      <c r="H323" s="2">
        <v>0.17346938775510204</v>
      </c>
      <c r="I323" s="1">
        <v>146</v>
      </c>
      <c r="J323" s="1">
        <v>2</v>
      </c>
      <c r="M323" s="1" t="s">
        <v>348</v>
      </c>
      <c r="N323" s="1" t="s">
        <v>348</v>
      </c>
      <c r="O323" s="1">
        <f t="shared" si="15"/>
        <v>2</v>
      </c>
      <c r="P323" s="1" t="str">
        <f t="shared" si="16"/>
        <v/>
      </c>
      <c r="Q323" s="1" t="str">
        <f t="shared" si="17"/>
        <v/>
      </c>
    </row>
    <row r="324" spans="1:17" x14ac:dyDescent="0.2">
      <c r="A324" s="1" t="s">
        <v>231</v>
      </c>
      <c r="B324" s="1" t="s">
        <v>247</v>
      </c>
      <c r="C324" s="1">
        <v>1847</v>
      </c>
      <c r="D324" s="1">
        <v>1276</v>
      </c>
      <c r="E324" s="2">
        <v>0.6908500270709258</v>
      </c>
      <c r="F324" s="1">
        <v>160</v>
      </c>
      <c r="G324" s="1">
        <v>58</v>
      </c>
      <c r="H324" s="2">
        <v>0.36249999999999999</v>
      </c>
      <c r="I324" s="1">
        <v>285</v>
      </c>
      <c r="J324" s="1">
        <v>190</v>
      </c>
      <c r="O324" s="1">
        <f t="shared" si="15"/>
        <v>0</v>
      </c>
      <c r="P324" s="1" t="str">
        <f t="shared" si="16"/>
        <v/>
      </c>
      <c r="Q324" s="1" t="str">
        <f t="shared" si="17"/>
        <v/>
      </c>
    </row>
    <row r="325" spans="1:17" x14ac:dyDescent="0.2">
      <c r="A325" s="1" t="s">
        <v>15</v>
      </c>
      <c r="B325" s="1" t="s">
        <v>54</v>
      </c>
      <c r="C325" s="1">
        <v>1152</v>
      </c>
      <c r="D325" s="1">
        <v>737</v>
      </c>
      <c r="E325" s="2">
        <v>0.63975694444444442</v>
      </c>
      <c r="F325" s="1">
        <v>139</v>
      </c>
      <c r="G325" s="1">
        <v>55</v>
      </c>
      <c r="H325" s="2">
        <v>0.39568345323741005</v>
      </c>
      <c r="I325" s="1">
        <v>221</v>
      </c>
      <c r="J325" s="1">
        <v>244</v>
      </c>
      <c r="O325" s="1">
        <f t="shared" si="15"/>
        <v>0</v>
      </c>
      <c r="P325" s="1" t="str">
        <f t="shared" si="16"/>
        <v/>
      </c>
      <c r="Q325" s="1" t="str">
        <f t="shared" si="17"/>
        <v/>
      </c>
    </row>
    <row r="326" spans="1:17" x14ac:dyDescent="0.2">
      <c r="A326" s="1" t="s">
        <v>118</v>
      </c>
      <c r="B326" s="1" t="s">
        <v>148</v>
      </c>
      <c r="C326" s="1">
        <v>1030</v>
      </c>
      <c r="D326" s="1">
        <v>609</v>
      </c>
      <c r="E326" s="2">
        <v>0.59126213592233012</v>
      </c>
      <c r="F326" s="1">
        <v>122</v>
      </c>
      <c r="G326" s="1">
        <v>36</v>
      </c>
      <c r="H326" s="2">
        <v>0.29508196721311475</v>
      </c>
      <c r="I326" s="1">
        <v>116</v>
      </c>
      <c r="J326" s="1">
        <v>87</v>
      </c>
      <c r="O326" s="1">
        <f t="shared" si="15"/>
        <v>0</v>
      </c>
      <c r="P326" s="1" t="str">
        <f t="shared" si="16"/>
        <v/>
      </c>
      <c r="Q326" s="1" t="str">
        <f t="shared" si="17"/>
        <v/>
      </c>
    </row>
    <row r="327" spans="1:17" x14ac:dyDescent="0.2">
      <c r="A327" s="1" t="s">
        <v>55</v>
      </c>
      <c r="B327" s="1" t="s">
        <v>69</v>
      </c>
      <c r="C327" s="1">
        <v>1775</v>
      </c>
      <c r="D327" s="1">
        <v>1192</v>
      </c>
      <c r="E327" s="2">
        <v>0.67154929577464784</v>
      </c>
      <c r="F327" s="1">
        <v>130</v>
      </c>
      <c r="G327" s="1">
        <v>52</v>
      </c>
      <c r="H327" s="2">
        <v>0.4</v>
      </c>
      <c r="I327" s="1">
        <v>268</v>
      </c>
      <c r="J327" s="1">
        <v>251</v>
      </c>
      <c r="O327" s="1">
        <f t="shared" si="15"/>
        <v>0</v>
      </c>
      <c r="P327" s="1" t="str">
        <f t="shared" si="16"/>
        <v/>
      </c>
      <c r="Q327" s="1" t="str">
        <f t="shared" si="17"/>
        <v/>
      </c>
    </row>
    <row r="329" spans="1:17" x14ac:dyDescent="0.2">
      <c r="A329" s="1" t="s">
        <v>1449</v>
      </c>
    </row>
    <row r="330" spans="1:17" x14ac:dyDescent="0.2">
      <c r="A330" s="99" t="s">
        <v>1450</v>
      </c>
    </row>
  </sheetData>
  <sortState ref="A2:S327">
    <sortCondition ref="B2:B32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4"/>
  <sheetViews>
    <sheetView workbookViewId="0">
      <selection activeCell="W26" sqref="A23:W26"/>
    </sheetView>
  </sheetViews>
  <sheetFormatPr defaultRowHeight="12" x14ac:dyDescent="0.2"/>
  <cols>
    <col min="1" max="1" width="9" style="1" bestFit="1" customWidth="1"/>
    <col min="2" max="2" width="5.21875" style="1" bestFit="1" customWidth="1"/>
    <col min="3" max="3" width="33.44140625" style="1" bestFit="1" customWidth="1"/>
    <col min="4" max="4" width="2.21875" style="1" customWidth="1"/>
    <col min="5" max="5" width="8.44140625" style="1" customWidth="1"/>
    <col min="6" max="6" width="9.77734375" style="1" customWidth="1"/>
    <col min="7" max="7" width="2.21875" style="1" customWidth="1"/>
    <col min="8" max="8" width="7.33203125" style="1" customWidth="1"/>
    <col min="9" max="9" width="9.77734375" style="1" customWidth="1"/>
    <col min="10" max="10" width="2.21875" style="1" customWidth="1"/>
    <col min="11" max="11" width="7.33203125" style="1" customWidth="1"/>
    <col min="12" max="12" width="9.77734375" style="1" customWidth="1"/>
    <col min="13" max="13" width="2.21875" style="1" customWidth="1"/>
    <col min="14" max="14" width="10.21875" style="1" customWidth="1"/>
    <col min="15" max="15" width="10.33203125" style="1" customWidth="1"/>
    <col min="16" max="16" width="2.21875" style="1" customWidth="1"/>
    <col min="17" max="17" width="9.33203125" style="1" customWidth="1"/>
    <col min="18" max="18" width="9.88671875" style="1" customWidth="1"/>
    <col min="19" max="19" width="2.21875" style="1" customWidth="1"/>
    <col min="20" max="20" width="7.33203125" style="21" customWidth="1"/>
    <col min="21" max="21" width="9.5546875" style="21" customWidth="1"/>
    <col min="22" max="22" width="11" style="1" customWidth="1"/>
    <col min="23" max="23" width="15.6640625" style="1" customWidth="1"/>
    <col min="24" max="24" width="17.88671875" style="1" customWidth="1"/>
    <col min="25" max="25" width="15.77734375" style="1" hidden="1" customWidth="1"/>
    <col min="26" max="26" width="16.77734375" style="1" hidden="1" customWidth="1"/>
    <col min="27" max="27" width="15.5546875" style="1" hidden="1" customWidth="1"/>
    <col min="28" max="28" width="16" style="1" hidden="1" customWidth="1"/>
    <col min="29" max="250" width="8.77734375" style="1"/>
    <col min="251" max="251" width="9" style="1" bestFit="1" customWidth="1"/>
    <col min="252" max="252" width="5.21875" style="1" bestFit="1" customWidth="1"/>
    <col min="253" max="253" width="33.44140625" style="1" bestFit="1" customWidth="1"/>
    <col min="254" max="254" width="2.21875" style="1" customWidth="1"/>
    <col min="255" max="255" width="8.44140625" style="1" customWidth="1"/>
    <col min="256" max="256" width="9.77734375" style="1" customWidth="1"/>
    <col min="257" max="257" width="2.21875" style="1" customWidth="1"/>
    <col min="258" max="258" width="7.33203125" style="1" customWidth="1"/>
    <col min="259" max="259" width="9.77734375" style="1" customWidth="1"/>
    <col min="260" max="260" width="2.21875" style="1" customWidth="1"/>
    <col min="261" max="261" width="7.33203125" style="1" customWidth="1"/>
    <col min="262" max="262" width="9.77734375" style="1" customWidth="1"/>
    <col min="263" max="263" width="2.21875" style="1" customWidth="1"/>
    <col min="264" max="264" width="10.21875" style="1" bestFit="1" customWidth="1"/>
    <col min="265" max="265" width="10.33203125" style="1" bestFit="1" customWidth="1"/>
    <col min="266" max="266" width="2.21875" style="1" customWidth="1"/>
    <col min="267" max="267" width="9.33203125" style="1" bestFit="1" customWidth="1"/>
    <col min="268" max="268" width="9.88671875" style="1" bestFit="1" customWidth="1"/>
    <col min="269" max="269" width="2.21875" style="1" customWidth="1"/>
    <col min="270" max="270" width="7.33203125" style="1" customWidth="1"/>
    <col min="271" max="271" width="9.5546875" style="1" customWidth="1"/>
    <col min="272" max="506" width="8.77734375" style="1"/>
    <col min="507" max="507" width="9" style="1" bestFit="1" customWidth="1"/>
    <col min="508" max="508" width="5.21875" style="1" bestFit="1" customWidth="1"/>
    <col min="509" max="509" width="33.44140625" style="1" bestFit="1" customWidth="1"/>
    <col min="510" max="510" width="2.21875" style="1" customWidth="1"/>
    <col min="511" max="511" width="8.44140625" style="1" customWidth="1"/>
    <col min="512" max="512" width="9.77734375" style="1" customWidth="1"/>
    <col min="513" max="513" width="2.21875" style="1" customWidth="1"/>
    <col min="514" max="514" width="7.33203125" style="1" customWidth="1"/>
    <col min="515" max="515" width="9.77734375" style="1" customWidth="1"/>
    <col min="516" max="516" width="2.21875" style="1" customWidth="1"/>
    <col min="517" max="517" width="7.33203125" style="1" customWidth="1"/>
    <col min="518" max="518" width="9.77734375" style="1" customWidth="1"/>
    <col min="519" max="519" width="2.21875" style="1" customWidth="1"/>
    <col min="520" max="520" width="10.21875" style="1" bestFit="1" customWidth="1"/>
    <col min="521" max="521" width="10.33203125" style="1" bestFit="1" customWidth="1"/>
    <col min="522" max="522" width="2.21875" style="1" customWidth="1"/>
    <col min="523" max="523" width="9.33203125" style="1" bestFit="1" customWidth="1"/>
    <col min="524" max="524" width="9.88671875" style="1" bestFit="1" customWidth="1"/>
    <col min="525" max="525" width="2.21875" style="1" customWidth="1"/>
    <col min="526" max="526" width="7.33203125" style="1" customWidth="1"/>
    <col min="527" max="527" width="9.5546875" style="1" customWidth="1"/>
    <col min="528" max="762" width="8.77734375" style="1"/>
    <col min="763" max="763" width="9" style="1" bestFit="1" customWidth="1"/>
    <col min="764" max="764" width="5.21875" style="1" bestFit="1" customWidth="1"/>
    <col min="765" max="765" width="33.44140625" style="1" bestFit="1" customWidth="1"/>
    <col min="766" max="766" width="2.21875" style="1" customWidth="1"/>
    <col min="767" max="767" width="8.44140625" style="1" customWidth="1"/>
    <col min="768" max="768" width="9.77734375" style="1" customWidth="1"/>
    <col min="769" max="769" width="2.21875" style="1" customWidth="1"/>
    <col min="770" max="770" width="7.33203125" style="1" customWidth="1"/>
    <col min="771" max="771" width="9.77734375" style="1" customWidth="1"/>
    <col min="772" max="772" width="2.21875" style="1" customWidth="1"/>
    <col min="773" max="773" width="7.33203125" style="1" customWidth="1"/>
    <col min="774" max="774" width="9.77734375" style="1" customWidth="1"/>
    <col min="775" max="775" width="2.21875" style="1" customWidth="1"/>
    <col min="776" max="776" width="10.21875" style="1" bestFit="1" customWidth="1"/>
    <col min="777" max="777" width="10.33203125" style="1" bestFit="1" customWidth="1"/>
    <col min="778" max="778" width="2.21875" style="1" customWidth="1"/>
    <col min="779" max="779" width="9.33203125" style="1" bestFit="1" customWidth="1"/>
    <col min="780" max="780" width="9.88671875" style="1" bestFit="1" customWidth="1"/>
    <col min="781" max="781" width="2.21875" style="1" customWidth="1"/>
    <col min="782" max="782" width="7.33203125" style="1" customWidth="1"/>
    <col min="783" max="783" width="9.5546875" style="1" customWidth="1"/>
    <col min="784" max="1018" width="8.77734375" style="1"/>
    <col min="1019" max="1019" width="9" style="1" bestFit="1" customWidth="1"/>
    <col min="1020" max="1020" width="5.21875" style="1" bestFit="1" customWidth="1"/>
    <col min="1021" max="1021" width="33.44140625" style="1" bestFit="1" customWidth="1"/>
    <col min="1022" max="1022" width="2.21875" style="1" customWidth="1"/>
    <col min="1023" max="1023" width="8.44140625" style="1" customWidth="1"/>
    <col min="1024" max="1024" width="9.77734375" style="1" customWidth="1"/>
    <col min="1025" max="1025" width="2.21875" style="1" customWidth="1"/>
    <col min="1026" max="1026" width="7.33203125" style="1" customWidth="1"/>
    <col min="1027" max="1027" width="9.77734375" style="1" customWidth="1"/>
    <col min="1028" max="1028" width="2.21875" style="1" customWidth="1"/>
    <col min="1029" max="1029" width="7.33203125" style="1" customWidth="1"/>
    <col min="1030" max="1030" width="9.77734375" style="1" customWidth="1"/>
    <col min="1031" max="1031" width="2.21875" style="1" customWidth="1"/>
    <col min="1032" max="1032" width="10.21875" style="1" bestFit="1" customWidth="1"/>
    <col min="1033" max="1033" width="10.33203125" style="1" bestFit="1" customWidth="1"/>
    <col min="1034" max="1034" width="2.21875" style="1" customWidth="1"/>
    <col min="1035" max="1035" width="9.33203125" style="1" bestFit="1" customWidth="1"/>
    <col min="1036" max="1036" width="9.88671875" style="1" bestFit="1" customWidth="1"/>
    <col min="1037" max="1037" width="2.21875" style="1" customWidth="1"/>
    <col min="1038" max="1038" width="7.33203125" style="1" customWidth="1"/>
    <col min="1039" max="1039" width="9.5546875" style="1" customWidth="1"/>
    <col min="1040" max="1274" width="8.77734375" style="1"/>
    <col min="1275" max="1275" width="9" style="1" bestFit="1" customWidth="1"/>
    <col min="1276" max="1276" width="5.21875" style="1" bestFit="1" customWidth="1"/>
    <col min="1277" max="1277" width="33.44140625" style="1" bestFit="1" customWidth="1"/>
    <col min="1278" max="1278" width="2.21875" style="1" customWidth="1"/>
    <col min="1279" max="1279" width="8.44140625" style="1" customWidth="1"/>
    <col min="1280" max="1280" width="9.77734375" style="1" customWidth="1"/>
    <col min="1281" max="1281" width="2.21875" style="1" customWidth="1"/>
    <col min="1282" max="1282" width="7.33203125" style="1" customWidth="1"/>
    <col min="1283" max="1283" width="9.77734375" style="1" customWidth="1"/>
    <col min="1284" max="1284" width="2.21875" style="1" customWidth="1"/>
    <col min="1285" max="1285" width="7.33203125" style="1" customWidth="1"/>
    <col min="1286" max="1286" width="9.77734375" style="1" customWidth="1"/>
    <col min="1287" max="1287" width="2.21875" style="1" customWidth="1"/>
    <col min="1288" max="1288" width="10.21875" style="1" bestFit="1" customWidth="1"/>
    <col min="1289" max="1289" width="10.33203125" style="1" bestFit="1" customWidth="1"/>
    <col min="1290" max="1290" width="2.21875" style="1" customWidth="1"/>
    <col min="1291" max="1291" width="9.33203125" style="1" bestFit="1" customWidth="1"/>
    <col min="1292" max="1292" width="9.88671875" style="1" bestFit="1" customWidth="1"/>
    <col min="1293" max="1293" width="2.21875" style="1" customWidth="1"/>
    <col min="1294" max="1294" width="7.33203125" style="1" customWidth="1"/>
    <col min="1295" max="1295" width="9.5546875" style="1" customWidth="1"/>
    <col min="1296" max="1530" width="8.77734375" style="1"/>
    <col min="1531" max="1531" width="9" style="1" bestFit="1" customWidth="1"/>
    <col min="1532" max="1532" width="5.21875" style="1" bestFit="1" customWidth="1"/>
    <col min="1533" max="1533" width="33.44140625" style="1" bestFit="1" customWidth="1"/>
    <col min="1534" max="1534" width="2.21875" style="1" customWidth="1"/>
    <col min="1535" max="1535" width="8.44140625" style="1" customWidth="1"/>
    <col min="1536" max="1536" width="9.77734375" style="1" customWidth="1"/>
    <col min="1537" max="1537" width="2.21875" style="1" customWidth="1"/>
    <col min="1538" max="1538" width="7.33203125" style="1" customWidth="1"/>
    <col min="1539" max="1539" width="9.77734375" style="1" customWidth="1"/>
    <col min="1540" max="1540" width="2.21875" style="1" customWidth="1"/>
    <col min="1541" max="1541" width="7.33203125" style="1" customWidth="1"/>
    <col min="1542" max="1542" width="9.77734375" style="1" customWidth="1"/>
    <col min="1543" max="1543" width="2.21875" style="1" customWidth="1"/>
    <col min="1544" max="1544" width="10.21875" style="1" bestFit="1" customWidth="1"/>
    <col min="1545" max="1545" width="10.33203125" style="1" bestFit="1" customWidth="1"/>
    <col min="1546" max="1546" width="2.21875" style="1" customWidth="1"/>
    <col min="1547" max="1547" width="9.33203125" style="1" bestFit="1" customWidth="1"/>
    <col min="1548" max="1548" width="9.88671875" style="1" bestFit="1" customWidth="1"/>
    <col min="1549" max="1549" width="2.21875" style="1" customWidth="1"/>
    <col min="1550" max="1550" width="7.33203125" style="1" customWidth="1"/>
    <col min="1551" max="1551" width="9.5546875" style="1" customWidth="1"/>
    <col min="1552" max="1786" width="8.77734375" style="1"/>
    <col min="1787" max="1787" width="9" style="1" bestFit="1" customWidth="1"/>
    <col min="1788" max="1788" width="5.21875" style="1" bestFit="1" customWidth="1"/>
    <col min="1789" max="1789" width="33.44140625" style="1" bestFit="1" customWidth="1"/>
    <col min="1790" max="1790" width="2.21875" style="1" customWidth="1"/>
    <col min="1791" max="1791" width="8.44140625" style="1" customWidth="1"/>
    <col min="1792" max="1792" width="9.77734375" style="1" customWidth="1"/>
    <col min="1793" max="1793" width="2.21875" style="1" customWidth="1"/>
    <col min="1794" max="1794" width="7.33203125" style="1" customWidth="1"/>
    <col min="1795" max="1795" width="9.77734375" style="1" customWidth="1"/>
    <col min="1796" max="1796" width="2.21875" style="1" customWidth="1"/>
    <col min="1797" max="1797" width="7.33203125" style="1" customWidth="1"/>
    <col min="1798" max="1798" width="9.77734375" style="1" customWidth="1"/>
    <col min="1799" max="1799" width="2.21875" style="1" customWidth="1"/>
    <col min="1800" max="1800" width="10.21875" style="1" bestFit="1" customWidth="1"/>
    <col min="1801" max="1801" width="10.33203125" style="1" bestFit="1" customWidth="1"/>
    <col min="1802" max="1802" width="2.21875" style="1" customWidth="1"/>
    <col min="1803" max="1803" width="9.33203125" style="1" bestFit="1" customWidth="1"/>
    <col min="1804" max="1804" width="9.88671875" style="1" bestFit="1" customWidth="1"/>
    <col min="1805" max="1805" width="2.21875" style="1" customWidth="1"/>
    <col min="1806" max="1806" width="7.33203125" style="1" customWidth="1"/>
    <col min="1807" max="1807" width="9.5546875" style="1" customWidth="1"/>
    <col min="1808" max="2042" width="8.77734375" style="1"/>
    <col min="2043" max="2043" width="9" style="1" bestFit="1" customWidth="1"/>
    <col min="2044" max="2044" width="5.21875" style="1" bestFit="1" customWidth="1"/>
    <col min="2045" max="2045" width="33.44140625" style="1" bestFit="1" customWidth="1"/>
    <col min="2046" max="2046" width="2.21875" style="1" customWidth="1"/>
    <col min="2047" max="2047" width="8.44140625" style="1" customWidth="1"/>
    <col min="2048" max="2048" width="9.77734375" style="1" customWidth="1"/>
    <col min="2049" max="2049" width="2.21875" style="1" customWidth="1"/>
    <col min="2050" max="2050" width="7.33203125" style="1" customWidth="1"/>
    <col min="2051" max="2051" width="9.77734375" style="1" customWidth="1"/>
    <col min="2052" max="2052" width="2.21875" style="1" customWidth="1"/>
    <col min="2053" max="2053" width="7.33203125" style="1" customWidth="1"/>
    <col min="2054" max="2054" width="9.77734375" style="1" customWidth="1"/>
    <col min="2055" max="2055" width="2.21875" style="1" customWidth="1"/>
    <col min="2056" max="2056" width="10.21875" style="1" bestFit="1" customWidth="1"/>
    <col min="2057" max="2057" width="10.33203125" style="1" bestFit="1" customWidth="1"/>
    <col min="2058" max="2058" width="2.21875" style="1" customWidth="1"/>
    <col min="2059" max="2059" width="9.33203125" style="1" bestFit="1" customWidth="1"/>
    <col min="2060" max="2060" width="9.88671875" style="1" bestFit="1" customWidth="1"/>
    <col min="2061" max="2061" width="2.21875" style="1" customWidth="1"/>
    <col min="2062" max="2062" width="7.33203125" style="1" customWidth="1"/>
    <col min="2063" max="2063" width="9.5546875" style="1" customWidth="1"/>
    <col min="2064" max="2298" width="8.77734375" style="1"/>
    <col min="2299" max="2299" width="9" style="1" bestFit="1" customWidth="1"/>
    <col min="2300" max="2300" width="5.21875" style="1" bestFit="1" customWidth="1"/>
    <col min="2301" max="2301" width="33.44140625" style="1" bestFit="1" customWidth="1"/>
    <col min="2302" max="2302" width="2.21875" style="1" customWidth="1"/>
    <col min="2303" max="2303" width="8.44140625" style="1" customWidth="1"/>
    <col min="2304" max="2304" width="9.77734375" style="1" customWidth="1"/>
    <col min="2305" max="2305" width="2.21875" style="1" customWidth="1"/>
    <col min="2306" max="2306" width="7.33203125" style="1" customWidth="1"/>
    <col min="2307" max="2307" width="9.77734375" style="1" customWidth="1"/>
    <col min="2308" max="2308" width="2.21875" style="1" customWidth="1"/>
    <col min="2309" max="2309" width="7.33203125" style="1" customWidth="1"/>
    <col min="2310" max="2310" width="9.77734375" style="1" customWidth="1"/>
    <col min="2311" max="2311" width="2.21875" style="1" customWidth="1"/>
    <col min="2312" max="2312" width="10.21875" style="1" bestFit="1" customWidth="1"/>
    <col min="2313" max="2313" width="10.33203125" style="1" bestFit="1" customWidth="1"/>
    <col min="2314" max="2314" width="2.21875" style="1" customWidth="1"/>
    <col min="2315" max="2315" width="9.33203125" style="1" bestFit="1" customWidth="1"/>
    <col min="2316" max="2316" width="9.88671875" style="1" bestFit="1" customWidth="1"/>
    <col min="2317" max="2317" width="2.21875" style="1" customWidth="1"/>
    <col min="2318" max="2318" width="7.33203125" style="1" customWidth="1"/>
    <col min="2319" max="2319" width="9.5546875" style="1" customWidth="1"/>
    <col min="2320" max="2554" width="8.77734375" style="1"/>
    <col min="2555" max="2555" width="9" style="1" bestFit="1" customWidth="1"/>
    <col min="2556" max="2556" width="5.21875" style="1" bestFit="1" customWidth="1"/>
    <col min="2557" max="2557" width="33.44140625" style="1" bestFit="1" customWidth="1"/>
    <col min="2558" max="2558" width="2.21875" style="1" customWidth="1"/>
    <col min="2559" max="2559" width="8.44140625" style="1" customWidth="1"/>
    <col min="2560" max="2560" width="9.77734375" style="1" customWidth="1"/>
    <col min="2561" max="2561" width="2.21875" style="1" customWidth="1"/>
    <col min="2562" max="2562" width="7.33203125" style="1" customWidth="1"/>
    <col min="2563" max="2563" width="9.77734375" style="1" customWidth="1"/>
    <col min="2564" max="2564" width="2.21875" style="1" customWidth="1"/>
    <col min="2565" max="2565" width="7.33203125" style="1" customWidth="1"/>
    <col min="2566" max="2566" width="9.77734375" style="1" customWidth="1"/>
    <col min="2567" max="2567" width="2.21875" style="1" customWidth="1"/>
    <col min="2568" max="2568" width="10.21875" style="1" bestFit="1" customWidth="1"/>
    <col min="2569" max="2569" width="10.33203125" style="1" bestFit="1" customWidth="1"/>
    <col min="2570" max="2570" width="2.21875" style="1" customWidth="1"/>
    <col min="2571" max="2571" width="9.33203125" style="1" bestFit="1" customWidth="1"/>
    <col min="2572" max="2572" width="9.88671875" style="1" bestFit="1" customWidth="1"/>
    <col min="2573" max="2573" width="2.21875" style="1" customWidth="1"/>
    <col min="2574" max="2574" width="7.33203125" style="1" customWidth="1"/>
    <col min="2575" max="2575" width="9.5546875" style="1" customWidth="1"/>
    <col min="2576" max="2810" width="8.77734375" style="1"/>
    <col min="2811" max="2811" width="9" style="1" bestFit="1" customWidth="1"/>
    <col min="2812" max="2812" width="5.21875" style="1" bestFit="1" customWidth="1"/>
    <col min="2813" max="2813" width="33.44140625" style="1" bestFit="1" customWidth="1"/>
    <col min="2814" max="2814" width="2.21875" style="1" customWidth="1"/>
    <col min="2815" max="2815" width="8.44140625" style="1" customWidth="1"/>
    <col min="2816" max="2816" width="9.77734375" style="1" customWidth="1"/>
    <col min="2817" max="2817" width="2.21875" style="1" customWidth="1"/>
    <col min="2818" max="2818" width="7.33203125" style="1" customWidth="1"/>
    <col min="2819" max="2819" width="9.77734375" style="1" customWidth="1"/>
    <col min="2820" max="2820" width="2.21875" style="1" customWidth="1"/>
    <col min="2821" max="2821" width="7.33203125" style="1" customWidth="1"/>
    <col min="2822" max="2822" width="9.77734375" style="1" customWidth="1"/>
    <col min="2823" max="2823" width="2.21875" style="1" customWidth="1"/>
    <col min="2824" max="2824" width="10.21875" style="1" bestFit="1" customWidth="1"/>
    <col min="2825" max="2825" width="10.33203125" style="1" bestFit="1" customWidth="1"/>
    <col min="2826" max="2826" width="2.21875" style="1" customWidth="1"/>
    <col min="2827" max="2827" width="9.33203125" style="1" bestFit="1" customWidth="1"/>
    <col min="2828" max="2828" width="9.88671875" style="1" bestFit="1" customWidth="1"/>
    <col min="2829" max="2829" width="2.21875" style="1" customWidth="1"/>
    <col min="2830" max="2830" width="7.33203125" style="1" customWidth="1"/>
    <col min="2831" max="2831" width="9.5546875" style="1" customWidth="1"/>
    <col min="2832" max="3066" width="8.77734375" style="1"/>
    <col min="3067" max="3067" width="9" style="1" bestFit="1" customWidth="1"/>
    <col min="3068" max="3068" width="5.21875" style="1" bestFit="1" customWidth="1"/>
    <col min="3069" max="3069" width="33.44140625" style="1" bestFit="1" customWidth="1"/>
    <col min="3070" max="3070" width="2.21875" style="1" customWidth="1"/>
    <col min="3071" max="3071" width="8.44140625" style="1" customWidth="1"/>
    <col min="3072" max="3072" width="9.77734375" style="1" customWidth="1"/>
    <col min="3073" max="3073" width="2.21875" style="1" customWidth="1"/>
    <col min="3074" max="3074" width="7.33203125" style="1" customWidth="1"/>
    <col min="3075" max="3075" width="9.77734375" style="1" customWidth="1"/>
    <col min="3076" max="3076" width="2.21875" style="1" customWidth="1"/>
    <col min="3077" max="3077" width="7.33203125" style="1" customWidth="1"/>
    <col min="3078" max="3078" width="9.77734375" style="1" customWidth="1"/>
    <col min="3079" max="3079" width="2.21875" style="1" customWidth="1"/>
    <col min="3080" max="3080" width="10.21875" style="1" bestFit="1" customWidth="1"/>
    <col min="3081" max="3081" width="10.33203125" style="1" bestFit="1" customWidth="1"/>
    <col min="3082" max="3082" width="2.21875" style="1" customWidth="1"/>
    <col min="3083" max="3083" width="9.33203125" style="1" bestFit="1" customWidth="1"/>
    <col min="3084" max="3084" width="9.88671875" style="1" bestFit="1" customWidth="1"/>
    <col min="3085" max="3085" width="2.21875" style="1" customWidth="1"/>
    <col min="3086" max="3086" width="7.33203125" style="1" customWidth="1"/>
    <col min="3087" max="3087" width="9.5546875" style="1" customWidth="1"/>
    <col min="3088" max="3322" width="8.77734375" style="1"/>
    <col min="3323" max="3323" width="9" style="1" bestFit="1" customWidth="1"/>
    <col min="3324" max="3324" width="5.21875" style="1" bestFit="1" customWidth="1"/>
    <col min="3325" max="3325" width="33.44140625" style="1" bestFit="1" customWidth="1"/>
    <col min="3326" max="3326" width="2.21875" style="1" customWidth="1"/>
    <col min="3327" max="3327" width="8.44140625" style="1" customWidth="1"/>
    <col min="3328" max="3328" width="9.77734375" style="1" customWidth="1"/>
    <col min="3329" max="3329" width="2.21875" style="1" customWidth="1"/>
    <col min="3330" max="3330" width="7.33203125" style="1" customWidth="1"/>
    <col min="3331" max="3331" width="9.77734375" style="1" customWidth="1"/>
    <col min="3332" max="3332" width="2.21875" style="1" customWidth="1"/>
    <col min="3333" max="3333" width="7.33203125" style="1" customWidth="1"/>
    <col min="3334" max="3334" width="9.77734375" style="1" customWidth="1"/>
    <col min="3335" max="3335" width="2.21875" style="1" customWidth="1"/>
    <col min="3336" max="3336" width="10.21875" style="1" bestFit="1" customWidth="1"/>
    <col min="3337" max="3337" width="10.33203125" style="1" bestFit="1" customWidth="1"/>
    <col min="3338" max="3338" width="2.21875" style="1" customWidth="1"/>
    <col min="3339" max="3339" width="9.33203125" style="1" bestFit="1" customWidth="1"/>
    <col min="3340" max="3340" width="9.88671875" style="1" bestFit="1" customWidth="1"/>
    <col min="3341" max="3341" width="2.21875" style="1" customWidth="1"/>
    <col min="3342" max="3342" width="7.33203125" style="1" customWidth="1"/>
    <col min="3343" max="3343" width="9.5546875" style="1" customWidth="1"/>
    <col min="3344" max="3578" width="8.77734375" style="1"/>
    <col min="3579" max="3579" width="9" style="1" bestFit="1" customWidth="1"/>
    <col min="3580" max="3580" width="5.21875" style="1" bestFit="1" customWidth="1"/>
    <col min="3581" max="3581" width="33.44140625" style="1" bestFit="1" customWidth="1"/>
    <col min="3582" max="3582" width="2.21875" style="1" customWidth="1"/>
    <col min="3583" max="3583" width="8.44140625" style="1" customWidth="1"/>
    <col min="3584" max="3584" width="9.77734375" style="1" customWidth="1"/>
    <col min="3585" max="3585" width="2.21875" style="1" customWidth="1"/>
    <col min="3586" max="3586" width="7.33203125" style="1" customWidth="1"/>
    <col min="3587" max="3587" width="9.77734375" style="1" customWidth="1"/>
    <col min="3588" max="3588" width="2.21875" style="1" customWidth="1"/>
    <col min="3589" max="3589" width="7.33203125" style="1" customWidth="1"/>
    <col min="3590" max="3590" width="9.77734375" style="1" customWidth="1"/>
    <col min="3591" max="3591" width="2.21875" style="1" customWidth="1"/>
    <col min="3592" max="3592" width="10.21875" style="1" bestFit="1" customWidth="1"/>
    <col min="3593" max="3593" width="10.33203125" style="1" bestFit="1" customWidth="1"/>
    <col min="3594" max="3594" width="2.21875" style="1" customWidth="1"/>
    <col min="3595" max="3595" width="9.33203125" style="1" bestFit="1" customWidth="1"/>
    <col min="3596" max="3596" width="9.88671875" style="1" bestFit="1" customWidth="1"/>
    <col min="3597" max="3597" width="2.21875" style="1" customWidth="1"/>
    <col min="3598" max="3598" width="7.33203125" style="1" customWidth="1"/>
    <col min="3599" max="3599" width="9.5546875" style="1" customWidth="1"/>
    <col min="3600" max="3834" width="8.77734375" style="1"/>
    <col min="3835" max="3835" width="9" style="1" bestFit="1" customWidth="1"/>
    <col min="3836" max="3836" width="5.21875" style="1" bestFit="1" customWidth="1"/>
    <col min="3837" max="3837" width="33.44140625" style="1" bestFit="1" customWidth="1"/>
    <col min="3838" max="3838" width="2.21875" style="1" customWidth="1"/>
    <col min="3839" max="3839" width="8.44140625" style="1" customWidth="1"/>
    <col min="3840" max="3840" width="9.77734375" style="1" customWidth="1"/>
    <col min="3841" max="3841" width="2.21875" style="1" customWidth="1"/>
    <col min="3842" max="3842" width="7.33203125" style="1" customWidth="1"/>
    <col min="3843" max="3843" width="9.77734375" style="1" customWidth="1"/>
    <col min="3844" max="3844" width="2.21875" style="1" customWidth="1"/>
    <col min="3845" max="3845" width="7.33203125" style="1" customWidth="1"/>
    <col min="3846" max="3846" width="9.77734375" style="1" customWidth="1"/>
    <col min="3847" max="3847" width="2.21875" style="1" customWidth="1"/>
    <col min="3848" max="3848" width="10.21875" style="1" bestFit="1" customWidth="1"/>
    <col min="3849" max="3849" width="10.33203125" style="1" bestFit="1" customWidth="1"/>
    <col min="3850" max="3850" width="2.21875" style="1" customWidth="1"/>
    <col min="3851" max="3851" width="9.33203125" style="1" bestFit="1" customWidth="1"/>
    <col min="3852" max="3852" width="9.88671875" style="1" bestFit="1" customWidth="1"/>
    <col min="3853" max="3853" width="2.21875" style="1" customWidth="1"/>
    <col min="3854" max="3854" width="7.33203125" style="1" customWidth="1"/>
    <col min="3855" max="3855" width="9.5546875" style="1" customWidth="1"/>
    <col min="3856" max="4090" width="8.77734375" style="1"/>
    <col min="4091" max="4091" width="9" style="1" bestFit="1" customWidth="1"/>
    <col min="4092" max="4092" width="5.21875" style="1" bestFit="1" customWidth="1"/>
    <col min="4093" max="4093" width="33.44140625" style="1" bestFit="1" customWidth="1"/>
    <col min="4094" max="4094" width="2.21875" style="1" customWidth="1"/>
    <col min="4095" max="4095" width="8.44140625" style="1" customWidth="1"/>
    <col min="4096" max="4096" width="9.77734375" style="1" customWidth="1"/>
    <col min="4097" max="4097" width="2.21875" style="1" customWidth="1"/>
    <col min="4098" max="4098" width="7.33203125" style="1" customWidth="1"/>
    <col min="4099" max="4099" width="9.77734375" style="1" customWidth="1"/>
    <col min="4100" max="4100" width="2.21875" style="1" customWidth="1"/>
    <col min="4101" max="4101" width="7.33203125" style="1" customWidth="1"/>
    <col min="4102" max="4102" width="9.77734375" style="1" customWidth="1"/>
    <col min="4103" max="4103" width="2.21875" style="1" customWidth="1"/>
    <col min="4104" max="4104" width="10.21875" style="1" bestFit="1" customWidth="1"/>
    <col min="4105" max="4105" width="10.33203125" style="1" bestFit="1" customWidth="1"/>
    <col min="4106" max="4106" width="2.21875" style="1" customWidth="1"/>
    <col min="4107" max="4107" width="9.33203125" style="1" bestFit="1" customWidth="1"/>
    <col min="4108" max="4108" width="9.88671875" style="1" bestFit="1" customWidth="1"/>
    <col min="4109" max="4109" width="2.21875" style="1" customWidth="1"/>
    <col min="4110" max="4110" width="7.33203125" style="1" customWidth="1"/>
    <col min="4111" max="4111" width="9.5546875" style="1" customWidth="1"/>
    <col min="4112" max="4346" width="8.77734375" style="1"/>
    <col min="4347" max="4347" width="9" style="1" bestFit="1" customWidth="1"/>
    <col min="4348" max="4348" width="5.21875" style="1" bestFit="1" customWidth="1"/>
    <col min="4349" max="4349" width="33.44140625" style="1" bestFit="1" customWidth="1"/>
    <col min="4350" max="4350" width="2.21875" style="1" customWidth="1"/>
    <col min="4351" max="4351" width="8.44140625" style="1" customWidth="1"/>
    <col min="4352" max="4352" width="9.77734375" style="1" customWidth="1"/>
    <col min="4353" max="4353" width="2.21875" style="1" customWidth="1"/>
    <col min="4354" max="4354" width="7.33203125" style="1" customWidth="1"/>
    <col min="4355" max="4355" width="9.77734375" style="1" customWidth="1"/>
    <col min="4356" max="4356" width="2.21875" style="1" customWidth="1"/>
    <col min="4357" max="4357" width="7.33203125" style="1" customWidth="1"/>
    <col min="4358" max="4358" width="9.77734375" style="1" customWidth="1"/>
    <col min="4359" max="4359" width="2.21875" style="1" customWidth="1"/>
    <col min="4360" max="4360" width="10.21875" style="1" bestFit="1" customWidth="1"/>
    <col min="4361" max="4361" width="10.33203125" style="1" bestFit="1" customWidth="1"/>
    <col min="4362" max="4362" width="2.21875" style="1" customWidth="1"/>
    <col min="4363" max="4363" width="9.33203125" style="1" bestFit="1" customWidth="1"/>
    <col min="4364" max="4364" width="9.88671875" style="1" bestFit="1" customWidth="1"/>
    <col min="4365" max="4365" width="2.21875" style="1" customWidth="1"/>
    <col min="4366" max="4366" width="7.33203125" style="1" customWidth="1"/>
    <col min="4367" max="4367" width="9.5546875" style="1" customWidth="1"/>
    <col min="4368" max="4602" width="8.77734375" style="1"/>
    <col min="4603" max="4603" width="9" style="1" bestFit="1" customWidth="1"/>
    <col min="4604" max="4604" width="5.21875" style="1" bestFit="1" customWidth="1"/>
    <col min="4605" max="4605" width="33.44140625" style="1" bestFit="1" customWidth="1"/>
    <col min="4606" max="4606" width="2.21875" style="1" customWidth="1"/>
    <col min="4607" max="4607" width="8.44140625" style="1" customWidth="1"/>
    <col min="4608" max="4608" width="9.77734375" style="1" customWidth="1"/>
    <col min="4609" max="4609" width="2.21875" style="1" customWidth="1"/>
    <col min="4610" max="4610" width="7.33203125" style="1" customWidth="1"/>
    <col min="4611" max="4611" width="9.77734375" style="1" customWidth="1"/>
    <col min="4612" max="4612" width="2.21875" style="1" customWidth="1"/>
    <col min="4613" max="4613" width="7.33203125" style="1" customWidth="1"/>
    <col min="4614" max="4614" width="9.77734375" style="1" customWidth="1"/>
    <col min="4615" max="4615" width="2.21875" style="1" customWidth="1"/>
    <col min="4616" max="4616" width="10.21875" style="1" bestFit="1" customWidth="1"/>
    <col min="4617" max="4617" width="10.33203125" style="1" bestFit="1" customWidth="1"/>
    <col min="4618" max="4618" width="2.21875" style="1" customWidth="1"/>
    <col min="4619" max="4619" width="9.33203125" style="1" bestFit="1" customWidth="1"/>
    <col min="4620" max="4620" width="9.88671875" style="1" bestFit="1" customWidth="1"/>
    <col min="4621" max="4621" width="2.21875" style="1" customWidth="1"/>
    <col min="4622" max="4622" width="7.33203125" style="1" customWidth="1"/>
    <col min="4623" max="4623" width="9.5546875" style="1" customWidth="1"/>
    <col min="4624" max="4858" width="8.77734375" style="1"/>
    <col min="4859" max="4859" width="9" style="1" bestFit="1" customWidth="1"/>
    <col min="4860" max="4860" width="5.21875" style="1" bestFit="1" customWidth="1"/>
    <col min="4861" max="4861" width="33.44140625" style="1" bestFit="1" customWidth="1"/>
    <col min="4862" max="4862" width="2.21875" style="1" customWidth="1"/>
    <col min="4863" max="4863" width="8.44140625" style="1" customWidth="1"/>
    <col min="4864" max="4864" width="9.77734375" style="1" customWidth="1"/>
    <col min="4865" max="4865" width="2.21875" style="1" customWidth="1"/>
    <col min="4866" max="4866" width="7.33203125" style="1" customWidth="1"/>
    <col min="4867" max="4867" width="9.77734375" style="1" customWidth="1"/>
    <col min="4868" max="4868" width="2.21875" style="1" customWidth="1"/>
    <col min="4869" max="4869" width="7.33203125" style="1" customWidth="1"/>
    <col min="4870" max="4870" width="9.77734375" style="1" customWidth="1"/>
    <col min="4871" max="4871" width="2.21875" style="1" customWidth="1"/>
    <col min="4872" max="4872" width="10.21875" style="1" bestFit="1" customWidth="1"/>
    <col min="4873" max="4873" width="10.33203125" style="1" bestFit="1" customWidth="1"/>
    <col min="4874" max="4874" width="2.21875" style="1" customWidth="1"/>
    <col min="4875" max="4875" width="9.33203125" style="1" bestFit="1" customWidth="1"/>
    <col min="4876" max="4876" width="9.88671875" style="1" bestFit="1" customWidth="1"/>
    <col min="4877" max="4877" width="2.21875" style="1" customWidth="1"/>
    <col min="4878" max="4878" width="7.33203125" style="1" customWidth="1"/>
    <col min="4879" max="4879" width="9.5546875" style="1" customWidth="1"/>
    <col min="4880" max="5114" width="8.77734375" style="1"/>
    <col min="5115" max="5115" width="9" style="1" bestFit="1" customWidth="1"/>
    <col min="5116" max="5116" width="5.21875" style="1" bestFit="1" customWidth="1"/>
    <col min="5117" max="5117" width="33.44140625" style="1" bestFit="1" customWidth="1"/>
    <col min="5118" max="5118" width="2.21875" style="1" customWidth="1"/>
    <col min="5119" max="5119" width="8.44140625" style="1" customWidth="1"/>
    <col min="5120" max="5120" width="9.77734375" style="1" customWidth="1"/>
    <col min="5121" max="5121" width="2.21875" style="1" customWidth="1"/>
    <col min="5122" max="5122" width="7.33203125" style="1" customWidth="1"/>
    <col min="5123" max="5123" width="9.77734375" style="1" customWidth="1"/>
    <col min="5124" max="5124" width="2.21875" style="1" customWidth="1"/>
    <col min="5125" max="5125" width="7.33203125" style="1" customWidth="1"/>
    <col min="5126" max="5126" width="9.77734375" style="1" customWidth="1"/>
    <col min="5127" max="5127" width="2.21875" style="1" customWidth="1"/>
    <col min="5128" max="5128" width="10.21875" style="1" bestFit="1" customWidth="1"/>
    <col min="5129" max="5129" width="10.33203125" style="1" bestFit="1" customWidth="1"/>
    <col min="5130" max="5130" width="2.21875" style="1" customWidth="1"/>
    <col min="5131" max="5131" width="9.33203125" style="1" bestFit="1" customWidth="1"/>
    <col min="5132" max="5132" width="9.88671875" style="1" bestFit="1" customWidth="1"/>
    <col min="5133" max="5133" width="2.21875" style="1" customWidth="1"/>
    <col min="5134" max="5134" width="7.33203125" style="1" customWidth="1"/>
    <col min="5135" max="5135" width="9.5546875" style="1" customWidth="1"/>
    <col min="5136" max="5370" width="8.77734375" style="1"/>
    <col min="5371" max="5371" width="9" style="1" bestFit="1" customWidth="1"/>
    <col min="5372" max="5372" width="5.21875" style="1" bestFit="1" customWidth="1"/>
    <col min="5373" max="5373" width="33.44140625" style="1" bestFit="1" customWidth="1"/>
    <col min="5374" max="5374" width="2.21875" style="1" customWidth="1"/>
    <col min="5375" max="5375" width="8.44140625" style="1" customWidth="1"/>
    <col min="5376" max="5376" width="9.77734375" style="1" customWidth="1"/>
    <col min="5377" max="5377" width="2.21875" style="1" customWidth="1"/>
    <col min="5378" max="5378" width="7.33203125" style="1" customWidth="1"/>
    <col min="5379" max="5379" width="9.77734375" style="1" customWidth="1"/>
    <col min="5380" max="5380" width="2.21875" style="1" customWidth="1"/>
    <col min="5381" max="5381" width="7.33203125" style="1" customWidth="1"/>
    <col min="5382" max="5382" width="9.77734375" style="1" customWidth="1"/>
    <col min="5383" max="5383" width="2.21875" style="1" customWidth="1"/>
    <col min="5384" max="5384" width="10.21875" style="1" bestFit="1" customWidth="1"/>
    <col min="5385" max="5385" width="10.33203125" style="1" bestFit="1" customWidth="1"/>
    <col min="5386" max="5386" width="2.21875" style="1" customWidth="1"/>
    <col min="5387" max="5387" width="9.33203125" style="1" bestFit="1" customWidth="1"/>
    <col min="5388" max="5388" width="9.88671875" style="1" bestFit="1" customWidth="1"/>
    <col min="5389" max="5389" width="2.21875" style="1" customWidth="1"/>
    <col min="5390" max="5390" width="7.33203125" style="1" customWidth="1"/>
    <col min="5391" max="5391" width="9.5546875" style="1" customWidth="1"/>
    <col min="5392" max="5626" width="8.77734375" style="1"/>
    <col min="5627" max="5627" width="9" style="1" bestFit="1" customWidth="1"/>
    <col min="5628" max="5628" width="5.21875" style="1" bestFit="1" customWidth="1"/>
    <col min="5629" max="5629" width="33.44140625" style="1" bestFit="1" customWidth="1"/>
    <col min="5630" max="5630" width="2.21875" style="1" customWidth="1"/>
    <col min="5631" max="5631" width="8.44140625" style="1" customWidth="1"/>
    <col min="5632" max="5632" width="9.77734375" style="1" customWidth="1"/>
    <col min="5633" max="5633" width="2.21875" style="1" customWidth="1"/>
    <col min="5634" max="5634" width="7.33203125" style="1" customWidth="1"/>
    <col min="5635" max="5635" width="9.77734375" style="1" customWidth="1"/>
    <col min="5636" max="5636" width="2.21875" style="1" customWidth="1"/>
    <col min="5637" max="5637" width="7.33203125" style="1" customWidth="1"/>
    <col min="5638" max="5638" width="9.77734375" style="1" customWidth="1"/>
    <col min="5639" max="5639" width="2.21875" style="1" customWidth="1"/>
    <col min="5640" max="5640" width="10.21875" style="1" bestFit="1" customWidth="1"/>
    <col min="5641" max="5641" width="10.33203125" style="1" bestFit="1" customWidth="1"/>
    <col min="5642" max="5642" width="2.21875" style="1" customWidth="1"/>
    <col min="5643" max="5643" width="9.33203125" style="1" bestFit="1" customWidth="1"/>
    <col min="5644" max="5644" width="9.88671875" style="1" bestFit="1" customWidth="1"/>
    <col min="5645" max="5645" width="2.21875" style="1" customWidth="1"/>
    <col min="5646" max="5646" width="7.33203125" style="1" customWidth="1"/>
    <col min="5647" max="5647" width="9.5546875" style="1" customWidth="1"/>
    <col min="5648" max="5882" width="8.77734375" style="1"/>
    <col min="5883" max="5883" width="9" style="1" bestFit="1" customWidth="1"/>
    <col min="5884" max="5884" width="5.21875" style="1" bestFit="1" customWidth="1"/>
    <col min="5885" max="5885" width="33.44140625" style="1" bestFit="1" customWidth="1"/>
    <col min="5886" max="5886" width="2.21875" style="1" customWidth="1"/>
    <col min="5887" max="5887" width="8.44140625" style="1" customWidth="1"/>
    <col min="5888" max="5888" width="9.77734375" style="1" customWidth="1"/>
    <col min="5889" max="5889" width="2.21875" style="1" customWidth="1"/>
    <col min="5890" max="5890" width="7.33203125" style="1" customWidth="1"/>
    <col min="5891" max="5891" width="9.77734375" style="1" customWidth="1"/>
    <col min="5892" max="5892" width="2.21875" style="1" customWidth="1"/>
    <col min="5893" max="5893" width="7.33203125" style="1" customWidth="1"/>
    <col min="5894" max="5894" width="9.77734375" style="1" customWidth="1"/>
    <col min="5895" max="5895" width="2.21875" style="1" customWidth="1"/>
    <col min="5896" max="5896" width="10.21875" style="1" bestFit="1" customWidth="1"/>
    <col min="5897" max="5897" width="10.33203125" style="1" bestFit="1" customWidth="1"/>
    <col min="5898" max="5898" width="2.21875" style="1" customWidth="1"/>
    <col min="5899" max="5899" width="9.33203125" style="1" bestFit="1" customWidth="1"/>
    <col min="5900" max="5900" width="9.88671875" style="1" bestFit="1" customWidth="1"/>
    <col min="5901" max="5901" width="2.21875" style="1" customWidth="1"/>
    <col min="5902" max="5902" width="7.33203125" style="1" customWidth="1"/>
    <col min="5903" max="5903" width="9.5546875" style="1" customWidth="1"/>
    <col min="5904" max="6138" width="8.77734375" style="1"/>
    <col min="6139" max="6139" width="9" style="1" bestFit="1" customWidth="1"/>
    <col min="6140" max="6140" width="5.21875" style="1" bestFit="1" customWidth="1"/>
    <col min="6141" max="6141" width="33.44140625" style="1" bestFit="1" customWidth="1"/>
    <col min="6142" max="6142" width="2.21875" style="1" customWidth="1"/>
    <col min="6143" max="6143" width="8.44140625" style="1" customWidth="1"/>
    <col min="6144" max="6144" width="9.77734375" style="1" customWidth="1"/>
    <col min="6145" max="6145" width="2.21875" style="1" customWidth="1"/>
    <col min="6146" max="6146" width="7.33203125" style="1" customWidth="1"/>
    <col min="6147" max="6147" width="9.77734375" style="1" customWidth="1"/>
    <col min="6148" max="6148" width="2.21875" style="1" customWidth="1"/>
    <col min="6149" max="6149" width="7.33203125" style="1" customWidth="1"/>
    <col min="6150" max="6150" width="9.77734375" style="1" customWidth="1"/>
    <col min="6151" max="6151" width="2.21875" style="1" customWidth="1"/>
    <col min="6152" max="6152" width="10.21875" style="1" bestFit="1" customWidth="1"/>
    <col min="6153" max="6153" width="10.33203125" style="1" bestFit="1" customWidth="1"/>
    <col min="6154" max="6154" width="2.21875" style="1" customWidth="1"/>
    <col min="6155" max="6155" width="9.33203125" style="1" bestFit="1" customWidth="1"/>
    <col min="6156" max="6156" width="9.88671875" style="1" bestFit="1" customWidth="1"/>
    <col min="6157" max="6157" width="2.21875" style="1" customWidth="1"/>
    <col min="6158" max="6158" width="7.33203125" style="1" customWidth="1"/>
    <col min="6159" max="6159" width="9.5546875" style="1" customWidth="1"/>
    <col min="6160" max="6394" width="8.77734375" style="1"/>
    <col min="6395" max="6395" width="9" style="1" bestFit="1" customWidth="1"/>
    <col min="6396" max="6396" width="5.21875" style="1" bestFit="1" customWidth="1"/>
    <col min="6397" max="6397" width="33.44140625" style="1" bestFit="1" customWidth="1"/>
    <col min="6398" max="6398" width="2.21875" style="1" customWidth="1"/>
    <col min="6399" max="6399" width="8.44140625" style="1" customWidth="1"/>
    <col min="6400" max="6400" width="9.77734375" style="1" customWidth="1"/>
    <col min="6401" max="6401" width="2.21875" style="1" customWidth="1"/>
    <col min="6402" max="6402" width="7.33203125" style="1" customWidth="1"/>
    <col min="6403" max="6403" width="9.77734375" style="1" customWidth="1"/>
    <col min="6404" max="6404" width="2.21875" style="1" customWidth="1"/>
    <col min="6405" max="6405" width="7.33203125" style="1" customWidth="1"/>
    <col min="6406" max="6406" width="9.77734375" style="1" customWidth="1"/>
    <col min="6407" max="6407" width="2.21875" style="1" customWidth="1"/>
    <col min="6408" max="6408" width="10.21875" style="1" bestFit="1" customWidth="1"/>
    <col min="6409" max="6409" width="10.33203125" style="1" bestFit="1" customWidth="1"/>
    <col min="6410" max="6410" width="2.21875" style="1" customWidth="1"/>
    <col min="6411" max="6411" width="9.33203125" style="1" bestFit="1" customWidth="1"/>
    <col min="6412" max="6412" width="9.88671875" style="1" bestFit="1" customWidth="1"/>
    <col min="6413" max="6413" width="2.21875" style="1" customWidth="1"/>
    <col min="6414" max="6414" width="7.33203125" style="1" customWidth="1"/>
    <col min="6415" max="6415" width="9.5546875" style="1" customWidth="1"/>
    <col min="6416" max="6650" width="8.77734375" style="1"/>
    <col min="6651" max="6651" width="9" style="1" bestFit="1" customWidth="1"/>
    <col min="6652" max="6652" width="5.21875" style="1" bestFit="1" customWidth="1"/>
    <col min="6653" max="6653" width="33.44140625" style="1" bestFit="1" customWidth="1"/>
    <col min="6654" max="6654" width="2.21875" style="1" customWidth="1"/>
    <col min="6655" max="6655" width="8.44140625" style="1" customWidth="1"/>
    <col min="6656" max="6656" width="9.77734375" style="1" customWidth="1"/>
    <col min="6657" max="6657" width="2.21875" style="1" customWidth="1"/>
    <col min="6658" max="6658" width="7.33203125" style="1" customWidth="1"/>
    <col min="6659" max="6659" width="9.77734375" style="1" customWidth="1"/>
    <col min="6660" max="6660" width="2.21875" style="1" customWidth="1"/>
    <col min="6661" max="6661" width="7.33203125" style="1" customWidth="1"/>
    <col min="6662" max="6662" width="9.77734375" style="1" customWidth="1"/>
    <col min="6663" max="6663" width="2.21875" style="1" customWidth="1"/>
    <col min="6664" max="6664" width="10.21875" style="1" bestFit="1" customWidth="1"/>
    <col min="6665" max="6665" width="10.33203125" style="1" bestFit="1" customWidth="1"/>
    <col min="6666" max="6666" width="2.21875" style="1" customWidth="1"/>
    <col min="6667" max="6667" width="9.33203125" style="1" bestFit="1" customWidth="1"/>
    <col min="6668" max="6668" width="9.88671875" style="1" bestFit="1" customWidth="1"/>
    <col min="6669" max="6669" width="2.21875" style="1" customWidth="1"/>
    <col min="6670" max="6670" width="7.33203125" style="1" customWidth="1"/>
    <col min="6671" max="6671" width="9.5546875" style="1" customWidth="1"/>
    <col min="6672" max="6906" width="8.77734375" style="1"/>
    <col min="6907" max="6907" width="9" style="1" bestFit="1" customWidth="1"/>
    <col min="6908" max="6908" width="5.21875" style="1" bestFit="1" customWidth="1"/>
    <col min="6909" max="6909" width="33.44140625" style="1" bestFit="1" customWidth="1"/>
    <col min="6910" max="6910" width="2.21875" style="1" customWidth="1"/>
    <col min="6911" max="6911" width="8.44140625" style="1" customWidth="1"/>
    <col min="6912" max="6912" width="9.77734375" style="1" customWidth="1"/>
    <col min="6913" max="6913" width="2.21875" style="1" customWidth="1"/>
    <col min="6914" max="6914" width="7.33203125" style="1" customWidth="1"/>
    <col min="6915" max="6915" width="9.77734375" style="1" customWidth="1"/>
    <col min="6916" max="6916" width="2.21875" style="1" customWidth="1"/>
    <col min="6917" max="6917" width="7.33203125" style="1" customWidth="1"/>
    <col min="6918" max="6918" width="9.77734375" style="1" customWidth="1"/>
    <col min="6919" max="6919" width="2.21875" style="1" customWidth="1"/>
    <col min="6920" max="6920" width="10.21875" style="1" bestFit="1" customWidth="1"/>
    <col min="6921" max="6921" width="10.33203125" style="1" bestFit="1" customWidth="1"/>
    <col min="6922" max="6922" width="2.21875" style="1" customWidth="1"/>
    <col min="6923" max="6923" width="9.33203125" style="1" bestFit="1" customWidth="1"/>
    <col min="6924" max="6924" width="9.88671875" style="1" bestFit="1" customWidth="1"/>
    <col min="6925" max="6925" width="2.21875" style="1" customWidth="1"/>
    <col min="6926" max="6926" width="7.33203125" style="1" customWidth="1"/>
    <col min="6927" max="6927" width="9.5546875" style="1" customWidth="1"/>
    <col min="6928" max="7162" width="8.77734375" style="1"/>
    <col min="7163" max="7163" width="9" style="1" bestFit="1" customWidth="1"/>
    <col min="7164" max="7164" width="5.21875" style="1" bestFit="1" customWidth="1"/>
    <col min="7165" max="7165" width="33.44140625" style="1" bestFit="1" customWidth="1"/>
    <col min="7166" max="7166" width="2.21875" style="1" customWidth="1"/>
    <col min="7167" max="7167" width="8.44140625" style="1" customWidth="1"/>
    <col min="7168" max="7168" width="9.77734375" style="1" customWidth="1"/>
    <col min="7169" max="7169" width="2.21875" style="1" customWidth="1"/>
    <col min="7170" max="7170" width="7.33203125" style="1" customWidth="1"/>
    <col min="7171" max="7171" width="9.77734375" style="1" customWidth="1"/>
    <col min="7172" max="7172" width="2.21875" style="1" customWidth="1"/>
    <col min="7173" max="7173" width="7.33203125" style="1" customWidth="1"/>
    <col min="7174" max="7174" width="9.77734375" style="1" customWidth="1"/>
    <col min="7175" max="7175" width="2.21875" style="1" customWidth="1"/>
    <col min="7176" max="7176" width="10.21875" style="1" bestFit="1" customWidth="1"/>
    <col min="7177" max="7177" width="10.33203125" style="1" bestFit="1" customWidth="1"/>
    <col min="7178" max="7178" width="2.21875" style="1" customWidth="1"/>
    <col min="7179" max="7179" width="9.33203125" style="1" bestFit="1" customWidth="1"/>
    <col min="7180" max="7180" width="9.88671875" style="1" bestFit="1" customWidth="1"/>
    <col min="7181" max="7181" width="2.21875" style="1" customWidth="1"/>
    <col min="7182" max="7182" width="7.33203125" style="1" customWidth="1"/>
    <col min="7183" max="7183" width="9.5546875" style="1" customWidth="1"/>
    <col min="7184" max="7418" width="8.77734375" style="1"/>
    <col min="7419" max="7419" width="9" style="1" bestFit="1" customWidth="1"/>
    <col min="7420" max="7420" width="5.21875" style="1" bestFit="1" customWidth="1"/>
    <col min="7421" max="7421" width="33.44140625" style="1" bestFit="1" customWidth="1"/>
    <col min="7422" max="7422" width="2.21875" style="1" customWidth="1"/>
    <col min="7423" max="7423" width="8.44140625" style="1" customWidth="1"/>
    <col min="7424" max="7424" width="9.77734375" style="1" customWidth="1"/>
    <col min="7425" max="7425" width="2.21875" style="1" customWidth="1"/>
    <col min="7426" max="7426" width="7.33203125" style="1" customWidth="1"/>
    <col min="7427" max="7427" width="9.77734375" style="1" customWidth="1"/>
    <col min="7428" max="7428" width="2.21875" style="1" customWidth="1"/>
    <col min="7429" max="7429" width="7.33203125" style="1" customWidth="1"/>
    <col min="7430" max="7430" width="9.77734375" style="1" customWidth="1"/>
    <col min="7431" max="7431" width="2.21875" style="1" customWidth="1"/>
    <col min="7432" max="7432" width="10.21875" style="1" bestFit="1" customWidth="1"/>
    <col min="7433" max="7433" width="10.33203125" style="1" bestFit="1" customWidth="1"/>
    <col min="7434" max="7434" width="2.21875" style="1" customWidth="1"/>
    <col min="7435" max="7435" width="9.33203125" style="1" bestFit="1" customWidth="1"/>
    <col min="7436" max="7436" width="9.88671875" style="1" bestFit="1" customWidth="1"/>
    <col min="7437" max="7437" width="2.21875" style="1" customWidth="1"/>
    <col min="7438" max="7438" width="7.33203125" style="1" customWidth="1"/>
    <col min="7439" max="7439" width="9.5546875" style="1" customWidth="1"/>
    <col min="7440" max="7674" width="8.77734375" style="1"/>
    <col min="7675" max="7675" width="9" style="1" bestFit="1" customWidth="1"/>
    <col min="7676" max="7676" width="5.21875" style="1" bestFit="1" customWidth="1"/>
    <col min="7677" max="7677" width="33.44140625" style="1" bestFit="1" customWidth="1"/>
    <col min="7678" max="7678" width="2.21875" style="1" customWidth="1"/>
    <col min="7679" max="7679" width="8.44140625" style="1" customWidth="1"/>
    <col min="7680" max="7680" width="9.77734375" style="1" customWidth="1"/>
    <col min="7681" max="7681" width="2.21875" style="1" customWidth="1"/>
    <col min="7682" max="7682" width="7.33203125" style="1" customWidth="1"/>
    <col min="7683" max="7683" width="9.77734375" style="1" customWidth="1"/>
    <col min="7684" max="7684" width="2.21875" style="1" customWidth="1"/>
    <col min="7685" max="7685" width="7.33203125" style="1" customWidth="1"/>
    <col min="7686" max="7686" width="9.77734375" style="1" customWidth="1"/>
    <col min="7687" max="7687" width="2.21875" style="1" customWidth="1"/>
    <col min="7688" max="7688" width="10.21875" style="1" bestFit="1" customWidth="1"/>
    <col min="7689" max="7689" width="10.33203125" style="1" bestFit="1" customWidth="1"/>
    <col min="7690" max="7690" width="2.21875" style="1" customWidth="1"/>
    <col min="7691" max="7691" width="9.33203125" style="1" bestFit="1" customWidth="1"/>
    <col min="7692" max="7692" width="9.88671875" style="1" bestFit="1" customWidth="1"/>
    <col min="7693" max="7693" width="2.21875" style="1" customWidth="1"/>
    <col min="7694" max="7694" width="7.33203125" style="1" customWidth="1"/>
    <col min="7695" max="7695" width="9.5546875" style="1" customWidth="1"/>
    <col min="7696" max="7930" width="8.77734375" style="1"/>
    <col min="7931" max="7931" width="9" style="1" bestFit="1" customWidth="1"/>
    <col min="7932" max="7932" width="5.21875" style="1" bestFit="1" customWidth="1"/>
    <col min="7933" max="7933" width="33.44140625" style="1" bestFit="1" customWidth="1"/>
    <col min="7934" max="7934" width="2.21875" style="1" customWidth="1"/>
    <col min="7935" max="7935" width="8.44140625" style="1" customWidth="1"/>
    <col min="7936" max="7936" width="9.77734375" style="1" customWidth="1"/>
    <col min="7937" max="7937" width="2.21875" style="1" customWidth="1"/>
    <col min="7938" max="7938" width="7.33203125" style="1" customWidth="1"/>
    <col min="7939" max="7939" width="9.77734375" style="1" customWidth="1"/>
    <col min="7940" max="7940" width="2.21875" style="1" customWidth="1"/>
    <col min="7941" max="7941" width="7.33203125" style="1" customWidth="1"/>
    <col min="7942" max="7942" width="9.77734375" style="1" customWidth="1"/>
    <col min="7943" max="7943" width="2.21875" style="1" customWidth="1"/>
    <col min="7944" max="7944" width="10.21875" style="1" bestFit="1" customWidth="1"/>
    <col min="7945" max="7945" width="10.33203125" style="1" bestFit="1" customWidth="1"/>
    <col min="7946" max="7946" width="2.21875" style="1" customWidth="1"/>
    <col min="7947" max="7947" width="9.33203125" style="1" bestFit="1" customWidth="1"/>
    <col min="7948" max="7948" width="9.88671875" style="1" bestFit="1" customWidth="1"/>
    <col min="7949" max="7949" width="2.21875" style="1" customWidth="1"/>
    <col min="7950" max="7950" width="7.33203125" style="1" customWidth="1"/>
    <col min="7951" max="7951" width="9.5546875" style="1" customWidth="1"/>
    <col min="7952" max="8186" width="8.77734375" style="1"/>
    <col min="8187" max="8187" width="9" style="1" bestFit="1" customWidth="1"/>
    <col min="8188" max="8188" width="5.21875" style="1" bestFit="1" customWidth="1"/>
    <col min="8189" max="8189" width="33.44140625" style="1" bestFit="1" customWidth="1"/>
    <col min="8190" max="8190" width="2.21875" style="1" customWidth="1"/>
    <col min="8191" max="8191" width="8.44140625" style="1" customWidth="1"/>
    <col min="8192" max="8192" width="9.77734375" style="1" customWidth="1"/>
    <col min="8193" max="8193" width="2.21875" style="1" customWidth="1"/>
    <col min="8194" max="8194" width="7.33203125" style="1" customWidth="1"/>
    <col min="8195" max="8195" width="9.77734375" style="1" customWidth="1"/>
    <col min="8196" max="8196" width="2.21875" style="1" customWidth="1"/>
    <col min="8197" max="8197" width="7.33203125" style="1" customWidth="1"/>
    <col min="8198" max="8198" width="9.77734375" style="1" customWidth="1"/>
    <col min="8199" max="8199" width="2.21875" style="1" customWidth="1"/>
    <col min="8200" max="8200" width="10.21875" style="1" bestFit="1" customWidth="1"/>
    <col min="8201" max="8201" width="10.33203125" style="1" bestFit="1" customWidth="1"/>
    <col min="8202" max="8202" width="2.21875" style="1" customWidth="1"/>
    <col min="8203" max="8203" width="9.33203125" style="1" bestFit="1" customWidth="1"/>
    <col min="8204" max="8204" width="9.88671875" style="1" bestFit="1" customWidth="1"/>
    <col min="8205" max="8205" width="2.21875" style="1" customWidth="1"/>
    <col min="8206" max="8206" width="7.33203125" style="1" customWidth="1"/>
    <col min="8207" max="8207" width="9.5546875" style="1" customWidth="1"/>
    <col min="8208" max="8442" width="8.77734375" style="1"/>
    <col min="8443" max="8443" width="9" style="1" bestFit="1" customWidth="1"/>
    <col min="8444" max="8444" width="5.21875" style="1" bestFit="1" customWidth="1"/>
    <col min="8445" max="8445" width="33.44140625" style="1" bestFit="1" customWidth="1"/>
    <col min="8446" max="8446" width="2.21875" style="1" customWidth="1"/>
    <col min="8447" max="8447" width="8.44140625" style="1" customWidth="1"/>
    <col min="8448" max="8448" width="9.77734375" style="1" customWidth="1"/>
    <col min="8449" max="8449" width="2.21875" style="1" customWidth="1"/>
    <col min="8450" max="8450" width="7.33203125" style="1" customWidth="1"/>
    <col min="8451" max="8451" width="9.77734375" style="1" customWidth="1"/>
    <col min="8452" max="8452" width="2.21875" style="1" customWidth="1"/>
    <col min="8453" max="8453" width="7.33203125" style="1" customWidth="1"/>
    <col min="8454" max="8454" width="9.77734375" style="1" customWidth="1"/>
    <col min="8455" max="8455" width="2.21875" style="1" customWidth="1"/>
    <col min="8456" max="8456" width="10.21875" style="1" bestFit="1" customWidth="1"/>
    <col min="8457" max="8457" width="10.33203125" style="1" bestFit="1" customWidth="1"/>
    <col min="8458" max="8458" width="2.21875" style="1" customWidth="1"/>
    <col min="8459" max="8459" width="9.33203125" style="1" bestFit="1" customWidth="1"/>
    <col min="8460" max="8460" width="9.88671875" style="1" bestFit="1" customWidth="1"/>
    <col min="8461" max="8461" width="2.21875" style="1" customWidth="1"/>
    <col min="8462" max="8462" width="7.33203125" style="1" customWidth="1"/>
    <col min="8463" max="8463" width="9.5546875" style="1" customWidth="1"/>
    <col min="8464" max="8698" width="8.77734375" style="1"/>
    <col min="8699" max="8699" width="9" style="1" bestFit="1" customWidth="1"/>
    <col min="8700" max="8700" width="5.21875" style="1" bestFit="1" customWidth="1"/>
    <col min="8701" max="8701" width="33.44140625" style="1" bestFit="1" customWidth="1"/>
    <col min="8702" max="8702" width="2.21875" style="1" customWidth="1"/>
    <col min="8703" max="8703" width="8.44140625" style="1" customWidth="1"/>
    <col min="8704" max="8704" width="9.77734375" style="1" customWidth="1"/>
    <col min="8705" max="8705" width="2.21875" style="1" customWidth="1"/>
    <col min="8706" max="8706" width="7.33203125" style="1" customWidth="1"/>
    <col min="8707" max="8707" width="9.77734375" style="1" customWidth="1"/>
    <col min="8708" max="8708" width="2.21875" style="1" customWidth="1"/>
    <col min="8709" max="8709" width="7.33203125" style="1" customWidth="1"/>
    <col min="8710" max="8710" width="9.77734375" style="1" customWidth="1"/>
    <col min="8711" max="8711" width="2.21875" style="1" customWidth="1"/>
    <col min="8712" max="8712" width="10.21875" style="1" bestFit="1" customWidth="1"/>
    <col min="8713" max="8713" width="10.33203125" style="1" bestFit="1" customWidth="1"/>
    <col min="8714" max="8714" width="2.21875" style="1" customWidth="1"/>
    <col min="8715" max="8715" width="9.33203125" style="1" bestFit="1" customWidth="1"/>
    <col min="8716" max="8716" width="9.88671875" style="1" bestFit="1" customWidth="1"/>
    <col min="8717" max="8717" width="2.21875" style="1" customWidth="1"/>
    <col min="8718" max="8718" width="7.33203125" style="1" customWidth="1"/>
    <col min="8719" max="8719" width="9.5546875" style="1" customWidth="1"/>
    <col min="8720" max="8954" width="8.77734375" style="1"/>
    <col min="8955" max="8955" width="9" style="1" bestFit="1" customWidth="1"/>
    <col min="8956" max="8956" width="5.21875" style="1" bestFit="1" customWidth="1"/>
    <col min="8957" max="8957" width="33.44140625" style="1" bestFit="1" customWidth="1"/>
    <col min="8958" max="8958" width="2.21875" style="1" customWidth="1"/>
    <col min="8959" max="8959" width="8.44140625" style="1" customWidth="1"/>
    <col min="8960" max="8960" width="9.77734375" style="1" customWidth="1"/>
    <col min="8961" max="8961" width="2.21875" style="1" customWidth="1"/>
    <col min="8962" max="8962" width="7.33203125" style="1" customWidth="1"/>
    <col min="8963" max="8963" width="9.77734375" style="1" customWidth="1"/>
    <col min="8964" max="8964" width="2.21875" style="1" customWidth="1"/>
    <col min="8965" max="8965" width="7.33203125" style="1" customWidth="1"/>
    <col min="8966" max="8966" width="9.77734375" style="1" customWidth="1"/>
    <col min="8967" max="8967" width="2.21875" style="1" customWidth="1"/>
    <col min="8968" max="8968" width="10.21875" style="1" bestFit="1" customWidth="1"/>
    <col min="8969" max="8969" width="10.33203125" style="1" bestFit="1" customWidth="1"/>
    <col min="8970" max="8970" width="2.21875" style="1" customWidth="1"/>
    <col min="8971" max="8971" width="9.33203125" style="1" bestFit="1" customWidth="1"/>
    <col min="8972" max="8972" width="9.88671875" style="1" bestFit="1" customWidth="1"/>
    <col min="8973" max="8973" width="2.21875" style="1" customWidth="1"/>
    <col min="8974" max="8974" width="7.33203125" style="1" customWidth="1"/>
    <col min="8975" max="8975" width="9.5546875" style="1" customWidth="1"/>
    <col min="8976" max="9210" width="8.77734375" style="1"/>
    <col min="9211" max="9211" width="9" style="1" bestFit="1" customWidth="1"/>
    <col min="9212" max="9212" width="5.21875" style="1" bestFit="1" customWidth="1"/>
    <col min="9213" max="9213" width="33.44140625" style="1" bestFit="1" customWidth="1"/>
    <col min="9214" max="9214" width="2.21875" style="1" customWidth="1"/>
    <col min="9215" max="9215" width="8.44140625" style="1" customWidth="1"/>
    <col min="9216" max="9216" width="9.77734375" style="1" customWidth="1"/>
    <col min="9217" max="9217" width="2.21875" style="1" customWidth="1"/>
    <col min="9218" max="9218" width="7.33203125" style="1" customWidth="1"/>
    <col min="9219" max="9219" width="9.77734375" style="1" customWidth="1"/>
    <col min="9220" max="9220" width="2.21875" style="1" customWidth="1"/>
    <col min="9221" max="9221" width="7.33203125" style="1" customWidth="1"/>
    <col min="9222" max="9222" width="9.77734375" style="1" customWidth="1"/>
    <col min="9223" max="9223" width="2.21875" style="1" customWidth="1"/>
    <col min="9224" max="9224" width="10.21875" style="1" bestFit="1" customWidth="1"/>
    <col min="9225" max="9225" width="10.33203125" style="1" bestFit="1" customWidth="1"/>
    <col min="9226" max="9226" width="2.21875" style="1" customWidth="1"/>
    <col min="9227" max="9227" width="9.33203125" style="1" bestFit="1" customWidth="1"/>
    <col min="9228" max="9228" width="9.88671875" style="1" bestFit="1" customWidth="1"/>
    <col min="9229" max="9229" width="2.21875" style="1" customWidth="1"/>
    <col min="9230" max="9230" width="7.33203125" style="1" customWidth="1"/>
    <col min="9231" max="9231" width="9.5546875" style="1" customWidth="1"/>
    <col min="9232" max="9466" width="8.77734375" style="1"/>
    <col min="9467" max="9467" width="9" style="1" bestFit="1" customWidth="1"/>
    <col min="9468" max="9468" width="5.21875" style="1" bestFit="1" customWidth="1"/>
    <col min="9469" max="9469" width="33.44140625" style="1" bestFit="1" customWidth="1"/>
    <col min="9470" max="9470" width="2.21875" style="1" customWidth="1"/>
    <col min="9471" max="9471" width="8.44140625" style="1" customWidth="1"/>
    <col min="9472" max="9472" width="9.77734375" style="1" customWidth="1"/>
    <col min="9473" max="9473" width="2.21875" style="1" customWidth="1"/>
    <col min="9474" max="9474" width="7.33203125" style="1" customWidth="1"/>
    <col min="9475" max="9475" width="9.77734375" style="1" customWidth="1"/>
    <col min="9476" max="9476" width="2.21875" style="1" customWidth="1"/>
    <col min="9477" max="9477" width="7.33203125" style="1" customWidth="1"/>
    <col min="9478" max="9478" width="9.77734375" style="1" customWidth="1"/>
    <col min="9479" max="9479" width="2.21875" style="1" customWidth="1"/>
    <col min="9480" max="9480" width="10.21875" style="1" bestFit="1" customWidth="1"/>
    <col min="9481" max="9481" width="10.33203125" style="1" bestFit="1" customWidth="1"/>
    <col min="9482" max="9482" width="2.21875" style="1" customWidth="1"/>
    <col min="9483" max="9483" width="9.33203125" style="1" bestFit="1" customWidth="1"/>
    <col min="9484" max="9484" width="9.88671875" style="1" bestFit="1" customWidth="1"/>
    <col min="9485" max="9485" width="2.21875" style="1" customWidth="1"/>
    <col min="9486" max="9486" width="7.33203125" style="1" customWidth="1"/>
    <col min="9487" max="9487" width="9.5546875" style="1" customWidth="1"/>
    <col min="9488" max="9722" width="8.77734375" style="1"/>
    <col min="9723" max="9723" width="9" style="1" bestFit="1" customWidth="1"/>
    <col min="9724" max="9724" width="5.21875" style="1" bestFit="1" customWidth="1"/>
    <col min="9725" max="9725" width="33.44140625" style="1" bestFit="1" customWidth="1"/>
    <col min="9726" max="9726" width="2.21875" style="1" customWidth="1"/>
    <col min="9727" max="9727" width="8.44140625" style="1" customWidth="1"/>
    <col min="9728" max="9728" width="9.77734375" style="1" customWidth="1"/>
    <col min="9729" max="9729" width="2.21875" style="1" customWidth="1"/>
    <col min="9730" max="9730" width="7.33203125" style="1" customWidth="1"/>
    <col min="9731" max="9731" width="9.77734375" style="1" customWidth="1"/>
    <col min="9732" max="9732" width="2.21875" style="1" customWidth="1"/>
    <col min="9733" max="9733" width="7.33203125" style="1" customWidth="1"/>
    <col min="9734" max="9734" width="9.77734375" style="1" customWidth="1"/>
    <col min="9735" max="9735" width="2.21875" style="1" customWidth="1"/>
    <col min="9736" max="9736" width="10.21875" style="1" bestFit="1" customWidth="1"/>
    <col min="9737" max="9737" width="10.33203125" style="1" bestFit="1" customWidth="1"/>
    <col min="9738" max="9738" width="2.21875" style="1" customWidth="1"/>
    <col min="9739" max="9739" width="9.33203125" style="1" bestFit="1" customWidth="1"/>
    <col min="9740" max="9740" width="9.88671875" style="1" bestFit="1" customWidth="1"/>
    <col min="9741" max="9741" width="2.21875" style="1" customWidth="1"/>
    <col min="9742" max="9742" width="7.33203125" style="1" customWidth="1"/>
    <col min="9743" max="9743" width="9.5546875" style="1" customWidth="1"/>
    <col min="9744" max="9978" width="8.77734375" style="1"/>
    <col min="9979" max="9979" width="9" style="1" bestFit="1" customWidth="1"/>
    <col min="9980" max="9980" width="5.21875" style="1" bestFit="1" customWidth="1"/>
    <col min="9981" max="9981" width="33.44140625" style="1" bestFit="1" customWidth="1"/>
    <col min="9982" max="9982" width="2.21875" style="1" customWidth="1"/>
    <col min="9983" max="9983" width="8.44140625" style="1" customWidth="1"/>
    <col min="9984" max="9984" width="9.77734375" style="1" customWidth="1"/>
    <col min="9985" max="9985" width="2.21875" style="1" customWidth="1"/>
    <col min="9986" max="9986" width="7.33203125" style="1" customWidth="1"/>
    <col min="9987" max="9987" width="9.77734375" style="1" customWidth="1"/>
    <col min="9988" max="9988" width="2.21875" style="1" customWidth="1"/>
    <col min="9989" max="9989" width="7.33203125" style="1" customWidth="1"/>
    <col min="9990" max="9990" width="9.77734375" style="1" customWidth="1"/>
    <col min="9991" max="9991" width="2.21875" style="1" customWidth="1"/>
    <col min="9992" max="9992" width="10.21875" style="1" bestFit="1" customWidth="1"/>
    <col min="9993" max="9993" width="10.33203125" style="1" bestFit="1" customWidth="1"/>
    <col min="9994" max="9994" width="2.21875" style="1" customWidth="1"/>
    <col min="9995" max="9995" width="9.33203125" style="1" bestFit="1" customWidth="1"/>
    <col min="9996" max="9996" width="9.88671875" style="1" bestFit="1" customWidth="1"/>
    <col min="9997" max="9997" width="2.21875" style="1" customWidth="1"/>
    <col min="9998" max="9998" width="7.33203125" style="1" customWidth="1"/>
    <col min="9999" max="9999" width="9.5546875" style="1" customWidth="1"/>
    <col min="10000" max="10234" width="8.77734375" style="1"/>
    <col min="10235" max="10235" width="9" style="1" bestFit="1" customWidth="1"/>
    <col min="10236" max="10236" width="5.21875" style="1" bestFit="1" customWidth="1"/>
    <col min="10237" max="10237" width="33.44140625" style="1" bestFit="1" customWidth="1"/>
    <col min="10238" max="10238" width="2.21875" style="1" customWidth="1"/>
    <col min="10239" max="10239" width="8.44140625" style="1" customWidth="1"/>
    <col min="10240" max="10240" width="9.77734375" style="1" customWidth="1"/>
    <col min="10241" max="10241" width="2.21875" style="1" customWidth="1"/>
    <col min="10242" max="10242" width="7.33203125" style="1" customWidth="1"/>
    <col min="10243" max="10243" width="9.77734375" style="1" customWidth="1"/>
    <col min="10244" max="10244" width="2.21875" style="1" customWidth="1"/>
    <col min="10245" max="10245" width="7.33203125" style="1" customWidth="1"/>
    <col min="10246" max="10246" width="9.77734375" style="1" customWidth="1"/>
    <col min="10247" max="10247" width="2.21875" style="1" customWidth="1"/>
    <col min="10248" max="10248" width="10.21875" style="1" bestFit="1" customWidth="1"/>
    <col min="10249" max="10249" width="10.33203125" style="1" bestFit="1" customWidth="1"/>
    <col min="10250" max="10250" width="2.21875" style="1" customWidth="1"/>
    <col min="10251" max="10251" width="9.33203125" style="1" bestFit="1" customWidth="1"/>
    <col min="10252" max="10252" width="9.88671875" style="1" bestFit="1" customWidth="1"/>
    <col min="10253" max="10253" width="2.21875" style="1" customWidth="1"/>
    <col min="10254" max="10254" width="7.33203125" style="1" customWidth="1"/>
    <col min="10255" max="10255" width="9.5546875" style="1" customWidth="1"/>
    <col min="10256" max="10490" width="8.77734375" style="1"/>
    <col min="10491" max="10491" width="9" style="1" bestFit="1" customWidth="1"/>
    <col min="10492" max="10492" width="5.21875" style="1" bestFit="1" customWidth="1"/>
    <col min="10493" max="10493" width="33.44140625" style="1" bestFit="1" customWidth="1"/>
    <col min="10494" max="10494" width="2.21875" style="1" customWidth="1"/>
    <col min="10495" max="10495" width="8.44140625" style="1" customWidth="1"/>
    <col min="10496" max="10496" width="9.77734375" style="1" customWidth="1"/>
    <col min="10497" max="10497" width="2.21875" style="1" customWidth="1"/>
    <col min="10498" max="10498" width="7.33203125" style="1" customWidth="1"/>
    <col min="10499" max="10499" width="9.77734375" style="1" customWidth="1"/>
    <col min="10500" max="10500" width="2.21875" style="1" customWidth="1"/>
    <col min="10501" max="10501" width="7.33203125" style="1" customWidth="1"/>
    <col min="10502" max="10502" width="9.77734375" style="1" customWidth="1"/>
    <col min="10503" max="10503" width="2.21875" style="1" customWidth="1"/>
    <col min="10504" max="10504" width="10.21875" style="1" bestFit="1" customWidth="1"/>
    <col min="10505" max="10505" width="10.33203125" style="1" bestFit="1" customWidth="1"/>
    <col min="10506" max="10506" width="2.21875" style="1" customWidth="1"/>
    <col min="10507" max="10507" width="9.33203125" style="1" bestFit="1" customWidth="1"/>
    <col min="10508" max="10508" width="9.88671875" style="1" bestFit="1" customWidth="1"/>
    <col min="10509" max="10509" width="2.21875" style="1" customWidth="1"/>
    <col min="10510" max="10510" width="7.33203125" style="1" customWidth="1"/>
    <col min="10511" max="10511" width="9.5546875" style="1" customWidth="1"/>
    <col min="10512" max="10746" width="8.77734375" style="1"/>
    <col min="10747" max="10747" width="9" style="1" bestFit="1" customWidth="1"/>
    <col min="10748" max="10748" width="5.21875" style="1" bestFit="1" customWidth="1"/>
    <col min="10749" max="10749" width="33.44140625" style="1" bestFit="1" customWidth="1"/>
    <col min="10750" max="10750" width="2.21875" style="1" customWidth="1"/>
    <col min="10751" max="10751" width="8.44140625" style="1" customWidth="1"/>
    <col min="10752" max="10752" width="9.77734375" style="1" customWidth="1"/>
    <col min="10753" max="10753" width="2.21875" style="1" customWidth="1"/>
    <col min="10754" max="10754" width="7.33203125" style="1" customWidth="1"/>
    <col min="10755" max="10755" width="9.77734375" style="1" customWidth="1"/>
    <col min="10756" max="10756" width="2.21875" style="1" customWidth="1"/>
    <col min="10757" max="10757" width="7.33203125" style="1" customWidth="1"/>
    <col min="10758" max="10758" width="9.77734375" style="1" customWidth="1"/>
    <col min="10759" max="10759" width="2.21875" style="1" customWidth="1"/>
    <col min="10760" max="10760" width="10.21875" style="1" bestFit="1" customWidth="1"/>
    <col min="10761" max="10761" width="10.33203125" style="1" bestFit="1" customWidth="1"/>
    <col min="10762" max="10762" width="2.21875" style="1" customWidth="1"/>
    <col min="10763" max="10763" width="9.33203125" style="1" bestFit="1" customWidth="1"/>
    <col min="10764" max="10764" width="9.88671875" style="1" bestFit="1" customWidth="1"/>
    <col min="10765" max="10765" width="2.21875" style="1" customWidth="1"/>
    <col min="10766" max="10766" width="7.33203125" style="1" customWidth="1"/>
    <col min="10767" max="10767" width="9.5546875" style="1" customWidth="1"/>
    <col min="10768" max="11002" width="8.77734375" style="1"/>
    <col min="11003" max="11003" width="9" style="1" bestFit="1" customWidth="1"/>
    <col min="11004" max="11004" width="5.21875" style="1" bestFit="1" customWidth="1"/>
    <col min="11005" max="11005" width="33.44140625" style="1" bestFit="1" customWidth="1"/>
    <col min="11006" max="11006" width="2.21875" style="1" customWidth="1"/>
    <col min="11007" max="11007" width="8.44140625" style="1" customWidth="1"/>
    <col min="11008" max="11008" width="9.77734375" style="1" customWidth="1"/>
    <col min="11009" max="11009" width="2.21875" style="1" customWidth="1"/>
    <col min="11010" max="11010" width="7.33203125" style="1" customWidth="1"/>
    <col min="11011" max="11011" width="9.77734375" style="1" customWidth="1"/>
    <col min="11012" max="11012" width="2.21875" style="1" customWidth="1"/>
    <col min="11013" max="11013" width="7.33203125" style="1" customWidth="1"/>
    <col min="11014" max="11014" width="9.77734375" style="1" customWidth="1"/>
    <col min="11015" max="11015" width="2.21875" style="1" customWidth="1"/>
    <col min="11016" max="11016" width="10.21875" style="1" bestFit="1" customWidth="1"/>
    <col min="11017" max="11017" width="10.33203125" style="1" bestFit="1" customWidth="1"/>
    <col min="11018" max="11018" width="2.21875" style="1" customWidth="1"/>
    <col min="11019" max="11019" width="9.33203125" style="1" bestFit="1" customWidth="1"/>
    <col min="11020" max="11020" width="9.88671875" style="1" bestFit="1" customWidth="1"/>
    <col min="11021" max="11021" width="2.21875" style="1" customWidth="1"/>
    <col min="11022" max="11022" width="7.33203125" style="1" customWidth="1"/>
    <col min="11023" max="11023" width="9.5546875" style="1" customWidth="1"/>
    <col min="11024" max="11258" width="8.77734375" style="1"/>
    <col min="11259" max="11259" width="9" style="1" bestFit="1" customWidth="1"/>
    <col min="11260" max="11260" width="5.21875" style="1" bestFit="1" customWidth="1"/>
    <col min="11261" max="11261" width="33.44140625" style="1" bestFit="1" customWidth="1"/>
    <col min="11262" max="11262" width="2.21875" style="1" customWidth="1"/>
    <col min="11263" max="11263" width="8.44140625" style="1" customWidth="1"/>
    <col min="11264" max="11264" width="9.77734375" style="1" customWidth="1"/>
    <col min="11265" max="11265" width="2.21875" style="1" customWidth="1"/>
    <col min="11266" max="11266" width="7.33203125" style="1" customWidth="1"/>
    <col min="11267" max="11267" width="9.77734375" style="1" customWidth="1"/>
    <col min="11268" max="11268" width="2.21875" style="1" customWidth="1"/>
    <col min="11269" max="11269" width="7.33203125" style="1" customWidth="1"/>
    <col min="11270" max="11270" width="9.77734375" style="1" customWidth="1"/>
    <col min="11271" max="11271" width="2.21875" style="1" customWidth="1"/>
    <col min="11272" max="11272" width="10.21875" style="1" bestFit="1" customWidth="1"/>
    <col min="11273" max="11273" width="10.33203125" style="1" bestFit="1" customWidth="1"/>
    <col min="11274" max="11274" width="2.21875" style="1" customWidth="1"/>
    <col min="11275" max="11275" width="9.33203125" style="1" bestFit="1" customWidth="1"/>
    <col min="11276" max="11276" width="9.88671875" style="1" bestFit="1" customWidth="1"/>
    <col min="11277" max="11277" width="2.21875" style="1" customWidth="1"/>
    <col min="11278" max="11278" width="7.33203125" style="1" customWidth="1"/>
    <col min="11279" max="11279" width="9.5546875" style="1" customWidth="1"/>
    <col min="11280" max="11514" width="8.77734375" style="1"/>
    <col min="11515" max="11515" width="9" style="1" bestFit="1" customWidth="1"/>
    <col min="11516" max="11516" width="5.21875" style="1" bestFit="1" customWidth="1"/>
    <col min="11517" max="11517" width="33.44140625" style="1" bestFit="1" customWidth="1"/>
    <col min="11518" max="11518" width="2.21875" style="1" customWidth="1"/>
    <col min="11519" max="11519" width="8.44140625" style="1" customWidth="1"/>
    <col min="11520" max="11520" width="9.77734375" style="1" customWidth="1"/>
    <col min="11521" max="11521" width="2.21875" style="1" customWidth="1"/>
    <col min="11522" max="11522" width="7.33203125" style="1" customWidth="1"/>
    <col min="11523" max="11523" width="9.77734375" style="1" customWidth="1"/>
    <col min="11524" max="11524" width="2.21875" style="1" customWidth="1"/>
    <col min="11525" max="11525" width="7.33203125" style="1" customWidth="1"/>
    <col min="11526" max="11526" width="9.77734375" style="1" customWidth="1"/>
    <col min="11527" max="11527" width="2.21875" style="1" customWidth="1"/>
    <col min="11528" max="11528" width="10.21875" style="1" bestFit="1" customWidth="1"/>
    <col min="11529" max="11529" width="10.33203125" style="1" bestFit="1" customWidth="1"/>
    <col min="11530" max="11530" width="2.21875" style="1" customWidth="1"/>
    <col min="11531" max="11531" width="9.33203125" style="1" bestFit="1" customWidth="1"/>
    <col min="11532" max="11532" width="9.88671875" style="1" bestFit="1" customWidth="1"/>
    <col min="11533" max="11533" width="2.21875" style="1" customWidth="1"/>
    <col min="11534" max="11534" width="7.33203125" style="1" customWidth="1"/>
    <col min="11535" max="11535" width="9.5546875" style="1" customWidth="1"/>
    <col min="11536" max="11770" width="8.77734375" style="1"/>
    <col min="11771" max="11771" width="9" style="1" bestFit="1" customWidth="1"/>
    <col min="11772" max="11772" width="5.21875" style="1" bestFit="1" customWidth="1"/>
    <col min="11773" max="11773" width="33.44140625" style="1" bestFit="1" customWidth="1"/>
    <col min="11774" max="11774" width="2.21875" style="1" customWidth="1"/>
    <col min="11775" max="11775" width="8.44140625" style="1" customWidth="1"/>
    <col min="11776" max="11776" width="9.77734375" style="1" customWidth="1"/>
    <col min="11777" max="11777" width="2.21875" style="1" customWidth="1"/>
    <col min="11778" max="11778" width="7.33203125" style="1" customWidth="1"/>
    <col min="11779" max="11779" width="9.77734375" style="1" customWidth="1"/>
    <col min="11780" max="11780" width="2.21875" style="1" customWidth="1"/>
    <col min="11781" max="11781" width="7.33203125" style="1" customWidth="1"/>
    <col min="11782" max="11782" width="9.77734375" style="1" customWidth="1"/>
    <col min="11783" max="11783" width="2.21875" style="1" customWidth="1"/>
    <col min="11784" max="11784" width="10.21875" style="1" bestFit="1" customWidth="1"/>
    <col min="11785" max="11785" width="10.33203125" style="1" bestFit="1" customWidth="1"/>
    <col min="11786" max="11786" width="2.21875" style="1" customWidth="1"/>
    <col min="11787" max="11787" width="9.33203125" style="1" bestFit="1" customWidth="1"/>
    <col min="11788" max="11788" width="9.88671875" style="1" bestFit="1" customWidth="1"/>
    <col min="11789" max="11789" width="2.21875" style="1" customWidth="1"/>
    <col min="11790" max="11790" width="7.33203125" style="1" customWidth="1"/>
    <col min="11791" max="11791" width="9.5546875" style="1" customWidth="1"/>
    <col min="11792" max="12026" width="8.77734375" style="1"/>
    <col min="12027" max="12027" width="9" style="1" bestFit="1" customWidth="1"/>
    <col min="12028" max="12028" width="5.21875" style="1" bestFit="1" customWidth="1"/>
    <col min="12029" max="12029" width="33.44140625" style="1" bestFit="1" customWidth="1"/>
    <col min="12030" max="12030" width="2.21875" style="1" customWidth="1"/>
    <col min="12031" max="12031" width="8.44140625" style="1" customWidth="1"/>
    <col min="12032" max="12032" width="9.77734375" style="1" customWidth="1"/>
    <col min="12033" max="12033" width="2.21875" style="1" customWidth="1"/>
    <col min="12034" max="12034" width="7.33203125" style="1" customWidth="1"/>
    <col min="12035" max="12035" width="9.77734375" style="1" customWidth="1"/>
    <col min="12036" max="12036" width="2.21875" style="1" customWidth="1"/>
    <col min="12037" max="12037" width="7.33203125" style="1" customWidth="1"/>
    <col min="12038" max="12038" width="9.77734375" style="1" customWidth="1"/>
    <col min="12039" max="12039" width="2.21875" style="1" customWidth="1"/>
    <col min="12040" max="12040" width="10.21875" style="1" bestFit="1" customWidth="1"/>
    <col min="12041" max="12041" width="10.33203125" style="1" bestFit="1" customWidth="1"/>
    <col min="12042" max="12042" width="2.21875" style="1" customWidth="1"/>
    <col min="12043" max="12043" width="9.33203125" style="1" bestFit="1" customWidth="1"/>
    <col min="12044" max="12044" width="9.88671875" style="1" bestFit="1" customWidth="1"/>
    <col min="12045" max="12045" width="2.21875" style="1" customWidth="1"/>
    <col min="12046" max="12046" width="7.33203125" style="1" customWidth="1"/>
    <col min="12047" max="12047" width="9.5546875" style="1" customWidth="1"/>
    <col min="12048" max="12282" width="8.77734375" style="1"/>
    <col min="12283" max="12283" width="9" style="1" bestFit="1" customWidth="1"/>
    <col min="12284" max="12284" width="5.21875" style="1" bestFit="1" customWidth="1"/>
    <col min="12285" max="12285" width="33.44140625" style="1" bestFit="1" customWidth="1"/>
    <col min="12286" max="12286" width="2.21875" style="1" customWidth="1"/>
    <col min="12287" max="12287" width="8.44140625" style="1" customWidth="1"/>
    <col min="12288" max="12288" width="9.77734375" style="1" customWidth="1"/>
    <col min="12289" max="12289" width="2.21875" style="1" customWidth="1"/>
    <col min="12290" max="12290" width="7.33203125" style="1" customWidth="1"/>
    <col min="12291" max="12291" width="9.77734375" style="1" customWidth="1"/>
    <col min="12292" max="12292" width="2.21875" style="1" customWidth="1"/>
    <col min="12293" max="12293" width="7.33203125" style="1" customWidth="1"/>
    <col min="12294" max="12294" width="9.77734375" style="1" customWidth="1"/>
    <col min="12295" max="12295" width="2.21875" style="1" customWidth="1"/>
    <col min="12296" max="12296" width="10.21875" style="1" bestFit="1" customWidth="1"/>
    <col min="12297" max="12297" width="10.33203125" style="1" bestFit="1" customWidth="1"/>
    <col min="12298" max="12298" width="2.21875" style="1" customWidth="1"/>
    <col min="12299" max="12299" width="9.33203125" style="1" bestFit="1" customWidth="1"/>
    <col min="12300" max="12300" width="9.88671875" style="1" bestFit="1" customWidth="1"/>
    <col min="12301" max="12301" width="2.21875" style="1" customWidth="1"/>
    <col min="12302" max="12302" width="7.33203125" style="1" customWidth="1"/>
    <col min="12303" max="12303" width="9.5546875" style="1" customWidth="1"/>
    <col min="12304" max="12538" width="8.77734375" style="1"/>
    <col min="12539" max="12539" width="9" style="1" bestFit="1" customWidth="1"/>
    <col min="12540" max="12540" width="5.21875" style="1" bestFit="1" customWidth="1"/>
    <col min="12541" max="12541" width="33.44140625" style="1" bestFit="1" customWidth="1"/>
    <col min="12542" max="12542" width="2.21875" style="1" customWidth="1"/>
    <col min="12543" max="12543" width="8.44140625" style="1" customWidth="1"/>
    <col min="12544" max="12544" width="9.77734375" style="1" customWidth="1"/>
    <col min="12545" max="12545" width="2.21875" style="1" customWidth="1"/>
    <col min="12546" max="12546" width="7.33203125" style="1" customWidth="1"/>
    <col min="12547" max="12547" width="9.77734375" style="1" customWidth="1"/>
    <col min="12548" max="12548" width="2.21875" style="1" customWidth="1"/>
    <col min="12549" max="12549" width="7.33203125" style="1" customWidth="1"/>
    <col min="12550" max="12550" width="9.77734375" style="1" customWidth="1"/>
    <col min="12551" max="12551" width="2.21875" style="1" customWidth="1"/>
    <col min="12552" max="12552" width="10.21875" style="1" bestFit="1" customWidth="1"/>
    <col min="12553" max="12553" width="10.33203125" style="1" bestFit="1" customWidth="1"/>
    <col min="12554" max="12554" width="2.21875" style="1" customWidth="1"/>
    <col min="12555" max="12555" width="9.33203125" style="1" bestFit="1" customWidth="1"/>
    <col min="12556" max="12556" width="9.88671875" style="1" bestFit="1" customWidth="1"/>
    <col min="12557" max="12557" width="2.21875" style="1" customWidth="1"/>
    <col min="12558" max="12558" width="7.33203125" style="1" customWidth="1"/>
    <col min="12559" max="12559" width="9.5546875" style="1" customWidth="1"/>
    <col min="12560" max="12794" width="8.77734375" style="1"/>
    <col min="12795" max="12795" width="9" style="1" bestFit="1" customWidth="1"/>
    <col min="12796" max="12796" width="5.21875" style="1" bestFit="1" customWidth="1"/>
    <col min="12797" max="12797" width="33.44140625" style="1" bestFit="1" customWidth="1"/>
    <col min="12798" max="12798" width="2.21875" style="1" customWidth="1"/>
    <col min="12799" max="12799" width="8.44140625" style="1" customWidth="1"/>
    <col min="12800" max="12800" width="9.77734375" style="1" customWidth="1"/>
    <col min="12801" max="12801" width="2.21875" style="1" customWidth="1"/>
    <col min="12802" max="12802" width="7.33203125" style="1" customWidth="1"/>
    <col min="12803" max="12803" width="9.77734375" style="1" customWidth="1"/>
    <col min="12804" max="12804" width="2.21875" style="1" customWidth="1"/>
    <col min="12805" max="12805" width="7.33203125" style="1" customWidth="1"/>
    <col min="12806" max="12806" width="9.77734375" style="1" customWidth="1"/>
    <col min="12807" max="12807" width="2.21875" style="1" customWidth="1"/>
    <col min="12808" max="12808" width="10.21875" style="1" bestFit="1" customWidth="1"/>
    <col min="12809" max="12809" width="10.33203125" style="1" bestFit="1" customWidth="1"/>
    <col min="12810" max="12810" width="2.21875" style="1" customWidth="1"/>
    <col min="12811" max="12811" width="9.33203125" style="1" bestFit="1" customWidth="1"/>
    <col min="12812" max="12812" width="9.88671875" style="1" bestFit="1" customWidth="1"/>
    <col min="12813" max="12813" width="2.21875" style="1" customWidth="1"/>
    <col min="12814" max="12814" width="7.33203125" style="1" customWidth="1"/>
    <col min="12815" max="12815" width="9.5546875" style="1" customWidth="1"/>
    <col min="12816" max="13050" width="8.77734375" style="1"/>
    <col min="13051" max="13051" width="9" style="1" bestFit="1" customWidth="1"/>
    <col min="13052" max="13052" width="5.21875" style="1" bestFit="1" customWidth="1"/>
    <col min="13053" max="13053" width="33.44140625" style="1" bestFit="1" customWidth="1"/>
    <col min="13054" max="13054" width="2.21875" style="1" customWidth="1"/>
    <col min="13055" max="13055" width="8.44140625" style="1" customWidth="1"/>
    <col min="13056" max="13056" width="9.77734375" style="1" customWidth="1"/>
    <col min="13057" max="13057" width="2.21875" style="1" customWidth="1"/>
    <col min="13058" max="13058" width="7.33203125" style="1" customWidth="1"/>
    <col min="13059" max="13059" width="9.77734375" style="1" customWidth="1"/>
    <col min="13060" max="13060" width="2.21875" style="1" customWidth="1"/>
    <col min="13061" max="13061" width="7.33203125" style="1" customWidth="1"/>
    <col min="13062" max="13062" width="9.77734375" style="1" customWidth="1"/>
    <col min="13063" max="13063" width="2.21875" style="1" customWidth="1"/>
    <col min="13064" max="13064" width="10.21875" style="1" bestFit="1" customWidth="1"/>
    <col min="13065" max="13065" width="10.33203125" style="1" bestFit="1" customWidth="1"/>
    <col min="13066" max="13066" width="2.21875" style="1" customWidth="1"/>
    <col min="13067" max="13067" width="9.33203125" style="1" bestFit="1" customWidth="1"/>
    <col min="13068" max="13068" width="9.88671875" style="1" bestFit="1" customWidth="1"/>
    <col min="13069" max="13069" width="2.21875" style="1" customWidth="1"/>
    <col min="13070" max="13070" width="7.33203125" style="1" customWidth="1"/>
    <col min="13071" max="13071" width="9.5546875" style="1" customWidth="1"/>
    <col min="13072" max="13306" width="8.77734375" style="1"/>
    <col min="13307" max="13307" width="9" style="1" bestFit="1" customWidth="1"/>
    <col min="13308" max="13308" width="5.21875" style="1" bestFit="1" customWidth="1"/>
    <col min="13309" max="13309" width="33.44140625" style="1" bestFit="1" customWidth="1"/>
    <col min="13310" max="13310" width="2.21875" style="1" customWidth="1"/>
    <col min="13311" max="13311" width="8.44140625" style="1" customWidth="1"/>
    <col min="13312" max="13312" width="9.77734375" style="1" customWidth="1"/>
    <col min="13313" max="13313" width="2.21875" style="1" customWidth="1"/>
    <col min="13314" max="13314" width="7.33203125" style="1" customWidth="1"/>
    <col min="13315" max="13315" width="9.77734375" style="1" customWidth="1"/>
    <col min="13316" max="13316" width="2.21875" style="1" customWidth="1"/>
    <col min="13317" max="13317" width="7.33203125" style="1" customWidth="1"/>
    <col min="13318" max="13318" width="9.77734375" style="1" customWidth="1"/>
    <col min="13319" max="13319" width="2.21875" style="1" customWidth="1"/>
    <col min="13320" max="13320" width="10.21875" style="1" bestFit="1" customWidth="1"/>
    <col min="13321" max="13321" width="10.33203125" style="1" bestFit="1" customWidth="1"/>
    <col min="13322" max="13322" width="2.21875" style="1" customWidth="1"/>
    <col min="13323" max="13323" width="9.33203125" style="1" bestFit="1" customWidth="1"/>
    <col min="13324" max="13324" width="9.88671875" style="1" bestFit="1" customWidth="1"/>
    <col min="13325" max="13325" width="2.21875" style="1" customWidth="1"/>
    <col min="13326" max="13326" width="7.33203125" style="1" customWidth="1"/>
    <col min="13327" max="13327" width="9.5546875" style="1" customWidth="1"/>
    <col min="13328" max="13562" width="8.77734375" style="1"/>
    <col min="13563" max="13563" width="9" style="1" bestFit="1" customWidth="1"/>
    <col min="13564" max="13564" width="5.21875" style="1" bestFit="1" customWidth="1"/>
    <col min="13565" max="13565" width="33.44140625" style="1" bestFit="1" customWidth="1"/>
    <col min="13566" max="13566" width="2.21875" style="1" customWidth="1"/>
    <col min="13567" max="13567" width="8.44140625" style="1" customWidth="1"/>
    <col min="13568" max="13568" width="9.77734375" style="1" customWidth="1"/>
    <col min="13569" max="13569" width="2.21875" style="1" customWidth="1"/>
    <col min="13570" max="13570" width="7.33203125" style="1" customWidth="1"/>
    <col min="13571" max="13571" width="9.77734375" style="1" customWidth="1"/>
    <col min="13572" max="13572" width="2.21875" style="1" customWidth="1"/>
    <col min="13573" max="13573" width="7.33203125" style="1" customWidth="1"/>
    <col min="13574" max="13574" width="9.77734375" style="1" customWidth="1"/>
    <col min="13575" max="13575" width="2.21875" style="1" customWidth="1"/>
    <col min="13576" max="13576" width="10.21875" style="1" bestFit="1" customWidth="1"/>
    <col min="13577" max="13577" width="10.33203125" style="1" bestFit="1" customWidth="1"/>
    <col min="13578" max="13578" width="2.21875" style="1" customWidth="1"/>
    <col min="13579" max="13579" width="9.33203125" style="1" bestFit="1" customWidth="1"/>
    <col min="13580" max="13580" width="9.88671875" style="1" bestFit="1" customWidth="1"/>
    <col min="13581" max="13581" width="2.21875" style="1" customWidth="1"/>
    <col min="13582" max="13582" width="7.33203125" style="1" customWidth="1"/>
    <col min="13583" max="13583" width="9.5546875" style="1" customWidth="1"/>
    <col min="13584" max="13818" width="8.77734375" style="1"/>
    <col min="13819" max="13819" width="9" style="1" bestFit="1" customWidth="1"/>
    <col min="13820" max="13820" width="5.21875" style="1" bestFit="1" customWidth="1"/>
    <col min="13821" max="13821" width="33.44140625" style="1" bestFit="1" customWidth="1"/>
    <col min="13822" max="13822" width="2.21875" style="1" customWidth="1"/>
    <col min="13823" max="13823" width="8.44140625" style="1" customWidth="1"/>
    <col min="13824" max="13824" width="9.77734375" style="1" customWidth="1"/>
    <col min="13825" max="13825" width="2.21875" style="1" customWidth="1"/>
    <col min="13826" max="13826" width="7.33203125" style="1" customWidth="1"/>
    <col min="13827" max="13827" width="9.77734375" style="1" customWidth="1"/>
    <col min="13828" max="13828" width="2.21875" style="1" customWidth="1"/>
    <col min="13829" max="13829" width="7.33203125" style="1" customWidth="1"/>
    <col min="13830" max="13830" width="9.77734375" style="1" customWidth="1"/>
    <col min="13831" max="13831" width="2.21875" style="1" customWidth="1"/>
    <col min="13832" max="13832" width="10.21875" style="1" bestFit="1" customWidth="1"/>
    <col min="13833" max="13833" width="10.33203125" style="1" bestFit="1" customWidth="1"/>
    <col min="13834" max="13834" width="2.21875" style="1" customWidth="1"/>
    <col min="13835" max="13835" width="9.33203125" style="1" bestFit="1" customWidth="1"/>
    <col min="13836" max="13836" width="9.88671875" style="1" bestFit="1" customWidth="1"/>
    <col min="13837" max="13837" width="2.21875" style="1" customWidth="1"/>
    <col min="13838" max="13838" width="7.33203125" style="1" customWidth="1"/>
    <col min="13839" max="13839" width="9.5546875" style="1" customWidth="1"/>
    <col min="13840" max="14074" width="8.77734375" style="1"/>
    <col min="14075" max="14075" width="9" style="1" bestFit="1" customWidth="1"/>
    <col min="14076" max="14076" width="5.21875" style="1" bestFit="1" customWidth="1"/>
    <col min="14077" max="14077" width="33.44140625" style="1" bestFit="1" customWidth="1"/>
    <col min="14078" max="14078" width="2.21875" style="1" customWidth="1"/>
    <col min="14079" max="14079" width="8.44140625" style="1" customWidth="1"/>
    <col min="14080" max="14080" width="9.77734375" style="1" customWidth="1"/>
    <col min="14081" max="14081" width="2.21875" style="1" customWidth="1"/>
    <col min="14082" max="14082" width="7.33203125" style="1" customWidth="1"/>
    <col min="14083" max="14083" width="9.77734375" style="1" customWidth="1"/>
    <col min="14084" max="14084" width="2.21875" style="1" customWidth="1"/>
    <col min="14085" max="14085" width="7.33203125" style="1" customWidth="1"/>
    <col min="14086" max="14086" width="9.77734375" style="1" customWidth="1"/>
    <col min="14087" max="14087" width="2.21875" style="1" customWidth="1"/>
    <col min="14088" max="14088" width="10.21875" style="1" bestFit="1" customWidth="1"/>
    <col min="14089" max="14089" width="10.33203125" style="1" bestFit="1" customWidth="1"/>
    <col min="14090" max="14090" width="2.21875" style="1" customWidth="1"/>
    <col min="14091" max="14091" width="9.33203125" style="1" bestFit="1" customWidth="1"/>
    <col min="14092" max="14092" width="9.88671875" style="1" bestFit="1" customWidth="1"/>
    <col min="14093" max="14093" width="2.21875" style="1" customWidth="1"/>
    <col min="14094" max="14094" width="7.33203125" style="1" customWidth="1"/>
    <col min="14095" max="14095" width="9.5546875" style="1" customWidth="1"/>
    <col min="14096" max="14330" width="8.77734375" style="1"/>
    <col min="14331" max="14331" width="9" style="1" bestFit="1" customWidth="1"/>
    <col min="14332" max="14332" width="5.21875" style="1" bestFit="1" customWidth="1"/>
    <col min="14333" max="14333" width="33.44140625" style="1" bestFit="1" customWidth="1"/>
    <col min="14334" max="14334" width="2.21875" style="1" customWidth="1"/>
    <col min="14335" max="14335" width="8.44140625" style="1" customWidth="1"/>
    <col min="14336" max="14336" width="9.77734375" style="1" customWidth="1"/>
    <col min="14337" max="14337" width="2.21875" style="1" customWidth="1"/>
    <col min="14338" max="14338" width="7.33203125" style="1" customWidth="1"/>
    <col min="14339" max="14339" width="9.77734375" style="1" customWidth="1"/>
    <col min="14340" max="14340" width="2.21875" style="1" customWidth="1"/>
    <col min="14341" max="14341" width="7.33203125" style="1" customWidth="1"/>
    <col min="14342" max="14342" width="9.77734375" style="1" customWidth="1"/>
    <col min="14343" max="14343" width="2.21875" style="1" customWidth="1"/>
    <col min="14344" max="14344" width="10.21875" style="1" bestFit="1" customWidth="1"/>
    <col min="14345" max="14345" width="10.33203125" style="1" bestFit="1" customWidth="1"/>
    <col min="14346" max="14346" width="2.21875" style="1" customWidth="1"/>
    <col min="14347" max="14347" width="9.33203125" style="1" bestFit="1" customWidth="1"/>
    <col min="14348" max="14348" width="9.88671875" style="1" bestFit="1" customWidth="1"/>
    <col min="14349" max="14349" width="2.21875" style="1" customWidth="1"/>
    <col min="14350" max="14350" width="7.33203125" style="1" customWidth="1"/>
    <col min="14351" max="14351" width="9.5546875" style="1" customWidth="1"/>
    <col min="14352" max="14586" width="8.77734375" style="1"/>
    <col min="14587" max="14587" width="9" style="1" bestFit="1" customWidth="1"/>
    <col min="14588" max="14588" width="5.21875" style="1" bestFit="1" customWidth="1"/>
    <col min="14589" max="14589" width="33.44140625" style="1" bestFit="1" customWidth="1"/>
    <col min="14590" max="14590" width="2.21875" style="1" customWidth="1"/>
    <col min="14591" max="14591" width="8.44140625" style="1" customWidth="1"/>
    <col min="14592" max="14592" width="9.77734375" style="1" customWidth="1"/>
    <col min="14593" max="14593" width="2.21875" style="1" customWidth="1"/>
    <col min="14594" max="14594" width="7.33203125" style="1" customWidth="1"/>
    <col min="14595" max="14595" width="9.77734375" style="1" customWidth="1"/>
    <col min="14596" max="14596" width="2.21875" style="1" customWidth="1"/>
    <col min="14597" max="14597" width="7.33203125" style="1" customWidth="1"/>
    <col min="14598" max="14598" width="9.77734375" style="1" customWidth="1"/>
    <col min="14599" max="14599" width="2.21875" style="1" customWidth="1"/>
    <col min="14600" max="14600" width="10.21875" style="1" bestFit="1" customWidth="1"/>
    <col min="14601" max="14601" width="10.33203125" style="1" bestFit="1" customWidth="1"/>
    <col min="14602" max="14602" width="2.21875" style="1" customWidth="1"/>
    <col min="14603" max="14603" width="9.33203125" style="1" bestFit="1" customWidth="1"/>
    <col min="14604" max="14604" width="9.88671875" style="1" bestFit="1" customWidth="1"/>
    <col min="14605" max="14605" width="2.21875" style="1" customWidth="1"/>
    <col min="14606" max="14606" width="7.33203125" style="1" customWidth="1"/>
    <col min="14607" max="14607" width="9.5546875" style="1" customWidth="1"/>
    <col min="14608" max="14842" width="8.77734375" style="1"/>
    <col min="14843" max="14843" width="9" style="1" bestFit="1" customWidth="1"/>
    <col min="14844" max="14844" width="5.21875" style="1" bestFit="1" customWidth="1"/>
    <col min="14845" max="14845" width="33.44140625" style="1" bestFit="1" customWidth="1"/>
    <col min="14846" max="14846" width="2.21875" style="1" customWidth="1"/>
    <col min="14847" max="14847" width="8.44140625" style="1" customWidth="1"/>
    <col min="14848" max="14848" width="9.77734375" style="1" customWidth="1"/>
    <col min="14849" max="14849" width="2.21875" style="1" customWidth="1"/>
    <col min="14850" max="14850" width="7.33203125" style="1" customWidth="1"/>
    <col min="14851" max="14851" width="9.77734375" style="1" customWidth="1"/>
    <col min="14852" max="14852" width="2.21875" style="1" customWidth="1"/>
    <col min="14853" max="14853" width="7.33203125" style="1" customWidth="1"/>
    <col min="14854" max="14854" width="9.77734375" style="1" customWidth="1"/>
    <col min="14855" max="14855" width="2.21875" style="1" customWidth="1"/>
    <col min="14856" max="14856" width="10.21875" style="1" bestFit="1" customWidth="1"/>
    <col min="14857" max="14857" width="10.33203125" style="1" bestFit="1" customWidth="1"/>
    <col min="14858" max="14858" width="2.21875" style="1" customWidth="1"/>
    <col min="14859" max="14859" width="9.33203125" style="1" bestFit="1" customWidth="1"/>
    <col min="14860" max="14860" width="9.88671875" style="1" bestFit="1" customWidth="1"/>
    <col min="14861" max="14861" width="2.21875" style="1" customWidth="1"/>
    <col min="14862" max="14862" width="7.33203125" style="1" customWidth="1"/>
    <col min="14863" max="14863" width="9.5546875" style="1" customWidth="1"/>
    <col min="14864" max="15098" width="8.77734375" style="1"/>
    <col min="15099" max="15099" width="9" style="1" bestFit="1" customWidth="1"/>
    <col min="15100" max="15100" width="5.21875" style="1" bestFit="1" customWidth="1"/>
    <col min="15101" max="15101" width="33.44140625" style="1" bestFit="1" customWidth="1"/>
    <col min="15102" max="15102" width="2.21875" style="1" customWidth="1"/>
    <col min="15103" max="15103" width="8.44140625" style="1" customWidth="1"/>
    <col min="15104" max="15104" width="9.77734375" style="1" customWidth="1"/>
    <col min="15105" max="15105" width="2.21875" style="1" customWidth="1"/>
    <col min="15106" max="15106" width="7.33203125" style="1" customWidth="1"/>
    <col min="15107" max="15107" width="9.77734375" style="1" customWidth="1"/>
    <col min="15108" max="15108" width="2.21875" style="1" customWidth="1"/>
    <col min="15109" max="15109" width="7.33203125" style="1" customWidth="1"/>
    <col min="15110" max="15110" width="9.77734375" style="1" customWidth="1"/>
    <col min="15111" max="15111" width="2.21875" style="1" customWidth="1"/>
    <col min="15112" max="15112" width="10.21875" style="1" bestFit="1" customWidth="1"/>
    <col min="15113" max="15113" width="10.33203125" style="1" bestFit="1" customWidth="1"/>
    <col min="15114" max="15114" width="2.21875" style="1" customWidth="1"/>
    <col min="15115" max="15115" width="9.33203125" style="1" bestFit="1" customWidth="1"/>
    <col min="15116" max="15116" width="9.88671875" style="1" bestFit="1" customWidth="1"/>
    <col min="15117" max="15117" width="2.21875" style="1" customWidth="1"/>
    <col min="15118" max="15118" width="7.33203125" style="1" customWidth="1"/>
    <col min="15119" max="15119" width="9.5546875" style="1" customWidth="1"/>
    <col min="15120" max="15354" width="8.77734375" style="1"/>
    <col min="15355" max="15355" width="9" style="1" bestFit="1" customWidth="1"/>
    <col min="15356" max="15356" width="5.21875" style="1" bestFit="1" customWidth="1"/>
    <col min="15357" max="15357" width="33.44140625" style="1" bestFit="1" customWidth="1"/>
    <col min="15358" max="15358" width="2.21875" style="1" customWidth="1"/>
    <col min="15359" max="15359" width="8.44140625" style="1" customWidth="1"/>
    <col min="15360" max="15360" width="9.77734375" style="1" customWidth="1"/>
    <col min="15361" max="15361" width="2.21875" style="1" customWidth="1"/>
    <col min="15362" max="15362" width="7.33203125" style="1" customWidth="1"/>
    <col min="15363" max="15363" width="9.77734375" style="1" customWidth="1"/>
    <col min="15364" max="15364" width="2.21875" style="1" customWidth="1"/>
    <col min="15365" max="15365" width="7.33203125" style="1" customWidth="1"/>
    <col min="15366" max="15366" width="9.77734375" style="1" customWidth="1"/>
    <col min="15367" max="15367" width="2.21875" style="1" customWidth="1"/>
    <col min="15368" max="15368" width="10.21875" style="1" bestFit="1" customWidth="1"/>
    <col min="15369" max="15369" width="10.33203125" style="1" bestFit="1" customWidth="1"/>
    <col min="15370" max="15370" width="2.21875" style="1" customWidth="1"/>
    <col min="15371" max="15371" width="9.33203125" style="1" bestFit="1" customWidth="1"/>
    <col min="15372" max="15372" width="9.88671875" style="1" bestFit="1" customWidth="1"/>
    <col min="15373" max="15373" width="2.21875" style="1" customWidth="1"/>
    <col min="15374" max="15374" width="7.33203125" style="1" customWidth="1"/>
    <col min="15375" max="15375" width="9.5546875" style="1" customWidth="1"/>
    <col min="15376" max="15610" width="8.77734375" style="1"/>
    <col min="15611" max="15611" width="9" style="1" bestFit="1" customWidth="1"/>
    <col min="15612" max="15612" width="5.21875" style="1" bestFit="1" customWidth="1"/>
    <col min="15613" max="15613" width="33.44140625" style="1" bestFit="1" customWidth="1"/>
    <col min="15614" max="15614" width="2.21875" style="1" customWidth="1"/>
    <col min="15615" max="15615" width="8.44140625" style="1" customWidth="1"/>
    <col min="15616" max="15616" width="9.77734375" style="1" customWidth="1"/>
    <col min="15617" max="15617" width="2.21875" style="1" customWidth="1"/>
    <col min="15618" max="15618" width="7.33203125" style="1" customWidth="1"/>
    <col min="15619" max="15619" width="9.77734375" style="1" customWidth="1"/>
    <col min="15620" max="15620" width="2.21875" style="1" customWidth="1"/>
    <col min="15621" max="15621" width="7.33203125" style="1" customWidth="1"/>
    <col min="15622" max="15622" width="9.77734375" style="1" customWidth="1"/>
    <col min="15623" max="15623" width="2.21875" style="1" customWidth="1"/>
    <col min="15624" max="15624" width="10.21875" style="1" bestFit="1" customWidth="1"/>
    <col min="15625" max="15625" width="10.33203125" style="1" bestFit="1" customWidth="1"/>
    <col min="15626" max="15626" width="2.21875" style="1" customWidth="1"/>
    <col min="15627" max="15627" width="9.33203125" style="1" bestFit="1" customWidth="1"/>
    <col min="15628" max="15628" width="9.88671875" style="1" bestFit="1" customWidth="1"/>
    <col min="15629" max="15629" width="2.21875" style="1" customWidth="1"/>
    <col min="15630" max="15630" width="7.33203125" style="1" customWidth="1"/>
    <col min="15631" max="15631" width="9.5546875" style="1" customWidth="1"/>
    <col min="15632" max="15866" width="8.77734375" style="1"/>
    <col min="15867" max="15867" width="9" style="1" bestFit="1" customWidth="1"/>
    <col min="15868" max="15868" width="5.21875" style="1" bestFit="1" customWidth="1"/>
    <col min="15869" max="15869" width="33.44140625" style="1" bestFit="1" customWidth="1"/>
    <col min="15870" max="15870" width="2.21875" style="1" customWidth="1"/>
    <col min="15871" max="15871" width="8.44140625" style="1" customWidth="1"/>
    <col min="15872" max="15872" width="9.77734375" style="1" customWidth="1"/>
    <col min="15873" max="15873" width="2.21875" style="1" customWidth="1"/>
    <col min="15874" max="15874" width="7.33203125" style="1" customWidth="1"/>
    <col min="15875" max="15875" width="9.77734375" style="1" customWidth="1"/>
    <col min="15876" max="15876" width="2.21875" style="1" customWidth="1"/>
    <col min="15877" max="15877" width="7.33203125" style="1" customWidth="1"/>
    <col min="15878" max="15878" width="9.77734375" style="1" customWidth="1"/>
    <col min="15879" max="15879" width="2.21875" style="1" customWidth="1"/>
    <col min="15880" max="15880" width="10.21875" style="1" bestFit="1" customWidth="1"/>
    <col min="15881" max="15881" width="10.33203125" style="1" bestFit="1" customWidth="1"/>
    <col min="15882" max="15882" width="2.21875" style="1" customWidth="1"/>
    <col min="15883" max="15883" width="9.33203125" style="1" bestFit="1" customWidth="1"/>
    <col min="15884" max="15884" width="9.88671875" style="1" bestFit="1" customWidth="1"/>
    <col min="15885" max="15885" width="2.21875" style="1" customWidth="1"/>
    <col min="15886" max="15886" width="7.33203125" style="1" customWidth="1"/>
    <col min="15887" max="15887" width="9.5546875" style="1" customWidth="1"/>
    <col min="15888" max="16122" width="8.77734375" style="1"/>
    <col min="16123" max="16123" width="9" style="1" bestFit="1" customWidth="1"/>
    <col min="16124" max="16124" width="5.21875" style="1" bestFit="1" customWidth="1"/>
    <col min="16125" max="16125" width="33.44140625" style="1" bestFit="1" customWidth="1"/>
    <col min="16126" max="16126" width="2.21875" style="1" customWidth="1"/>
    <col min="16127" max="16127" width="8.44140625" style="1" customWidth="1"/>
    <col min="16128" max="16128" width="9.77734375" style="1" customWidth="1"/>
    <col min="16129" max="16129" width="2.21875" style="1" customWidth="1"/>
    <col min="16130" max="16130" width="7.33203125" style="1" customWidth="1"/>
    <col min="16131" max="16131" width="9.77734375" style="1" customWidth="1"/>
    <col min="16132" max="16132" width="2.21875" style="1" customWidth="1"/>
    <col min="16133" max="16133" width="7.33203125" style="1" customWidth="1"/>
    <col min="16134" max="16134" width="9.77734375" style="1" customWidth="1"/>
    <col min="16135" max="16135" width="2.21875" style="1" customWidth="1"/>
    <col min="16136" max="16136" width="10.21875" style="1" bestFit="1" customWidth="1"/>
    <col min="16137" max="16137" width="10.33203125" style="1" bestFit="1" customWidth="1"/>
    <col min="16138" max="16138" width="2.21875" style="1" customWidth="1"/>
    <col min="16139" max="16139" width="9.33203125" style="1" bestFit="1" customWidth="1"/>
    <col min="16140" max="16140" width="9.88671875" style="1" bestFit="1" customWidth="1"/>
    <col min="16141" max="16141" width="2.21875" style="1" customWidth="1"/>
    <col min="16142" max="16142" width="7.33203125" style="1" customWidth="1"/>
    <col min="16143" max="16143" width="9.5546875" style="1" customWidth="1"/>
    <col min="16144" max="16384" width="8.77734375" style="1"/>
  </cols>
  <sheetData>
    <row r="1" spans="1:28" ht="51" customHeight="1" x14ac:dyDescent="0.2">
      <c r="A1" s="121" t="s">
        <v>354</v>
      </c>
      <c r="B1" s="123" t="s">
        <v>355</v>
      </c>
      <c r="C1" s="124"/>
      <c r="D1" s="3"/>
      <c r="E1" s="113" t="s">
        <v>356</v>
      </c>
      <c r="F1" s="113"/>
      <c r="G1" s="3"/>
      <c r="H1" s="116" t="s">
        <v>357</v>
      </c>
      <c r="I1" s="117"/>
      <c r="J1" s="3"/>
      <c r="K1" s="116" t="s">
        <v>358</v>
      </c>
      <c r="L1" s="117"/>
      <c r="M1" s="3"/>
      <c r="N1" s="118" t="s">
        <v>359</v>
      </c>
      <c r="O1" s="118"/>
      <c r="P1" s="3"/>
      <c r="Q1" s="113" t="s">
        <v>360</v>
      </c>
      <c r="R1" s="113"/>
      <c r="S1" s="3"/>
      <c r="T1" s="114" t="s">
        <v>1024</v>
      </c>
      <c r="U1" s="114"/>
      <c r="V1" s="1" t="s">
        <v>1026</v>
      </c>
      <c r="W1" s="1" t="s">
        <v>1027</v>
      </c>
      <c r="X1" s="1" t="s">
        <v>1028</v>
      </c>
      <c r="Y1" s="1" t="s">
        <v>1030</v>
      </c>
      <c r="Z1" s="1" t="s">
        <v>1029</v>
      </c>
      <c r="AA1" s="1" t="s">
        <v>1031</v>
      </c>
      <c r="AB1" s="1" t="s">
        <v>1032</v>
      </c>
    </row>
    <row r="2" spans="1:28" x14ac:dyDescent="0.2">
      <c r="A2" s="122"/>
      <c r="B2" s="125"/>
      <c r="C2" s="126"/>
      <c r="D2" s="3"/>
      <c r="E2" s="4" t="s">
        <v>361</v>
      </c>
      <c r="F2" s="4" t="s">
        <v>362</v>
      </c>
      <c r="G2" s="5"/>
      <c r="H2" s="4" t="s">
        <v>361</v>
      </c>
      <c r="I2" s="4" t="s">
        <v>362</v>
      </c>
      <c r="J2" s="5"/>
      <c r="K2" s="4" t="s">
        <v>361</v>
      </c>
      <c r="L2" s="4" t="s">
        <v>362</v>
      </c>
      <c r="M2" s="5"/>
      <c r="N2" s="6" t="s">
        <v>361</v>
      </c>
      <c r="O2" s="6" t="s">
        <v>362</v>
      </c>
      <c r="P2" s="5"/>
      <c r="Q2" s="4" t="s">
        <v>361</v>
      </c>
      <c r="R2" s="4" t="s">
        <v>362</v>
      </c>
      <c r="S2" s="5"/>
      <c r="T2" s="7" t="s">
        <v>361</v>
      </c>
      <c r="U2" s="7" t="s">
        <v>362</v>
      </c>
    </row>
    <row r="3" spans="1:28" hidden="1" x14ac:dyDescent="0.25">
      <c r="N3" s="8"/>
      <c r="O3" s="8"/>
      <c r="Q3" s="9"/>
      <c r="R3" s="9"/>
      <c r="T3" s="10"/>
      <c r="U3" s="10"/>
    </row>
    <row r="4" spans="1:28" hidden="1" x14ac:dyDescent="0.25">
      <c r="A4" s="11" t="s">
        <v>363</v>
      </c>
      <c r="B4" s="115" t="s">
        <v>364</v>
      </c>
      <c r="C4" s="115"/>
      <c r="E4" s="12">
        <v>1933555</v>
      </c>
      <c r="F4" s="12">
        <v>2163330</v>
      </c>
      <c r="G4" s="13"/>
      <c r="H4" s="12">
        <v>51945</v>
      </c>
      <c r="I4" s="12">
        <v>68105</v>
      </c>
      <c r="J4" s="13"/>
      <c r="K4" s="12">
        <v>286180</v>
      </c>
      <c r="L4" s="12">
        <v>333080</v>
      </c>
      <c r="M4" s="8"/>
      <c r="N4" s="12">
        <v>2271675</v>
      </c>
      <c r="O4" s="12">
        <v>2564515</v>
      </c>
      <c r="P4" s="8"/>
      <c r="Q4" s="12">
        <v>11747100</v>
      </c>
      <c r="R4" s="12">
        <v>13712575</v>
      </c>
      <c r="S4" s="8"/>
      <c r="T4" s="14">
        <v>0.193</v>
      </c>
      <c r="U4" s="14">
        <v>0.187</v>
      </c>
    </row>
    <row r="5" spans="1:28" hidden="1" x14ac:dyDescent="0.25">
      <c r="E5" s="13"/>
      <c r="F5" s="13"/>
      <c r="H5" s="13"/>
      <c r="I5" s="13"/>
      <c r="K5" s="13"/>
      <c r="L5" s="13"/>
      <c r="N5" s="13"/>
      <c r="O5" s="13"/>
      <c r="Q5" s="13"/>
      <c r="R5" s="13"/>
      <c r="T5" s="10"/>
      <c r="U5" s="10"/>
    </row>
    <row r="6" spans="1:28" hidden="1" x14ac:dyDescent="0.25">
      <c r="A6" s="11" t="s">
        <v>365</v>
      </c>
      <c r="B6" s="115" t="s">
        <v>366</v>
      </c>
      <c r="C6" s="115"/>
      <c r="E6" s="12">
        <v>1860420</v>
      </c>
      <c r="F6" s="12">
        <v>2077465</v>
      </c>
      <c r="H6" s="12">
        <v>50590</v>
      </c>
      <c r="I6" s="12">
        <v>66165</v>
      </c>
      <c r="K6" s="12">
        <v>280120</v>
      </c>
      <c r="L6" s="12">
        <v>325495</v>
      </c>
      <c r="N6" s="12">
        <v>2191130</v>
      </c>
      <c r="O6" s="12">
        <v>2469125</v>
      </c>
      <c r="Q6" s="12">
        <v>11372795</v>
      </c>
      <c r="R6" s="12">
        <v>13267355</v>
      </c>
      <c r="S6" s="8"/>
      <c r="T6" s="14">
        <v>0.193</v>
      </c>
      <c r="U6" s="14">
        <v>0.186</v>
      </c>
    </row>
    <row r="7" spans="1:28" hidden="1" x14ac:dyDescent="0.25">
      <c r="E7" s="13"/>
      <c r="F7" s="13"/>
      <c r="H7" s="13"/>
      <c r="I7" s="13"/>
      <c r="K7" s="13"/>
      <c r="L7" s="13"/>
      <c r="N7" s="13"/>
      <c r="O7" s="13"/>
      <c r="Q7" s="13"/>
      <c r="R7" s="13"/>
      <c r="T7" s="10"/>
      <c r="U7" s="10"/>
    </row>
    <row r="8" spans="1:28" hidden="1" x14ac:dyDescent="0.25">
      <c r="A8" s="11" t="s">
        <v>367</v>
      </c>
      <c r="B8" s="115" t="s">
        <v>368</v>
      </c>
      <c r="C8" s="115"/>
      <c r="E8" s="12">
        <v>1722255</v>
      </c>
      <c r="F8" s="12">
        <v>1924725</v>
      </c>
      <c r="H8" s="12">
        <v>47550</v>
      </c>
      <c r="I8" s="12">
        <v>62320</v>
      </c>
      <c r="K8" s="12">
        <v>260320</v>
      </c>
      <c r="L8" s="12">
        <v>302725</v>
      </c>
      <c r="N8" s="12">
        <v>2030125</v>
      </c>
      <c r="O8" s="12">
        <v>2289770</v>
      </c>
      <c r="Q8" s="12">
        <v>10480255</v>
      </c>
      <c r="R8" s="12">
        <v>12243960</v>
      </c>
      <c r="S8" s="8"/>
      <c r="T8" s="14">
        <v>0.19400000000000001</v>
      </c>
      <c r="U8" s="14">
        <v>0.187</v>
      </c>
    </row>
    <row r="9" spans="1:28" hidden="1" x14ac:dyDescent="0.25">
      <c r="T9" s="10"/>
      <c r="U9" s="10"/>
    </row>
    <row r="10" spans="1:28" hidden="1" x14ac:dyDescent="0.25">
      <c r="A10" s="11" t="s">
        <v>369</v>
      </c>
      <c r="B10" s="119" t="s">
        <v>370</v>
      </c>
      <c r="C10" s="120"/>
      <c r="E10" s="15">
        <v>1620855</v>
      </c>
      <c r="F10" s="15">
        <v>1810950</v>
      </c>
      <c r="H10" s="15">
        <v>44705</v>
      </c>
      <c r="I10" s="15">
        <v>58605</v>
      </c>
      <c r="K10" s="15">
        <v>246750</v>
      </c>
      <c r="L10" s="15">
        <v>286725</v>
      </c>
      <c r="N10" s="15">
        <v>1912310</v>
      </c>
      <c r="O10" s="15">
        <v>2156280</v>
      </c>
      <c r="Q10" s="15">
        <v>9936440</v>
      </c>
      <c r="R10" s="15">
        <v>11602370</v>
      </c>
      <c r="S10" s="8"/>
      <c r="T10" s="16">
        <v>0.192</v>
      </c>
      <c r="U10" s="16">
        <v>0.186</v>
      </c>
    </row>
    <row r="11" spans="1:28" ht="12.6" hidden="1" customHeight="1" x14ac:dyDescent="0.25">
      <c r="T11" s="10"/>
      <c r="U11" s="10"/>
    </row>
    <row r="12" spans="1:28" x14ac:dyDescent="0.25">
      <c r="A12" s="11" t="s">
        <v>998</v>
      </c>
      <c r="B12" s="17" t="s">
        <v>999</v>
      </c>
      <c r="C12" s="17" t="s">
        <v>292</v>
      </c>
      <c r="E12" s="18">
        <v>1455</v>
      </c>
      <c r="F12" s="18">
        <v>1620</v>
      </c>
      <c r="H12" s="18">
        <v>30</v>
      </c>
      <c r="I12" s="18">
        <v>40</v>
      </c>
      <c r="K12" s="18">
        <v>240</v>
      </c>
      <c r="L12" s="18">
        <v>285</v>
      </c>
      <c r="N12" s="15">
        <v>1720</v>
      </c>
      <c r="O12" s="15">
        <v>1940</v>
      </c>
      <c r="Q12" s="18">
        <v>10675</v>
      </c>
      <c r="R12" s="18">
        <v>12545</v>
      </c>
      <c r="T12" s="16">
        <v>0.161</v>
      </c>
      <c r="U12" s="16">
        <v>0.155</v>
      </c>
      <c r="V12" s="1">
        <v>162</v>
      </c>
    </row>
    <row r="13" spans="1:28" x14ac:dyDescent="0.25">
      <c r="A13" s="11" t="s">
        <v>640</v>
      </c>
      <c r="B13" s="17" t="s">
        <v>641</v>
      </c>
      <c r="C13" s="17" t="s">
        <v>37</v>
      </c>
      <c r="E13" s="18">
        <v>2220</v>
      </c>
      <c r="F13" s="18">
        <v>2490</v>
      </c>
      <c r="H13" s="18">
        <v>85</v>
      </c>
      <c r="I13" s="18">
        <v>110</v>
      </c>
      <c r="K13" s="18">
        <v>265</v>
      </c>
      <c r="L13" s="18">
        <v>315</v>
      </c>
      <c r="N13" s="15">
        <v>2570</v>
      </c>
      <c r="O13" s="15">
        <v>2915</v>
      </c>
      <c r="Q13" s="18">
        <v>15970</v>
      </c>
      <c r="R13" s="18">
        <v>18925</v>
      </c>
      <c r="T13" s="16">
        <v>0.161</v>
      </c>
      <c r="U13" s="16">
        <v>0.154</v>
      </c>
      <c r="V13" s="1">
        <v>163</v>
      </c>
    </row>
    <row r="14" spans="1:28" x14ac:dyDescent="0.25">
      <c r="A14" s="11" t="s">
        <v>652</v>
      </c>
      <c r="B14" s="17" t="s">
        <v>653</v>
      </c>
      <c r="C14" s="17" t="s">
        <v>82</v>
      </c>
      <c r="E14" s="18">
        <v>3020</v>
      </c>
      <c r="F14" s="18">
        <v>3350</v>
      </c>
      <c r="H14" s="18">
        <v>110</v>
      </c>
      <c r="I14" s="18">
        <v>130</v>
      </c>
      <c r="K14" s="18">
        <v>430</v>
      </c>
      <c r="L14" s="18">
        <v>500</v>
      </c>
      <c r="N14" s="15">
        <v>3560</v>
      </c>
      <c r="O14" s="15">
        <v>3980</v>
      </c>
      <c r="Q14" s="18">
        <v>21085</v>
      </c>
      <c r="R14" s="18">
        <v>24725</v>
      </c>
      <c r="T14" s="16">
        <v>0.16900000000000001</v>
      </c>
      <c r="U14" s="16">
        <v>0.161</v>
      </c>
      <c r="V14" s="1">
        <v>148</v>
      </c>
    </row>
    <row r="15" spans="1:28" x14ac:dyDescent="0.25">
      <c r="A15" s="11" t="s">
        <v>1000</v>
      </c>
      <c r="B15" s="17" t="s">
        <v>1001</v>
      </c>
      <c r="C15" s="17" t="s">
        <v>293</v>
      </c>
      <c r="E15" s="18">
        <v>2995</v>
      </c>
      <c r="F15" s="18">
        <v>3315</v>
      </c>
      <c r="H15" s="18">
        <v>110</v>
      </c>
      <c r="I15" s="18">
        <v>145</v>
      </c>
      <c r="K15" s="18">
        <v>515</v>
      </c>
      <c r="L15" s="18">
        <v>610</v>
      </c>
      <c r="N15" s="15">
        <v>3625</v>
      </c>
      <c r="O15" s="15">
        <v>4065</v>
      </c>
      <c r="Q15" s="18">
        <v>24175</v>
      </c>
      <c r="R15" s="18">
        <v>28485</v>
      </c>
      <c r="T15" s="16">
        <v>0.15</v>
      </c>
      <c r="U15" s="16">
        <v>0.14299999999999999</v>
      </c>
      <c r="V15" s="1">
        <v>185</v>
      </c>
    </row>
    <row r="16" spans="1:28" x14ac:dyDescent="0.25">
      <c r="A16" s="11" t="s">
        <v>902</v>
      </c>
      <c r="B16" s="17" t="s">
        <v>903</v>
      </c>
      <c r="C16" s="17" t="s">
        <v>111</v>
      </c>
      <c r="E16" s="18">
        <v>4570</v>
      </c>
      <c r="F16" s="18">
        <v>4985</v>
      </c>
      <c r="H16" s="18">
        <v>90</v>
      </c>
      <c r="I16" s="18">
        <v>125</v>
      </c>
      <c r="K16" s="18">
        <v>535</v>
      </c>
      <c r="L16" s="18">
        <v>620</v>
      </c>
      <c r="N16" s="15">
        <v>5195</v>
      </c>
      <c r="O16" s="15">
        <v>5730</v>
      </c>
      <c r="Q16" s="18">
        <v>22425</v>
      </c>
      <c r="R16" s="18">
        <v>26115</v>
      </c>
      <c r="T16" s="16">
        <v>0.23200000000000001</v>
      </c>
      <c r="U16" s="16">
        <v>0.219</v>
      </c>
      <c r="V16" s="1">
        <v>64</v>
      </c>
      <c r="X16" s="1" t="s">
        <v>348</v>
      </c>
      <c r="Z16" s="1" t="s">
        <v>348</v>
      </c>
    </row>
    <row r="17" spans="1:28" x14ac:dyDescent="0.25">
      <c r="A17" s="11" t="s">
        <v>784</v>
      </c>
      <c r="B17" s="17" t="s">
        <v>785</v>
      </c>
      <c r="C17" s="17" t="s">
        <v>264</v>
      </c>
      <c r="E17" s="18">
        <v>3375</v>
      </c>
      <c r="F17" s="18">
        <v>3665</v>
      </c>
      <c r="H17" s="18">
        <v>110</v>
      </c>
      <c r="I17" s="18">
        <v>135</v>
      </c>
      <c r="K17" s="18">
        <v>560</v>
      </c>
      <c r="L17" s="18">
        <v>645</v>
      </c>
      <c r="N17" s="15">
        <v>4045</v>
      </c>
      <c r="O17" s="15">
        <v>4450</v>
      </c>
      <c r="Q17" s="18">
        <v>24235</v>
      </c>
      <c r="R17" s="18">
        <v>28280</v>
      </c>
      <c r="T17" s="16">
        <v>0.16700000000000001</v>
      </c>
      <c r="U17" s="16">
        <v>0.157</v>
      </c>
      <c r="V17" s="1">
        <v>156</v>
      </c>
    </row>
    <row r="18" spans="1:28" x14ac:dyDescent="0.25">
      <c r="A18" s="11" t="s">
        <v>622</v>
      </c>
      <c r="B18" s="17" t="s">
        <v>623</v>
      </c>
      <c r="C18" s="17" t="s">
        <v>244</v>
      </c>
      <c r="E18" s="18">
        <v>2780</v>
      </c>
      <c r="F18" s="18">
        <v>3035</v>
      </c>
      <c r="H18" s="18">
        <v>95</v>
      </c>
      <c r="I18" s="18">
        <v>135</v>
      </c>
      <c r="K18" s="18">
        <v>515</v>
      </c>
      <c r="L18" s="18">
        <v>590</v>
      </c>
      <c r="N18" s="15">
        <v>3390</v>
      </c>
      <c r="O18" s="15">
        <v>3755</v>
      </c>
      <c r="Q18" s="18">
        <v>34635</v>
      </c>
      <c r="R18" s="18">
        <v>40510</v>
      </c>
      <c r="T18" s="16">
        <v>9.8000000000000004E-2</v>
      </c>
      <c r="U18" s="16">
        <v>9.2999999999999999E-2</v>
      </c>
      <c r="V18" s="1">
        <v>281</v>
      </c>
    </row>
    <row r="19" spans="1:28" x14ac:dyDescent="0.25">
      <c r="A19" s="11" t="s">
        <v>952</v>
      </c>
      <c r="B19" s="17" t="s">
        <v>953</v>
      </c>
      <c r="C19" s="17" t="s">
        <v>190</v>
      </c>
      <c r="E19" s="18">
        <v>1495</v>
      </c>
      <c r="F19" s="18">
        <v>1650</v>
      </c>
      <c r="H19" s="18">
        <v>80</v>
      </c>
      <c r="I19" s="18">
        <v>100</v>
      </c>
      <c r="K19" s="18">
        <v>305</v>
      </c>
      <c r="L19" s="18">
        <v>350</v>
      </c>
      <c r="N19" s="15">
        <v>1880</v>
      </c>
      <c r="O19" s="15">
        <v>2100</v>
      </c>
      <c r="Q19" s="18">
        <v>15055</v>
      </c>
      <c r="R19" s="18">
        <v>17885</v>
      </c>
      <c r="T19" s="16">
        <v>0.125</v>
      </c>
      <c r="U19" s="16">
        <v>0.11700000000000001</v>
      </c>
      <c r="V19" s="1">
        <v>230</v>
      </c>
    </row>
    <row r="20" spans="1:28" x14ac:dyDescent="0.25">
      <c r="A20" s="11" t="s">
        <v>373</v>
      </c>
      <c r="B20" s="17" t="s">
        <v>374</v>
      </c>
      <c r="C20" s="17" t="s">
        <v>199</v>
      </c>
      <c r="E20" s="18">
        <v>13255</v>
      </c>
      <c r="F20" s="18">
        <v>14690</v>
      </c>
      <c r="H20" s="18">
        <v>215</v>
      </c>
      <c r="I20" s="18">
        <v>280</v>
      </c>
      <c r="K20" s="18">
        <v>1915</v>
      </c>
      <c r="L20" s="18">
        <v>2180</v>
      </c>
      <c r="N20" s="15">
        <v>15390</v>
      </c>
      <c r="O20" s="15">
        <v>17150</v>
      </c>
      <c r="Q20" s="18">
        <v>49900</v>
      </c>
      <c r="R20" s="18">
        <v>56740</v>
      </c>
      <c r="T20" s="16">
        <v>0.308</v>
      </c>
      <c r="U20" s="16">
        <v>0.30199999999999999</v>
      </c>
      <c r="V20" s="1">
        <v>9</v>
      </c>
      <c r="W20" s="1" t="s">
        <v>348</v>
      </c>
      <c r="X20" s="1" t="s">
        <v>348</v>
      </c>
      <c r="Y20" s="1" t="s">
        <v>348</v>
      </c>
      <c r="Z20" s="1" t="s">
        <v>348</v>
      </c>
      <c r="AA20" s="1" t="s">
        <v>348</v>
      </c>
      <c r="AB20" s="1" t="s">
        <v>348</v>
      </c>
    </row>
    <row r="21" spans="1:28" x14ac:dyDescent="0.25">
      <c r="A21" s="11" t="s">
        <v>375</v>
      </c>
      <c r="B21" s="17" t="s">
        <v>376</v>
      </c>
      <c r="C21" s="17" t="s">
        <v>200</v>
      </c>
      <c r="E21" s="18">
        <v>10340</v>
      </c>
      <c r="F21" s="18">
        <v>11800</v>
      </c>
      <c r="H21" s="18">
        <v>315</v>
      </c>
      <c r="I21" s="18">
        <v>440</v>
      </c>
      <c r="K21" s="18">
        <v>2040</v>
      </c>
      <c r="L21" s="18">
        <v>2355</v>
      </c>
      <c r="N21" s="15">
        <v>12695</v>
      </c>
      <c r="O21" s="15">
        <v>14600</v>
      </c>
      <c r="Q21" s="18">
        <v>72830</v>
      </c>
      <c r="R21" s="18">
        <v>84270</v>
      </c>
      <c r="T21" s="16">
        <v>0.17399999999999999</v>
      </c>
      <c r="U21" s="16">
        <v>0.17299999999999999</v>
      </c>
      <c r="V21" s="1">
        <v>133</v>
      </c>
      <c r="AB21" s="1" t="s">
        <v>348</v>
      </c>
    </row>
    <row r="22" spans="1:28" x14ac:dyDescent="0.25">
      <c r="A22" s="11" t="s">
        <v>467</v>
      </c>
      <c r="B22" s="17" t="s">
        <v>468</v>
      </c>
      <c r="C22" s="17" t="s">
        <v>56</v>
      </c>
      <c r="E22" s="18">
        <v>8935</v>
      </c>
      <c r="F22" s="18">
        <v>9920</v>
      </c>
      <c r="H22" s="18">
        <v>200</v>
      </c>
      <c r="I22" s="18">
        <v>260</v>
      </c>
      <c r="K22" s="18">
        <v>1135</v>
      </c>
      <c r="L22" s="18">
        <v>1330</v>
      </c>
      <c r="N22" s="15">
        <v>10270</v>
      </c>
      <c r="O22" s="15">
        <v>11505</v>
      </c>
      <c r="Q22" s="18">
        <v>43065</v>
      </c>
      <c r="R22" s="18">
        <v>50520</v>
      </c>
      <c r="T22" s="16">
        <v>0.23799999999999999</v>
      </c>
      <c r="U22" s="16">
        <v>0.22800000000000001</v>
      </c>
      <c r="V22" s="1">
        <v>51</v>
      </c>
      <c r="X22" s="1" t="s">
        <v>348</v>
      </c>
      <c r="Z22" s="1" t="s">
        <v>348</v>
      </c>
    </row>
    <row r="23" spans="1:28" x14ac:dyDescent="0.25">
      <c r="A23" s="11" t="s">
        <v>642</v>
      </c>
      <c r="B23" s="17" t="s">
        <v>643</v>
      </c>
      <c r="C23" s="17" t="s">
        <v>38</v>
      </c>
      <c r="E23" s="18">
        <v>2290</v>
      </c>
      <c r="F23" s="18">
        <v>2570</v>
      </c>
      <c r="H23" s="18">
        <v>55</v>
      </c>
      <c r="I23" s="18">
        <v>70</v>
      </c>
      <c r="K23" s="18">
        <v>290</v>
      </c>
      <c r="L23" s="18">
        <v>355</v>
      </c>
      <c r="N23" s="15">
        <v>2635</v>
      </c>
      <c r="O23" s="15">
        <v>2995</v>
      </c>
      <c r="Q23" s="18">
        <v>12335</v>
      </c>
      <c r="R23" s="18">
        <v>14665</v>
      </c>
      <c r="T23" s="16">
        <v>0.214</v>
      </c>
      <c r="U23" s="16">
        <v>0.20399999999999999</v>
      </c>
      <c r="V23" s="1">
        <v>83</v>
      </c>
      <c r="Z23" s="1" t="s">
        <v>348</v>
      </c>
    </row>
    <row r="24" spans="1:28" x14ac:dyDescent="0.25">
      <c r="A24" s="11" t="s">
        <v>706</v>
      </c>
      <c r="B24" s="17" t="s">
        <v>707</v>
      </c>
      <c r="C24" s="17" t="s">
        <v>161</v>
      </c>
      <c r="E24" s="18">
        <v>7070</v>
      </c>
      <c r="F24" s="18">
        <v>7815</v>
      </c>
      <c r="H24" s="18">
        <v>105</v>
      </c>
      <c r="I24" s="18">
        <v>135</v>
      </c>
      <c r="K24" s="18">
        <v>895</v>
      </c>
      <c r="L24" s="18">
        <v>1030</v>
      </c>
      <c r="N24" s="15">
        <v>8075</v>
      </c>
      <c r="O24" s="15">
        <v>8975</v>
      </c>
      <c r="Q24" s="18">
        <v>36030</v>
      </c>
      <c r="R24" s="18">
        <v>41750</v>
      </c>
      <c r="T24" s="16">
        <v>0.224</v>
      </c>
      <c r="U24" s="16">
        <v>0.215</v>
      </c>
      <c r="V24" s="1">
        <v>71</v>
      </c>
      <c r="X24" s="1" t="s">
        <v>348</v>
      </c>
      <c r="Z24" s="1" t="s">
        <v>348</v>
      </c>
    </row>
    <row r="25" spans="1:28" x14ac:dyDescent="0.25">
      <c r="A25" s="11" t="s">
        <v>742</v>
      </c>
      <c r="B25" s="17" t="s">
        <v>743</v>
      </c>
      <c r="C25" s="17" t="s">
        <v>253</v>
      </c>
      <c r="E25" s="18">
        <v>3075</v>
      </c>
      <c r="F25" s="18">
        <v>3365</v>
      </c>
      <c r="H25" s="18">
        <v>80</v>
      </c>
      <c r="I25" s="18">
        <v>100</v>
      </c>
      <c r="K25" s="18">
        <v>570</v>
      </c>
      <c r="L25" s="18">
        <v>660</v>
      </c>
      <c r="N25" s="15">
        <v>3725</v>
      </c>
      <c r="O25" s="15">
        <v>4125</v>
      </c>
      <c r="Q25" s="18">
        <v>33245</v>
      </c>
      <c r="R25" s="18">
        <v>38770</v>
      </c>
      <c r="T25" s="16">
        <v>0.112</v>
      </c>
      <c r="U25" s="16">
        <v>0.106</v>
      </c>
      <c r="V25" s="1">
        <v>259</v>
      </c>
    </row>
    <row r="26" spans="1:28" x14ac:dyDescent="0.25">
      <c r="A26" s="11" t="s">
        <v>904</v>
      </c>
      <c r="B26" s="17" t="s">
        <v>905</v>
      </c>
      <c r="C26" s="17" t="s">
        <v>112</v>
      </c>
      <c r="E26" s="18">
        <v>3015</v>
      </c>
      <c r="F26" s="18">
        <v>3315</v>
      </c>
      <c r="H26" s="18">
        <v>85</v>
      </c>
      <c r="I26" s="18">
        <v>100</v>
      </c>
      <c r="K26" s="18">
        <v>370</v>
      </c>
      <c r="L26" s="18">
        <v>440</v>
      </c>
      <c r="N26" s="15">
        <v>3470</v>
      </c>
      <c r="O26" s="15">
        <v>3855</v>
      </c>
      <c r="Q26" s="18">
        <v>19880</v>
      </c>
      <c r="R26" s="18">
        <v>23510</v>
      </c>
      <c r="T26" s="16">
        <v>0.17499999999999999</v>
      </c>
      <c r="U26" s="16">
        <v>0.16400000000000001</v>
      </c>
      <c r="V26" s="1">
        <v>145</v>
      </c>
    </row>
    <row r="27" spans="1:28" x14ac:dyDescent="0.25">
      <c r="A27" s="11" t="s">
        <v>562</v>
      </c>
      <c r="B27" s="17" t="s">
        <v>563</v>
      </c>
      <c r="C27" s="17" t="s">
        <v>300</v>
      </c>
      <c r="E27" s="18">
        <v>2755</v>
      </c>
      <c r="F27" s="18">
        <v>3055</v>
      </c>
      <c r="H27" s="18">
        <v>115</v>
      </c>
      <c r="I27" s="18">
        <v>150</v>
      </c>
      <c r="K27" s="18">
        <v>560</v>
      </c>
      <c r="L27" s="18">
        <v>650</v>
      </c>
      <c r="N27" s="15">
        <v>3430</v>
      </c>
      <c r="O27" s="15">
        <v>3855</v>
      </c>
      <c r="Q27" s="18">
        <v>28640</v>
      </c>
      <c r="R27" s="18">
        <v>33870</v>
      </c>
      <c r="T27" s="16">
        <v>0.12</v>
      </c>
      <c r="U27" s="16">
        <v>0.114</v>
      </c>
      <c r="V27" s="1">
        <v>236</v>
      </c>
    </row>
    <row r="28" spans="1:28" x14ac:dyDescent="0.25">
      <c r="A28" s="11" t="s">
        <v>590</v>
      </c>
      <c r="B28" s="17" t="s">
        <v>591</v>
      </c>
      <c r="C28" s="17" t="s">
        <v>152</v>
      </c>
      <c r="E28" s="18">
        <v>4770</v>
      </c>
      <c r="F28" s="18">
        <v>5305</v>
      </c>
      <c r="H28" s="18">
        <v>150</v>
      </c>
      <c r="I28" s="18">
        <v>200</v>
      </c>
      <c r="K28" s="18">
        <v>785</v>
      </c>
      <c r="L28" s="18">
        <v>920</v>
      </c>
      <c r="N28" s="15">
        <v>5705</v>
      </c>
      <c r="O28" s="15">
        <v>6425</v>
      </c>
      <c r="Q28" s="18">
        <v>32390</v>
      </c>
      <c r="R28" s="18">
        <v>37890</v>
      </c>
      <c r="T28" s="16">
        <v>0.17599999999999999</v>
      </c>
      <c r="U28" s="16">
        <v>0.17</v>
      </c>
      <c r="V28" s="1">
        <v>137</v>
      </c>
    </row>
    <row r="29" spans="1:28" x14ac:dyDescent="0.25">
      <c r="A29" s="11" t="s">
        <v>377</v>
      </c>
      <c r="B29" s="17" t="s">
        <v>378</v>
      </c>
      <c r="C29" s="17" t="s">
        <v>201</v>
      </c>
      <c r="E29" s="18">
        <v>7625</v>
      </c>
      <c r="F29" s="18">
        <v>8385</v>
      </c>
      <c r="H29" s="18">
        <v>115</v>
      </c>
      <c r="I29" s="18">
        <v>150</v>
      </c>
      <c r="K29" s="18">
        <v>1170</v>
      </c>
      <c r="L29" s="18">
        <v>1340</v>
      </c>
      <c r="N29" s="15">
        <v>8910</v>
      </c>
      <c r="O29" s="15">
        <v>9875</v>
      </c>
      <c r="Q29" s="18">
        <v>46700</v>
      </c>
      <c r="R29" s="18">
        <v>54785</v>
      </c>
      <c r="T29" s="16">
        <v>0.191</v>
      </c>
      <c r="U29" s="16">
        <v>0.18</v>
      </c>
      <c r="V29" s="1">
        <v>123</v>
      </c>
    </row>
    <row r="30" spans="1:28" x14ac:dyDescent="0.25">
      <c r="A30" s="11" t="s">
        <v>485</v>
      </c>
      <c r="B30" s="17" t="s">
        <v>486</v>
      </c>
      <c r="C30" s="17" t="s">
        <v>119</v>
      </c>
      <c r="E30" s="18">
        <v>62665</v>
      </c>
      <c r="F30" s="18">
        <v>70790</v>
      </c>
      <c r="H30" s="18">
        <v>1430</v>
      </c>
      <c r="I30" s="18">
        <v>1905</v>
      </c>
      <c r="K30" s="18">
        <v>8905</v>
      </c>
      <c r="L30" s="18">
        <v>10340</v>
      </c>
      <c r="N30" s="15">
        <v>73000</v>
      </c>
      <c r="O30" s="15">
        <v>83035</v>
      </c>
      <c r="Q30" s="18">
        <v>243990</v>
      </c>
      <c r="R30" s="18">
        <v>282000</v>
      </c>
      <c r="T30" s="16">
        <v>0.29899999999999999</v>
      </c>
      <c r="U30" s="16">
        <v>0.29399999999999998</v>
      </c>
      <c r="V30" s="1">
        <v>13</v>
      </c>
      <c r="W30" s="1" t="s">
        <v>348</v>
      </c>
      <c r="X30" s="1" t="s">
        <v>348</v>
      </c>
      <c r="Y30" s="1" t="s">
        <v>348</v>
      </c>
      <c r="Z30" s="1" t="s">
        <v>348</v>
      </c>
      <c r="AA30" s="1" t="s">
        <v>348</v>
      </c>
      <c r="AB30" s="1" t="s">
        <v>348</v>
      </c>
    </row>
    <row r="31" spans="1:28" x14ac:dyDescent="0.25">
      <c r="A31" s="11" t="s">
        <v>832</v>
      </c>
      <c r="B31" s="17" t="s">
        <v>833</v>
      </c>
      <c r="C31" s="17" t="s">
        <v>90</v>
      </c>
      <c r="E31" s="18">
        <v>1240</v>
      </c>
      <c r="F31" s="18">
        <v>1370</v>
      </c>
      <c r="H31" s="18">
        <v>55</v>
      </c>
      <c r="I31" s="18">
        <v>75</v>
      </c>
      <c r="K31" s="18">
        <v>245</v>
      </c>
      <c r="L31" s="18">
        <v>280</v>
      </c>
      <c r="N31" s="15">
        <v>1540</v>
      </c>
      <c r="O31" s="15">
        <v>1725</v>
      </c>
      <c r="Q31" s="18">
        <v>17010</v>
      </c>
      <c r="R31" s="18">
        <v>20060</v>
      </c>
      <c r="T31" s="16">
        <v>9.0999999999999998E-2</v>
      </c>
      <c r="U31" s="16">
        <v>8.5999999999999993E-2</v>
      </c>
      <c r="V31" s="1">
        <v>293</v>
      </c>
    </row>
    <row r="32" spans="1:28" x14ac:dyDescent="0.25">
      <c r="A32" s="11" t="s">
        <v>532</v>
      </c>
      <c r="B32" s="17" t="s">
        <v>533</v>
      </c>
      <c r="C32" s="17" t="s">
        <v>35</v>
      </c>
      <c r="E32" s="18">
        <v>6600</v>
      </c>
      <c r="F32" s="18">
        <v>7585</v>
      </c>
      <c r="H32" s="18">
        <v>215</v>
      </c>
      <c r="I32" s="18">
        <v>310</v>
      </c>
      <c r="K32" s="18">
        <v>955</v>
      </c>
      <c r="L32" s="18">
        <v>1145</v>
      </c>
      <c r="N32" s="15">
        <v>7775</v>
      </c>
      <c r="O32" s="15">
        <v>9040</v>
      </c>
      <c r="Q32" s="18">
        <v>34410</v>
      </c>
      <c r="R32" s="18">
        <v>40265</v>
      </c>
      <c r="T32" s="16">
        <v>0.22600000000000001</v>
      </c>
      <c r="U32" s="16">
        <v>0.22500000000000001</v>
      </c>
      <c r="V32" s="1">
        <v>56</v>
      </c>
      <c r="X32" s="1" t="s">
        <v>348</v>
      </c>
      <c r="Z32" s="1" t="s">
        <v>348</v>
      </c>
      <c r="AB32" s="1" t="s">
        <v>348</v>
      </c>
    </row>
    <row r="33" spans="1:28" x14ac:dyDescent="0.25">
      <c r="A33" s="11" t="s">
        <v>534</v>
      </c>
      <c r="B33" s="17" t="s">
        <v>535</v>
      </c>
      <c r="C33" s="17" t="s">
        <v>36</v>
      </c>
      <c r="E33" s="18">
        <v>7045</v>
      </c>
      <c r="F33" s="18">
        <v>7900</v>
      </c>
      <c r="H33" s="18">
        <v>210</v>
      </c>
      <c r="I33" s="18">
        <v>280</v>
      </c>
      <c r="K33" s="18">
        <v>830</v>
      </c>
      <c r="L33" s="18">
        <v>975</v>
      </c>
      <c r="N33" s="15">
        <v>8090</v>
      </c>
      <c r="O33" s="15">
        <v>9155</v>
      </c>
      <c r="Q33" s="18">
        <v>26470</v>
      </c>
      <c r="R33" s="18">
        <v>31195</v>
      </c>
      <c r="T33" s="16">
        <v>0.30599999999999999</v>
      </c>
      <c r="U33" s="16">
        <v>0.29399999999999998</v>
      </c>
      <c r="V33" s="1">
        <v>14</v>
      </c>
      <c r="W33" s="1" t="s">
        <v>348</v>
      </c>
      <c r="X33" s="1" t="s">
        <v>348</v>
      </c>
      <c r="Y33" s="1" t="s">
        <v>348</v>
      </c>
      <c r="Z33" s="1" t="s">
        <v>348</v>
      </c>
      <c r="AA33" s="1" t="s">
        <v>348</v>
      </c>
      <c r="AB33" s="1" t="s">
        <v>348</v>
      </c>
    </row>
    <row r="34" spans="1:28" x14ac:dyDescent="0.25">
      <c r="A34" s="11" t="s">
        <v>654</v>
      </c>
      <c r="B34" s="17" t="s">
        <v>655</v>
      </c>
      <c r="C34" s="17" t="s">
        <v>83</v>
      </c>
      <c r="E34" s="18">
        <v>2530</v>
      </c>
      <c r="F34" s="18">
        <v>2810</v>
      </c>
      <c r="H34" s="18">
        <v>75</v>
      </c>
      <c r="I34" s="18">
        <v>95</v>
      </c>
      <c r="K34" s="18">
        <v>350</v>
      </c>
      <c r="L34" s="18">
        <v>425</v>
      </c>
      <c r="N34" s="15">
        <v>2955</v>
      </c>
      <c r="O34" s="15">
        <v>3330</v>
      </c>
      <c r="Q34" s="18">
        <v>13760</v>
      </c>
      <c r="R34" s="18">
        <v>16205</v>
      </c>
      <c r="T34" s="16">
        <v>0.215</v>
      </c>
      <c r="U34" s="16">
        <v>0.20499999999999999</v>
      </c>
      <c r="V34" s="1">
        <v>82</v>
      </c>
      <c r="AB34" s="1" t="s">
        <v>348</v>
      </c>
    </row>
    <row r="35" spans="1:28" x14ac:dyDescent="0.25">
      <c r="A35" s="11" t="s">
        <v>437</v>
      </c>
      <c r="B35" s="17" t="s">
        <v>438</v>
      </c>
      <c r="C35" s="17" t="s">
        <v>16</v>
      </c>
      <c r="E35" s="18">
        <v>10785</v>
      </c>
      <c r="F35" s="18">
        <v>12175</v>
      </c>
      <c r="H35" s="18">
        <v>265</v>
      </c>
      <c r="I35" s="18">
        <v>335</v>
      </c>
      <c r="K35" s="18">
        <v>1725</v>
      </c>
      <c r="L35" s="18">
        <v>2030</v>
      </c>
      <c r="N35" s="15">
        <v>12770</v>
      </c>
      <c r="O35" s="15">
        <v>14540</v>
      </c>
      <c r="Q35" s="18">
        <v>57625</v>
      </c>
      <c r="R35" s="18">
        <v>67290</v>
      </c>
      <c r="T35" s="16">
        <v>0.222</v>
      </c>
      <c r="U35" s="16">
        <v>0.216</v>
      </c>
      <c r="V35" s="1">
        <v>68</v>
      </c>
      <c r="X35" s="1" t="s">
        <v>348</v>
      </c>
      <c r="Z35" s="1" t="s">
        <v>348</v>
      </c>
      <c r="AB35" s="1" t="s">
        <v>348</v>
      </c>
    </row>
    <row r="36" spans="1:28" x14ac:dyDescent="0.25">
      <c r="A36" s="11" t="s">
        <v>846</v>
      </c>
      <c r="B36" s="17" t="s">
        <v>847</v>
      </c>
      <c r="C36" s="17" t="s">
        <v>97</v>
      </c>
      <c r="E36" s="18">
        <v>1665</v>
      </c>
      <c r="F36" s="18">
        <v>1850</v>
      </c>
      <c r="H36" s="18">
        <v>40</v>
      </c>
      <c r="I36" s="18">
        <v>60</v>
      </c>
      <c r="K36" s="18">
        <v>300</v>
      </c>
      <c r="L36" s="18">
        <v>345</v>
      </c>
      <c r="N36" s="15">
        <v>2010</v>
      </c>
      <c r="O36" s="15">
        <v>2255</v>
      </c>
      <c r="Q36" s="18">
        <v>12465</v>
      </c>
      <c r="R36" s="18">
        <v>14520</v>
      </c>
      <c r="T36" s="16">
        <v>0.161</v>
      </c>
      <c r="U36" s="16">
        <v>0.155</v>
      </c>
      <c r="V36" s="1">
        <v>161</v>
      </c>
    </row>
    <row r="37" spans="1:28" x14ac:dyDescent="0.25">
      <c r="A37" s="11" t="s">
        <v>578</v>
      </c>
      <c r="B37" s="17" t="s">
        <v>579</v>
      </c>
      <c r="C37" s="17" t="s">
        <v>308</v>
      </c>
      <c r="E37" s="18">
        <v>4350</v>
      </c>
      <c r="F37" s="18">
        <v>4830</v>
      </c>
      <c r="H37" s="18">
        <v>120</v>
      </c>
      <c r="I37" s="18">
        <v>155</v>
      </c>
      <c r="K37" s="18">
        <v>750</v>
      </c>
      <c r="L37" s="18">
        <v>880</v>
      </c>
      <c r="N37" s="15">
        <v>5215</v>
      </c>
      <c r="O37" s="15">
        <v>5865</v>
      </c>
      <c r="Q37" s="18">
        <v>28400</v>
      </c>
      <c r="R37" s="18">
        <v>32730</v>
      </c>
      <c r="T37" s="16">
        <v>0.184</v>
      </c>
      <c r="U37" s="16">
        <v>0.17899999999999999</v>
      </c>
      <c r="V37" s="1">
        <v>126</v>
      </c>
    </row>
    <row r="38" spans="1:28" x14ac:dyDescent="0.25">
      <c r="A38" s="11" t="s">
        <v>600</v>
      </c>
      <c r="B38" s="17" t="s">
        <v>601</v>
      </c>
      <c r="C38" s="17" t="s">
        <v>233</v>
      </c>
      <c r="E38" s="18">
        <v>1990</v>
      </c>
      <c r="F38" s="18">
        <v>2175</v>
      </c>
      <c r="H38" s="18">
        <v>40</v>
      </c>
      <c r="I38" s="18">
        <v>55</v>
      </c>
      <c r="K38" s="18">
        <v>380</v>
      </c>
      <c r="L38" s="18">
        <v>455</v>
      </c>
      <c r="N38" s="15">
        <v>2415</v>
      </c>
      <c r="O38" s="15">
        <v>2685</v>
      </c>
      <c r="Q38" s="18">
        <v>22385</v>
      </c>
      <c r="R38" s="18">
        <v>25930</v>
      </c>
      <c r="T38" s="16">
        <v>0.108</v>
      </c>
      <c r="U38" s="16">
        <v>0.104</v>
      </c>
      <c r="V38" s="1">
        <v>260</v>
      </c>
    </row>
    <row r="39" spans="1:28" x14ac:dyDescent="0.2">
      <c r="A39" s="11" t="s">
        <v>499</v>
      </c>
      <c r="B39" s="17" t="s">
        <v>500</v>
      </c>
      <c r="C39" s="17" t="s">
        <v>60</v>
      </c>
      <c r="E39" s="18">
        <v>24770</v>
      </c>
      <c r="F39" s="18">
        <v>27875</v>
      </c>
      <c r="H39" s="18">
        <v>710</v>
      </c>
      <c r="I39" s="18">
        <v>920</v>
      </c>
      <c r="K39" s="18">
        <v>3745</v>
      </c>
      <c r="L39" s="18">
        <v>4340</v>
      </c>
      <c r="N39" s="15">
        <v>29225</v>
      </c>
      <c r="O39" s="15">
        <v>33135</v>
      </c>
      <c r="Q39" s="18">
        <v>122115</v>
      </c>
      <c r="R39" s="18">
        <v>140250</v>
      </c>
      <c r="T39" s="16">
        <v>0.23899999999999999</v>
      </c>
      <c r="U39" s="16">
        <v>0.23599999999999999</v>
      </c>
      <c r="V39" s="1">
        <v>44</v>
      </c>
      <c r="X39" s="1" t="s">
        <v>348</v>
      </c>
      <c r="Z39" s="1" t="s">
        <v>348</v>
      </c>
      <c r="AA39" s="1" t="s">
        <v>348</v>
      </c>
      <c r="AB39" s="1" t="s">
        <v>348</v>
      </c>
    </row>
    <row r="40" spans="1:28" x14ac:dyDescent="0.2">
      <c r="A40" s="11" t="s">
        <v>708</v>
      </c>
      <c r="B40" s="17" t="s">
        <v>709</v>
      </c>
      <c r="C40" s="17" t="s">
        <v>162</v>
      </c>
      <c r="E40" s="18">
        <v>3420</v>
      </c>
      <c r="F40" s="18">
        <v>3775</v>
      </c>
      <c r="H40" s="18">
        <v>95</v>
      </c>
      <c r="I40" s="18">
        <v>135</v>
      </c>
      <c r="K40" s="18">
        <v>500</v>
      </c>
      <c r="L40" s="18">
        <v>570</v>
      </c>
      <c r="N40" s="15">
        <v>4015</v>
      </c>
      <c r="O40" s="15">
        <v>4475</v>
      </c>
      <c r="Q40" s="18">
        <v>28145</v>
      </c>
      <c r="R40" s="18">
        <v>32805</v>
      </c>
      <c r="T40" s="16">
        <v>0.14299999999999999</v>
      </c>
      <c r="U40" s="16">
        <v>0.13600000000000001</v>
      </c>
      <c r="V40" s="1">
        <v>194</v>
      </c>
    </row>
    <row r="41" spans="1:28" x14ac:dyDescent="0.2">
      <c r="A41" s="11" t="s">
        <v>860</v>
      </c>
      <c r="B41" s="17" t="s">
        <v>861</v>
      </c>
      <c r="C41" s="17" t="s">
        <v>183</v>
      </c>
      <c r="E41" s="18">
        <v>2745</v>
      </c>
      <c r="F41" s="18">
        <v>3030</v>
      </c>
      <c r="H41" s="18">
        <v>115</v>
      </c>
      <c r="I41" s="18">
        <v>150</v>
      </c>
      <c r="K41" s="18">
        <v>505</v>
      </c>
      <c r="L41" s="18">
        <v>580</v>
      </c>
      <c r="N41" s="15">
        <v>3365</v>
      </c>
      <c r="O41" s="15">
        <v>3760</v>
      </c>
      <c r="Q41" s="18">
        <v>22180</v>
      </c>
      <c r="R41" s="18">
        <v>26045</v>
      </c>
      <c r="T41" s="16">
        <v>0.152</v>
      </c>
      <c r="U41" s="16">
        <v>0.14399999999999999</v>
      </c>
      <c r="V41" s="1">
        <v>180</v>
      </c>
    </row>
    <row r="42" spans="1:28" x14ac:dyDescent="0.2">
      <c r="A42" s="11" t="s">
        <v>379</v>
      </c>
      <c r="B42" s="17" t="s">
        <v>380</v>
      </c>
      <c r="C42" s="17" t="s">
        <v>202</v>
      </c>
      <c r="E42" s="18">
        <v>13650</v>
      </c>
      <c r="F42" s="18">
        <v>15750</v>
      </c>
      <c r="H42" s="18">
        <v>280</v>
      </c>
      <c r="I42" s="18">
        <v>395</v>
      </c>
      <c r="K42" s="18">
        <v>2285</v>
      </c>
      <c r="L42" s="18">
        <v>2720</v>
      </c>
      <c r="N42" s="15">
        <v>16215</v>
      </c>
      <c r="O42" s="15">
        <v>18865</v>
      </c>
      <c r="Q42" s="18">
        <v>65345</v>
      </c>
      <c r="R42" s="18">
        <v>75315</v>
      </c>
      <c r="T42" s="16">
        <v>0.248</v>
      </c>
      <c r="U42" s="16">
        <v>0.25</v>
      </c>
      <c r="V42" s="1">
        <v>36</v>
      </c>
      <c r="X42" s="1" t="s">
        <v>348</v>
      </c>
      <c r="Z42" s="1" t="s">
        <v>348</v>
      </c>
      <c r="AA42" s="1" t="s">
        <v>348</v>
      </c>
      <c r="AB42" s="1" t="s">
        <v>348</v>
      </c>
    </row>
    <row r="43" spans="1:28" x14ac:dyDescent="0.2">
      <c r="A43" s="11" t="s">
        <v>710</v>
      </c>
      <c r="B43" s="17" t="s">
        <v>711</v>
      </c>
      <c r="C43" s="17" t="s">
        <v>163</v>
      </c>
      <c r="E43" s="18">
        <v>1140</v>
      </c>
      <c r="F43" s="18">
        <v>1265</v>
      </c>
      <c r="H43" s="18">
        <v>55</v>
      </c>
      <c r="I43" s="18">
        <v>65</v>
      </c>
      <c r="K43" s="18">
        <v>205</v>
      </c>
      <c r="L43" s="18">
        <v>245</v>
      </c>
      <c r="N43" s="15">
        <v>1400</v>
      </c>
      <c r="O43" s="15">
        <v>1575</v>
      </c>
      <c r="Q43" s="18">
        <v>12945</v>
      </c>
      <c r="R43" s="18">
        <v>15430</v>
      </c>
      <c r="T43" s="16">
        <v>0.108</v>
      </c>
      <c r="U43" s="16">
        <v>0.10199999999999999</v>
      </c>
      <c r="V43" s="1">
        <v>265</v>
      </c>
    </row>
    <row r="44" spans="1:28" x14ac:dyDescent="0.2">
      <c r="A44" s="11" t="s">
        <v>614</v>
      </c>
      <c r="B44" s="17" t="s">
        <v>615</v>
      </c>
      <c r="C44" s="17" t="s">
        <v>240</v>
      </c>
      <c r="E44" s="18">
        <v>6425</v>
      </c>
      <c r="F44" s="18">
        <v>7235</v>
      </c>
      <c r="H44" s="18">
        <v>265</v>
      </c>
      <c r="I44" s="18">
        <v>330</v>
      </c>
      <c r="K44" s="18">
        <v>1045</v>
      </c>
      <c r="L44" s="18">
        <v>1220</v>
      </c>
      <c r="N44" s="15">
        <v>7735</v>
      </c>
      <c r="O44" s="15">
        <v>8780</v>
      </c>
      <c r="Q44" s="18">
        <v>43625</v>
      </c>
      <c r="R44" s="18">
        <v>50305</v>
      </c>
      <c r="T44" s="16">
        <v>0.17699999999999999</v>
      </c>
      <c r="U44" s="16">
        <v>0.17499999999999999</v>
      </c>
      <c r="V44" s="1">
        <v>130</v>
      </c>
    </row>
    <row r="45" spans="1:28" x14ac:dyDescent="0.2">
      <c r="A45" s="11" t="s">
        <v>564</v>
      </c>
      <c r="B45" s="17" t="s">
        <v>565</v>
      </c>
      <c r="C45" s="17" t="s">
        <v>301</v>
      </c>
      <c r="E45" s="18">
        <v>16580</v>
      </c>
      <c r="F45" s="18">
        <v>18405</v>
      </c>
      <c r="H45" s="18">
        <v>280</v>
      </c>
      <c r="I45" s="18">
        <v>360</v>
      </c>
      <c r="K45" s="18">
        <v>1820</v>
      </c>
      <c r="L45" s="18">
        <v>2085</v>
      </c>
      <c r="N45" s="15">
        <v>18680</v>
      </c>
      <c r="O45" s="15">
        <v>20855</v>
      </c>
      <c r="Q45" s="18">
        <v>79210</v>
      </c>
      <c r="R45" s="18">
        <v>90335</v>
      </c>
      <c r="T45" s="16">
        <v>0.23599999999999999</v>
      </c>
      <c r="U45" s="16">
        <v>0.23100000000000001</v>
      </c>
      <c r="V45" s="1">
        <v>49</v>
      </c>
      <c r="X45" s="1" t="s">
        <v>348</v>
      </c>
      <c r="Z45" s="1" t="s">
        <v>348</v>
      </c>
    </row>
    <row r="46" spans="1:28" x14ac:dyDescent="0.2">
      <c r="A46" s="11" t="s">
        <v>862</v>
      </c>
      <c r="B46" s="17" t="s">
        <v>863</v>
      </c>
      <c r="C46" s="17" t="s">
        <v>184</v>
      </c>
      <c r="E46" s="18">
        <v>1405</v>
      </c>
      <c r="F46" s="18">
        <v>1575</v>
      </c>
      <c r="H46" s="18">
        <v>80</v>
      </c>
      <c r="I46" s="18">
        <v>100</v>
      </c>
      <c r="K46" s="18">
        <v>390</v>
      </c>
      <c r="L46" s="18">
        <v>450</v>
      </c>
      <c r="N46" s="15">
        <v>1875</v>
      </c>
      <c r="O46" s="15">
        <v>2130</v>
      </c>
      <c r="Q46" s="18">
        <v>20370</v>
      </c>
      <c r="R46" s="18">
        <v>24220</v>
      </c>
      <c r="T46" s="16">
        <v>9.1999999999999998E-2</v>
      </c>
      <c r="U46" s="16">
        <v>8.7999999999999995E-2</v>
      </c>
      <c r="V46" s="1">
        <v>290</v>
      </c>
    </row>
    <row r="47" spans="1:28" x14ac:dyDescent="0.2">
      <c r="A47" s="11" t="s">
        <v>381</v>
      </c>
      <c r="B47" s="17" t="s">
        <v>382</v>
      </c>
      <c r="C47" s="17" t="s">
        <v>203</v>
      </c>
      <c r="E47" s="18">
        <v>8420</v>
      </c>
      <c r="F47" s="18">
        <v>9290</v>
      </c>
      <c r="H47" s="18">
        <v>170</v>
      </c>
      <c r="I47" s="18">
        <v>235</v>
      </c>
      <c r="K47" s="18">
        <v>1265</v>
      </c>
      <c r="L47" s="18">
        <v>1440</v>
      </c>
      <c r="N47" s="15">
        <v>9855</v>
      </c>
      <c r="O47" s="15">
        <v>10960</v>
      </c>
      <c r="Q47" s="18">
        <v>60845</v>
      </c>
      <c r="R47" s="18">
        <v>70940</v>
      </c>
      <c r="T47" s="16">
        <v>0.16200000000000001</v>
      </c>
      <c r="U47" s="16">
        <v>0.155</v>
      </c>
      <c r="V47" s="1">
        <v>158</v>
      </c>
    </row>
    <row r="48" spans="1:28" x14ac:dyDescent="0.2">
      <c r="A48" s="11" t="s">
        <v>1012</v>
      </c>
      <c r="B48" s="17" t="s">
        <v>1013</v>
      </c>
      <c r="C48" s="17" t="s">
        <v>143</v>
      </c>
      <c r="E48" s="18">
        <v>1285</v>
      </c>
      <c r="F48" s="18">
        <v>1440</v>
      </c>
      <c r="H48" s="18">
        <v>45</v>
      </c>
      <c r="I48" s="18">
        <v>80</v>
      </c>
      <c r="K48" s="18">
        <v>260</v>
      </c>
      <c r="L48" s="18">
        <v>295</v>
      </c>
      <c r="N48" s="15">
        <v>1590</v>
      </c>
      <c r="O48" s="15">
        <v>1815</v>
      </c>
      <c r="Q48" s="18">
        <v>16025</v>
      </c>
      <c r="R48" s="18">
        <v>19200</v>
      </c>
      <c r="T48" s="16">
        <v>9.9000000000000005E-2</v>
      </c>
      <c r="U48" s="16">
        <v>9.5000000000000001E-2</v>
      </c>
      <c r="V48" s="1">
        <v>279</v>
      </c>
    </row>
    <row r="49" spans="1:28" x14ac:dyDescent="0.2">
      <c r="A49" s="11" t="s">
        <v>764</v>
      </c>
      <c r="B49" s="17" t="s">
        <v>765</v>
      </c>
      <c r="C49" s="17" t="s">
        <v>173</v>
      </c>
      <c r="E49" s="18">
        <v>3040</v>
      </c>
      <c r="F49" s="18">
        <v>3295</v>
      </c>
      <c r="H49" s="18">
        <v>60</v>
      </c>
      <c r="I49" s="18">
        <v>65</v>
      </c>
      <c r="K49" s="18">
        <v>455</v>
      </c>
      <c r="L49" s="18">
        <v>540</v>
      </c>
      <c r="N49" s="15">
        <v>3550</v>
      </c>
      <c r="O49" s="15">
        <v>3900</v>
      </c>
      <c r="Q49" s="18">
        <v>19175</v>
      </c>
      <c r="R49" s="18">
        <v>22295</v>
      </c>
      <c r="T49" s="16">
        <v>0.185</v>
      </c>
      <c r="U49" s="16">
        <v>0.17499999999999999</v>
      </c>
      <c r="V49" s="1">
        <v>131</v>
      </c>
    </row>
    <row r="50" spans="1:28" x14ac:dyDescent="0.2">
      <c r="A50" s="11" t="s">
        <v>906</v>
      </c>
      <c r="B50" s="17" t="s">
        <v>907</v>
      </c>
      <c r="C50" s="17" t="s">
        <v>113</v>
      </c>
      <c r="E50" s="18">
        <v>2280</v>
      </c>
      <c r="F50" s="18">
        <v>2550</v>
      </c>
      <c r="H50" s="18">
        <v>50</v>
      </c>
      <c r="I50" s="18">
        <v>65</v>
      </c>
      <c r="K50" s="18">
        <v>385</v>
      </c>
      <c r="L50" s="18">
        <v>455</v>
      </c>
      <c r="N50" s="15">
        <v>2710</v>
      </c>
      <c r="O50" s="15">
        <v>3070</v>
      </c>
      <c r="Q50" s="18">
        <v>17780</v>
      </c>
      <c r="R50" s="18">
        <v>21050</v>
      </c>
      <c r="T50" s="16">
        <v>0.152</v>
      </c>
      <c r="U50" s="16">
        <v>0.14599999999999999</v>
      </c>
      <c r="V50" s="1">
        <v>177</v>
      </c>
    </row>
    <row r="51" spans="1:28" x14ac:dyDescent="0.2">
      <c r="A51" s="11" t="s">
        <v>808</v>
      </c>
      <c r="B51" s="17" t="s">
        <v>809</v>
      </c>
      <c r="C51" s="17" t="s">
        <v>43</v>
      </c>
      <c r="E51" s="18">
        <v>3850</v>
      </c>
      <c r="F51" s="18">
        <v>4330</v>
      </c>
      <c r="H51" s="18">
        <v>95</v>
      </c>
      <c r="I51" s="18">
        <v>120</v>
      </c>
      <c r="K51" s="18">
        <v>555</v>
      </c>
      <c r="L51" s="18">
        <v>645</v>
      </c>
      <c r="N51" s="15">
        <v>4500</v>
      </c>
      <c r="O51" s="15">
        <v>5095</v>
      </c>
      <c r="Q51" s="18">
        <v>17840</v>
      </c>
      <c r="R51" s="18">
        <v>20795</v>
      </c>
      <c r="T51" s="16">
        <v>0.252</v>
      </c>
      <c r="U51" s="16">
        <v>0.245</v>
      </c>
      <c r="V51" s="1">
        <v>41</v>
      </c>
      <c r="X51" s="1" t="s">
        <v>348</v>
      </c>
      <c r="Z51" s="1" t="s">
        <v>348</v>
      </c>
      <c r="AB51" s="1" t="s">
        <v>348</v>
      </c>
    </row>
    <row r="52" spans="1:28" x14ac:dyDescent="0.2">
      <c r="A52" s="11" t="s">
        <v>439</v>
      </c>
      <c r="B52" s="17" t="s">
        <v>440</v>
      </c>
      <c r="C52" s="17" t="s">
        <v>17</v>
      </c>
      <c r="E52" s="18">
        <v>5290</v>
      </c>
      <c r="F52" s="18">
        <v>5935</v>
      </c>
      <c r="H52" s="18">
        <v>140</v>
      </c>
      <c r="I52" s="18">
        <v>180</v>
      </c>
      <c r="K52" s="18">
        <v>945</v>
      </c>
      <c r="L52" s="18">
        <v>1100</v>
      </c>
      <c r="N52" s="15">
        <v>6375</v>
      </c>
      <c r="O52" s="15">
        <v>7215</v>
      </c>
      <c r="Q52" s="18">
        <v>37690</v>
      </c>
      <c r="R52" s="18">
        <v>44010</v>
      </c>
      <c r="T52" s="16">
        <v>0.16900000000000001</v>
      </c>
      <c r="U52" s="16">
        <v>0.16400000000000001</v>
      </c>
      <c r="V52" s="1">
        <v>144</v>
      </c>
    </row>
    <row r="53" spans="1:28" x14ac:dyDescent="0.2">
      <c r="A53" s="11" t="s">
        <v>501</v>
      </c>
      <c r="B53" s="17" t="s">
        <v>502</v>
      </c>
      <c r="C53" s="17" t="s">
        <v>61</v>
      </c>
      <c r="E53" s="18">
        <v>6840</v>
      </c>
      <c r="F53" s="18">
        <v>7625</v>
      </c>
      <c r="H53" s="18">
        <v>225</v>
      </c>
      <c r="I53" s="18">
        <v>310</v>
      </c>
      <c r="K53" s="18">
        <v>1105</v>
      </c>
      <c r="L53" s="18">
        <v>1275</v>
      </c>
      <c r="N53" s="15">
        <v>8170</v>
      </c>
      <c r="O53" s="15">
        <v>9210</v>
      </c>
      <c r="Q53" s="18">
        <v>40685</v>
      </c>
      <c r="R53" s="18">
        <v>47470</v>
      </c>
      <c r="T53" s="16">
        <v>0.20100000000000001</v>
      </c>
      <c r="U53" s="16">
        <v>0.19400000000000001</v>
      </c>
      <c r="V53" s="1">
        <v>102</v>
      </c>
      <c r="AB53" s="1" t="s">
        <v>348</v>
      </c>
    </row>
    <row r="54" spans="1:28" x14ac:dyDescent="0.2">
      <c r="A54" s="11" t="s">
        <v>630</v>
      </c>
      <c r="B54" s="17" t="s">
        <v>631</v>
      </c>
      <c r="C54" s="17" t="s">
        <v>156</v>
      </c>
      <c r="E54" s="18">
        <v>2045</v>
      </c>
      <c r="F54" s="18">
        <v>2235</v>
      </c>
      <c r="H54" s="18">
        <v>60</v>
      </c>
      <c r="I54" s="18">
        <v>80</v>
      </c>
      <c r="K54" s="18">
        <v>370</v>
      </c>
      <c r="L54" s="18">
        <v>420</v>
      </c>
      <c r="N54" s="15">
        <v>2475</v>
      </c>
      <c r="O54" s="15">
        <v>2740</v>
      </c>
      <c r="Q54" s="18">
        <v>16630</v>
      </c>
      <c r="R54" s="18">
        <v>19100</v>
      </c>
      <c r="T54" s="16">
        <v>0.14899999999999999</v>
      </c>
      <c r="U54" s="16">
        <v>0.14299999999999999</v>
      </c>
      <c r="V54" s="1">
        <v>181</v>
      </c>
    </row>
    <row r="55" spans="1:28" x14ac:dyDescent="0.2">
      <c r="A55" s="11" t="s">
        <v>383</v>
      </c>
      <c r="B55" s="17" t="s">
        <v>384</v>
      </c>
      <c r="C55" s="17" t="s">
        <v>204</v>
      </c>
      <c r="E55" s="18">
        <v>8570</v>
      </c>
      <c r="F55" s="18">
        <v>9890</v>
      </c>
      <c r="H55" s="18">
        <v>170</v>
      </c>
      <c r="I55" s="18">
        <v>225</v>
      </c>
      <c r="K55" s="18">
        <v>995</v>
      </c>
      <c r="L55" s="18">
        <v>1165</v>
      </c>
      <c r="N55" s="15">
        <v>9735</v>
      </c>
      <c r="O55" s="15">
        <v>11285</v>
      </c>
      <c r="Q55" s="18">
        <v>33035</v>
      </c>
      <c r="R55" s="18">
        <v>37660</v>
      </c>
      <c r="T55" s="16">
        <v>0.29499999999999998</v>
      </c>
      <c r="U55" s="16">
        <v>0.3</v>
      </c>
      <c r="V55" s="1">
        <v>11</v>
      </c>
      <c r="W55" s="1" t="s">
        <v>348</v>
      </c>
      <c r="X55" s="1" t="s">
        <v>348</v>
      </c>
      <c r="Y55" s="1" t="s">
        <v>348</v>
      </c>
      <c r="Z55" s="1" t="s">
        <v>348</v>
      </c>
      <c r="AB55" s="1" t="s">
        <v>348</v>
      </c>
    </row>
    <row r="56" spans="1:28" x14ac:dyDescent="0.2">
      <c r="A56" s="11" t="s">
        <v>936</v>
      </c>
      <c r="B56" s="17" t="s">
        <v>937</v>
      </c>
      <c r="C56" s="17" t="s">
        <v>130</v>
      </c>
      <c r="E56" s="18">
        <v>2735</v>
      </c>
      <c r="F56" s="18">
        <v>3035</v>
      </c>
      <c r="H56" s="18">
        <v>80</v>
      </c>
      <c r="I56" s="18">
        <v>105</v>
      </c>
      <c r="K56" s="18">
        <v>390</v>
      </c>
      <c r="L56" s="18">
        <v>465</v>
      </c>
      <c r="N56" s="15">
        <v>3205</v>
      </c>
      <c r="O56" s="15">
        <v>3605</v>
      </c>
      <c r="Q56" s="18">
        <v>17700</v>
      </c>
      <c r="R56" s="18">
        <v>20860</v>
      </c>
      <c r="T56" s="16">
        <v>0.18099999999999999</v>
      </c>
      <c r="U56" s="16">
        <v>0.17299999999999999</v>
      </c>
      <c r="V56" s="1">
        <v>134</v>
      </c>
    </row>
    <row r="57" spans="1:28" x14ac:dyDescent="0.2">
      <c r="A57" s="11" t="s">
        <v>786</v>
      </c>
      <c r="B57" s="17" t="s">
        <v>787</v>
      </c>
      <c r="C57" s="17" t="s">
        <v>265</v>
      </c>
      <c r="E57" s="18">
        <v>3290</v>
      </c>
      <c r="F57" s="18">
        <v>3670</v>
      </c>
      <c r="H57" s="18">
        <v>105</v>
      </c>
      <c r="I57" s="18">
        <v>140</v>
      </c>
      <c r="K57" s="18">
        <v>565</v>
      </c>
      <c r="L57" s="18">
        <v>665</v>
      </c>
      <c r="N57" s="15">
        <v>3960</v>
      </c>
      <c r="O57" s="15">
        <v>4480</v>
      </c>
      <c r="Q57" s="18">
        <v>23520</v>
      </c>
      <c r="R57" s="18">
        <v>27745</v>
      </c>
      <c r="T57" s="16">
        <v>0.16800000000000001</v>
      </c>
      <c r="U57" s="16">
        <v>0.161</v>
      </c>
      <c r="V57" s="1">
        <v>149</v>
      </c>
    </row>
    <row r="58" spans="1:28" x14ac:dyDescent="0.2">
      <c r="A58" s="11" t="s">
        <v>644</v>
      </c>
      <c r="B58" s="17" t="s">
        <v>645</v>
      </c>
      <c r="C58" s="17" t="s">
        <v>39</v>
      </c>
      <c r="E58" s="18">
        <v>2520</v>
      </c>
      <c r="F58" s="18">
        <v>2770</v>
      </c>
      <c r="H58" s="18">
        <v>75</v>
      </c>
      <c r="I58" s="18">
        <v>95</v>
      </c>
      <c r="K58" s="18">
        <v>370</v>
      </c>
      <c r="L58" s="18">
        <v>415</v>
      </c>
      <c r="N58" s="15">
        <v>2965</v>
      </c>
      <c r="O58" s="15">
        <v>3280</v>
      </c>
      <c r="Q58" s="18">
        <v>18435</v>
      </c>
      <c r="R58" s="18">
        <v>21425</v>
      </c>
      <c r="T58" s="16">
        <v>0.161</v>
      </c>
      <c r="U58" s="16">
        <v>0.153</v>
      </c>
      <c r="V58" s="1">
        <v>164</v>
      </c>
    </row>
    <row r="59" spans="1:28" x14ac:dyDescent="0.2">
      <c r="A59" s="11" t="s">
        <v>712</v>
      </c>
      <c r="B59" s="17" t="s">
        <v>713</v>
      </c>
      <c r="C59" s="17" t="s">
        <v>164</v>
      </c>
      <c r="E59" s="18">
        <v>2090</v>
      </c>
      <c r="F59" s="18">
        <v>2325</v>
      </c>
      <c r="H59" s="18">
        <v>65</v>
      </c>
      <c r="I59" s="18">
        <v>80</v>
      </c>
      <c r="K59" s="18">
        <v>335</v>
      </c>
      <c r="L59" s="18">
        <v>395</v>
      </c>
      <c r="N59" s="15">
        <v>2485</v>
      </c>
      <c r="O59" s="15">
        <v>2800</v>
      </c>
      <c r="Q59" s="18">
        <v>14810</v>
      </c>
      <c r="R59" s="18">
        <v>17730</v>
      </c>
      <c r="T59" s="16">
        <v>0.16800000000000001</v>
      </c>
      <c r="U59" s="16">
        <v>0.158</v>
      </c>
      <c r="V59" s="1">
        <v>155</v>
      </c>
    </row>
    <row r="60" spans="1:28" x14ac:dyDescent="0.2">
      <c r="A60" s="11" t="s">
        <v>592</v>
      </c>
      <c r="B60" s="17" t="s">
        <v>593</v>
      </c>
      <c r="C60" s="17" t="s">
        <v>153</v>
      </c>
      <c r="E60" s="18">
        <v>5470</v>
      </c>
      <c r="F60" s="18">
        <v>5970</v>
      </c>
      <c r="H60" s="18">
        <v>150</v>
      </c>
      <c r="I60" s="18">
        <v>185</v>
      </c>
      <c r="K60" s="18">
        <v>910</v>
      </c>
      <c r="L60" s="18">
        <v>1070</v>
      </c>
      <c r="N60" s="15">
        <v>6530</v>
      </c>
      <c r="O60" s="15">
        <v>7220</v>
      </c>
      <c r="Q60" s="18">
        <v>49870</v>
      </c>
      <c r="R60" s="18">
        <v>58425</v>
      </c>
      <c r="T60" s="16">
        <v>0.13100000000000001</v>
      </c>
      <c r="U60" s="16">
        <v>0.124</v>
      </c>
      <c r="V60" s="1">
        <v>212</v>
      </c>
    </row>
    <row r="61" spans="1:28" x14ac:dyDescent="0.2">
      <c r="A61" s="11" t="s">
        <v>834</v>
      </c>
      <c r="B61" s="17" t="s">
        <v>835</v>
      </c>
      <c r="C61" s="17" t="s">
        <v>91</v>
      </c>
      <c r="E61" s="18">
        <v>3165</v>
      </c>
      <c r="F61" s="18">
        <v>3475</v>
      </c>
      <c r="H61" s="18">
        <v>130</v>
      </c>
      <c r="I61" s="18">
        <v>165</v>
      </c>
      <c r="K61" s="18">
        <v>560</v>
      </c>
      <c r="L61" s="18">
        <v>655</v>
      </c>
      <c r="N61" s="15">
        <v>3855</v>
      </c>
      <c r="O61" s="15">
        <v>4295</v>
      </c>
      <c r="Q61" s="18">
        <v>27820</v>
      </c>
      <c r="R61" s="18">
        <v>32805</v>
      </c>
      <c r="T61" s="16">
        <v>0.13900000000000001</v>
      </c>
      <c r="U61" s="16">
        <v>0.13100000000000001</v>
      </c>
      <c r="V61" s="1">
        <v>200</v>
      </c>
    </row>
    <row r="62" spans="1:28" x14ac:dyDescent="0.2">
      <c r="A62" s="11" t="s">
        <v>714</v>
      </c>
      <c r="B62" s="17" t="s">
        <v>715</v>
      </c>
      <c r="C62" s="17" t="s">
        <v>165</v>
      </c>
      <c r="E62" s="18">
        <v>3220</v>
      </c>
      <c r="F62" s="18">
        <v>3545</v>
      </c>
      <c r="H62" s="18">
        <v>100</v>
      </c>
      <c r="I62" s="18">
        <v>130</v>
      </c>
      <c r="K62" s="18">
        <v>535</v>
      </c>
      <c r="L62" s="18">
        <v>610</v>
      </c>
      <c r="N62" s="15">
        <v>3850</v>
      </c>
      <c r="O62" s="15">
        <v>4285</v>
      </c>
      <c r="Q62" s="18">
        <v>30415</v>
      </c>
      <c r="R62" s="18">
        <v>35710</v>
      </c>
      <c r="T62" s="16">
        <v>0.127</v>
      </c>
      <c r="U62" s="16">
        <v>0.12</v>
      </c>
      <c r="V62" s="1">
        <v>223</v>
      </c>
    </row>
    <row r="63" spans="1:28" x14ac:dyDescent="0.2">
      <c r="A63" s="11" t="s">
        <v>730</v>
      </c>
      <c r="B63" s="17" t="s">
        <v>731</v>
      </c>
      <c r="C63" s="17" t="s">
        <v>326</v>
      </c>
      <c r="E63" s="18">
        <v>2480</v>
      </c>
      <c r="F63" s="18">
        <v>2715</v>
      </c>
      <c r="H63" s="18">
        <v>75</v>
      </c>
      <c r="I63" s="18">
        <v>90</v>
      </c>
      <c r="K63" s="18">
        <v>340</v>
      </c>
      <c r="L63" s="18">
        <v>390</v>
      </c>
      <c r="N63" s="15">
        <v>2890</v>
      </c>
      <c r="O63" s="15">
        <v>3190</v>
      </c>
      <c r="Q63" s="18">
        <v>18965</v>
      </c>
      <c r="R63" s="18">
        <v>22070</v>
      </c>
      <c r="T63" s="16">
        <v>0.152</v>
      </c>
      <c r="U63" s="16">
        <v>0.14499999999999999</v>
      </c>
      <c r="V63" s="1">
        <v>178</v>
      </c>
    </row>
    <row r="64" spans="1:28" x14ac:dyDescent="0.2">
      <c r="A64" s="11" t="s">
        <v>916</v>
      </c>
      <c r="B64" s="17" t="s">
        <v>917</v>
      </c>
      <c r="C64" s="17" t="s">
        <v>276</v>
      </c>
      <c r="E64" s="18">
        <v>2540</v>
      </c>
      <c r="F64" s="18">
        <v>2785</v>
      </c>
      <c r="H64" s="18">
        <v>75</v>
      </c>
      <c r="I64" s="18">
        <v>100</v>
      </c>
      <c r="K64" s="18">
        <v>490</v>
      </c>
      <c r="L64" s="18">
        <v>555</v>
      </c>
      <c r="N64" s="15">
        <v>3110</v>
      </c>
      <c r="O64" s="15">
        <v>3440</v>
      </c>
      <c r="Q64" s="18">
        <v>27920</v>
      </c>
      <c r="R64" s="18">
        <v>32145</v>
      </c>
      <c r="T64" s="16">
        <v>0.111</v>
      </c>
      <c r="U64" s="16">
        <v>0.107</v>
      </c>
      <c r="V64" s="1">
        <v>254</v>
      </c>
    </row>
    <row r="65" spans="1:28" x14ac:dyDescent="0.2">
      <c r="A65" s="11" t="s">
        <v>524</v>
      </c>
      <c r="B65" s="17" t="s">
        <v>525</v>
      </c>
      <c r="C65" s="17" t="s">
        <v>31</v>
      </c>
      <c r="E65" s="18">
        <v>6295</v>
      </c>
      <c r="F65" s="18">
        <v>6950</v>
      </c>
      <c r="H65" s="18">
        <v>240</v>
      </c>
      <c r="I65" s="18">
        <v>330</v>
      </c>
      <c r="K65" s="18">
        <v>1140</v>
      </c>
      <c r="L65" s="18">
        <v>1330</v>
      </c>
      <c r="N65" s="15">
        <v>7680</v>
      </c>
      <c r="O65" s="15">
        <v>8610</v>
      </c>
      <c r="Q65" s="18">
        <v>64630</v>
      </c>
      <c r="R65" s="18">
        <v>76595</v>
      </c>
      <c r="T65" s="16">
        <v>0.11899999999999999</v>
      </c>
      <c r="U65" s="16">
        <v>0.112</v>
      </c>
      <c r="V65" s="1">
        <v>238</v>
      </c>
    </row>
    <row r="66" spans="1:28" x14ac:dyDescent="0.2">
      <c r="A66" s="11" t="s">
        <v>530</v>
      </c>
      <c r="B66" s="17" t="s">
        <v>531</v>
      </c>
      <c r="C66" s="17" t="s">
        <v>34</v>
      </c>
      <c r="E66" s="18">
        <v>7585</v>
      </c>
      <c r="F66" s="18">
        <v>8490</v>
      </c>
      <c r="H66" s="18">
        <v>260</v>
      </c>
      <c r="I66" s="18">
        <v>330</v>
      </c>
      <c r="K66" s="18">
        <v>1185</v>
      </c>
      <c r="L66" s="18">
        <v>1400</v>
      </c>
      <c r="N66" s="15">
        <v>9030</v>
      </c>
      <c r="O66" s="15">
        <v>10220</v>
      </c>
      <c r="Q66" s="18">
        <v>58765</v>
      </c>
      <c r="R66" s="18">
        <v>69450</v>
      </c>
      <c r="T66" s="16">
        <v>0.154</v>
      </c>
      <c r="U66" s="16">
        <v>0.14699999999999999</v>
      </c>
      <c r="V66" s="1">
        <v>174</v>
      </c>
    </row>
    <row r="67" spans="1:28" x14ac:dyDescent="0.2">
      <c r="A67" s="11" t="s">
        <v>656</v>
      </c>
      <c r="B67" s="17" t="s">
        <v>657</v>
      </c>
      <c r="C67" s="17" t="s">
        <v>84</v>
      </c>
      <c r="E67" s="18">
        <v>3195</v>
      </c>
      <c r="F67" s="18">
        <v>3555</v>
      </c>
      <c r="H67" s="18">
        <v>95</v>
      </c>
      <c r="I67" s="18">
        <v>130</v>
      </c>
      <c r="K67" s="18">
        <v>455</v>
      </c>
      <c r="L67" s="18">
        <v>515</v>
      </c>
      <c r="N67" s="15">
        <v>3745</v>
      </c>
      <c r="O67" s="15">
        <v>4200</v>
      </c>
      <c r="Q67" s="18">
        <v>17840</v>
      </c>
      <c r="R67" s="18">
        <v>21130</v>
      </c>
      <c r="T67" s="16">
        <v>0.21</v>
      </c>
      <c r="U67" s="16">
        <v>0.19900000000000001</v>
      </c>
      <c r="V67" s="1">
        <v>89</v>
      </c>
    </row>
    <row r="68" spans="1:28" x14ac:dyDescent="0.2">
      <c r="A68" s="11" t="s">
        <v>1002</v>
      </c>
      <c r="B68" s="17" t="s">
        <v>1003</v>
      </c>
      <c r="C68" s="17" t="s">
        <v>294</v>
      </c>
      <c r="E68" s="18">
        <v>1720</v>
      </c>
      <c r="F68" s="18">
        <v>1935</v>
      </c>
      <c r="H68" s="18">
        <v>60</v>
      </c>
      <c r="I68" s="18">
        <v>80</v>
      </c>
      <c r="K68" s="18">
        <v>325</v>
      </c>
      <c r="L68" s="18">
        <v>390</v>
      </c>
      <c r="N68" s="15">
        <v>2100</v>
      </c>
      <c r="O68" s="15">
        <v>2405</v>
      </c>
      <c r="Q68" s="18">
        <v>18560</v>
      </c>
      <c r="R68" s="18">
        <v>22070</v>
      </c>
      <c r="T68" s="16">
        <v>0.113</v>
      </c>
      <c r="U68" s="16">
        <v>0.109</v>
      </c>
      <c r="V68" s="1">
        <v>250</v>
      </c>
    </row>
    <row r="69" spans="1:28" x14ac:dyDescent="0.2">
      <c r="A69" s="11" t="s">
        <v>624</v>
      </c>
      <c r="B69" s="17" t="s">
        <v>625</v>
      </c>
      <c r="C69" s="17" t="s">
        <v>245</v>
      </c>
      <c r="E69" s="18">
        <v>985</v>
      </c>
      <c r="F69" s="18">
        <v>1095</v>
      </c>
      <c r="H69" s="18">
        <v>60</v>
      </c>
      <c r="I69" s="18">
        <v>80</v>
      </c>
      <c r="K69" s="18">
        <v>290</v>
      </c>
      <c r="L69" s="18">
        <v>325</v>
      </c>
      <c r="N69" s="15">
        <v>1335</v>
      </c>
      <c r="O69" s="15">
        <v>1500</v>
      </c>
      <c r="Q69" s="18">
        <v>17970</v>
      </c>
      <c r="R69" s="18">
        <v>21310</v>
      </c>
      <c r="T69" s="16">
        <v>7.3999999999999996E-2</v>
      </c>
      <c r="U69" s="16">
        <v>7.0000000000000007E-2</v>
      </c>
      <c r="V69" s="1">
        <v>317</v>
      </c>
    </row>
    <row r="70" spans="1:28" x14ac:dyDescent="0.2">
      <c r="A70" s="11" t="s">
        <v>810</v>
      </c>
      <c r="B70" s="17" t="s">
        <v>811</v>
      </c>
      <c r="C70" s="17" t="s">
        <v>44</v>
      </c>
      <c r="E70" s="18">
        <v>2090</v>
      </c>
      <c r="F70" s="18">
        <v>2320</v>
      </c>
      <c r="H70" s="18">
        <v>80</v>
      </c>
      <c r="I70" s="18">
        <v>100</v>
      </c>
      <c r="K70" s="18">
        <v>385</v>
      </c>
      <c r="L70" s="18">
        <v>440</v>
      </c>
      <c r="N70" s="15">
        <v>2555</v>
      </c>
      <c r="O70" s="15">
        <v>2860</v>
      </c>
      <c r="Q70" s="18">
        <v>19220</v>
      </c>
      <c r="R70" s="18">
        <v>22450</v>
      </c>
      <c r="T70" s="16">
        <v>0.13300000000000001</v>
      </c>
      <c r="U70" s="16">
        <v>0.127</v>
      </c>
      <c r="V70" s="1">
        <v>205</v>
      </c>
    </row>
    <row r="71" spans="1:28" x14ac:dyDescent="0.2">
      <c r="A71" s="11" t="s">
        <v>684</v>
      </c>
      <c r="B71" s="17" t="s">
        <v>685</v>
      </c>
      <c r="C71" s="17" t="s">
        <v>320</v>
      </c>
      <c r="E71" s="18">
        <v>760</v>
      </c>
      <c r="F71" s="18">
        <v>845</v>
      </c>
      <c r="H71" s="18">
        <v>45</v>
      </c>
      <c r="I71" s="18">
        <v>55</v>
      </c>
      <c r="K71" s="18">
        <v>125</v>
      </c>
      <c r="L71" s="18">
        <v>155</v>
      </c>
      <c r="N71" s="15">
        <v>930</v>
      </c>
      <c r="O71" s="15">
        <v>1055</v>
      </c>
      <c r="Q71" s="18">
        <v>7220</v>
      </c>
      <c r="R71" s="18">
        <v>8610</v>
      </c>
      <c r="T71" s="16">
        <v>0.129</v>
      </c>
      <c r="U71" s="16">
        <v>0.123</v>
      </c>
      <c r="V71" s="1">
        <v>214</v>
      </c>
    </row>
    <row r="72" spans="1:28" x14ac:dyDescent="0.2">
      <c r="A72" s="11" t="s">
        <v>371</v>
      </c>
      <c r="B72" s="17" t="s">
        <v>372</v>
      </c>
      <c r="C72" s="17" t="s">
        <v>198</v>
      </c>
      <c r="E72" s="18">
        <v>65</v>
      </c>
      <c r="F72" s="18">
        <v>75</v>
      </c>
      <c r="H72" s="18">
        <v>5</v>
      </c>
      <c r="I72" s="18">
        <v>5</v>
      </c>
      <c r="K72" s="18">
        <v>10</v>
      </c>
      <c r="L72" s="18">
        <v>15</v>
      </c>
      <c r="N72" s="15">
        <v>80</v>
      </c>
      <c r="O72" s="15">
        <v>95</v>
      </c>
      <c r="Q72" s="18">
        <v>700</v>
      </c>
      <c r="R72" s="18">
        <v>780</v>
      </c>
      <c r="T72" s="16">
        <v>0.11600000000000001</v>
      </c>
      <c r="U72" s="16">
        <v>0.11899999999999999</v>
      </c>
      <c r="V72" s="1">
        <v>225</v>
      </c>
    </row>
    <row r="73" spans="1:28" x14ac:dyDescent="0.2">
      <c r="A73" s="11" t="s">
        <v>716</v>
      </c>
      <c r="B73" s="17" t="s">
        <v>717</v>
      </c>
      <c r="C73" s="17" t="s">
        <v>166</v>
      </c>
      <c r="E73" s="18">
        <v>4290</v>
      </c>
      <c r="F73" s="18">
        <v>4700</v>
      </c>
      <c r="H73" s="18">
        <v>110</v>
      </c>
      <c r="I73" s="18">
        <v>140</v>
      </c>
      <c r="K73" s="18">
        <v>820</v>
      </c>
      <c r="L73" s="18">
        <v>955</v>
      </c>
      <c r="N73" s="15">
        <v>5220</v>
      </c>
      <c r="O73" s="15">
        <v>5795</v>
      </c>
      <c r="Q73" s="18">
        <v>32035</v>
      </c>
      <c r="R73" s="18">
        <v>37355</v>
      </c>
      <c r="T73" s="16">
        <v>0.16300000000000001</v>
      </c>
      <c r="U73" s="16">
        <v>0.155</v>
      </c>
      <c r="V73" s="1">
        <v>159</v>
      </c>
    </row>
    <row r="74" spans="1:28" x14ac:dyDescent="0.2">
      <c r="A74" s="11" t="s">
        <v>646</v>
      </c>
      <c r="B74" s="17" t="s">
        <v>647</v>
      </c>
      <c r="C74" s="17" t="s">
        <v>40</v>
      </c>
      <c r="E74" s="18">
        <v>1730</v>
      </c>
      <c r="F74" s="18">
        <v>1935</v>
      </c>
      <c r="H74" s="18">
        <v>50</v>
      </c>
      <c r="I74" s="18">
        <v>65</v>
      </c>
      <c r="K74" s="18">
        <v>225</v>
      </c>
      <c r="L74" s="18">
        <v>275</v>
      </c>
      <c r="N74" s="15">
        <v>2005</v>
      </c>
      <c r="O74" s="15">
        <v>2270</v>
      </c>
      <c r="Q74" s="18">
        <v>11630</v>
      </c>
      <c r="R74" s="18">
        <v>13695</v>
      </c>
      <c r="T74" s="16">
        <v>0.17199999999999999</v>
      </c>
      <c r="U74" s="16">
        <v>0.16600000000000001</v>
      </c>
      <c r="V74" s="1">
        <v>143</v>
      </c>
    </row>
    <row r="75" spans="1:28" x14ac:dyDescent="0.2">
      <c r="A75" s="11" t="s">
        <v>874</v>
      </c>
      <c r="B75" s="17" t="s">
        <v>875</v>
      </c>
      <c r="C75" s="17" t="s">
        <v>104</v>
      </c>
      <c r="E75" s="18">
        <v>2355</v>
      </c>
      <c r="F75" s="18">
        <v>2550</v>
      </c>
      <c r="H75" s="18">
        <v>40</v>
      </c>
      <c r="I75" s="18">
        <v>50</v>
      </c>
      <c r="K75" s="18">
        <v>390</v>
      </c>
      <c r="L75" s="18">
        <v>445</v>
      </c>
      <c r="N75" s="15">
        <v>2785</v>
      </c>
      <c r="O75" s="15">
        <v>3045</v>
      </c>
      <c r="Q75" s="18">
        <v>13460</v>
      </c>
      <c r="R75" s="18">
        <v>15535</v>
      </c>
      <c r="T75" s="16">
        <v>0.20699999999999999</v>
      </c>
      <c r="U75" s="16">
        <v>0.19600000000000001</v>
      </c>
      <c r="V75" s="1">
        <v>100</v>
      </c>
    </row>
    <row r="76" spans="1:28" x14ac:dyDescent="0.2">
      <c r="A76" s="11" t="s">
        <v>570</v>
      </c>
      <c r="B76" s="17" t="s">
        <v>571</v>
      </c>
      <c r="C76" s="17" t="s">
        <v>304</v>
      </c>
      <c r="E76" s="18">
        <v>12150</v>
      </c>
      <c r="F76" s="18">
        <v>13565</v>
      </c>
      <c r="H76" s="18">
        <v>840</v>
      </c>
      <c r="I76" s="18">
        <v>1140</v>
      </c>
      <c r="K76" s="18">
        <v>2200</v>
      </c>
      <c r="L76" s="18">
        <v>2570</v>
      </c>
      <c r="N76" s="15">
        <v>15190</v>
      </c>
      <c r="O76" s="15">
        <v>17280</v>
      </c>
      <c r="Q76" s="18">
        <v>89680</v>
      </c>
      <c r="R76" s="18">
        <v>106210</v>
      </c>
      <c r="T76" s="16">
        <v>0.16900000000000001</v>
      </c>
      <c r="U76" s="16">
        <v>0.16300000000000001</v>
      </c>
      <c r="V76" s="1">
        <v>146</v>
      </c>
      <c r="AB76" s="1" t="s">
        <v>348</v>
      </c>
    </row>
    <row r="77" spans="1:28" x14ac:dyDescent="0.2">
      <c r="A77" s="11" t="s">
        <v>732</v>
      </c>
      <c r="B77" s="17" t="s">
        <v>733</v>
      </c>
      <c r="C77" s="17" t="s">
        <v>327</v>
      </c>
      <c r="E77" s="18">
        <v>930</v>
      </c>
      <c r="F77" s="18">
        <v>1025</v>
      </c>
      <c r="H77" s="18">
        <v>55</v>
      </c>
      <c r="I77" s="18">
        <v>80</v>
      </c>
      <c r="K77" s="18">
        <v>250</v>
      </c>
      <c r="L77" s="18">
        <v>295</v>
      </c>
      <c r="N77" s="15">
        <v>1230</v>
      </c>
      <c r="O77" s="15">
        <v>1395</v>
      </c>
      <c r="Q77" s="18">
        <v>13435</v>
      </c>
      <c r="R77" s="18">
        <v>16070</v>
      </c>
      <c r="T77" s="16">
        <v>9.1999999999999998E-2</v>
      </c>
      <c r="U77" s="16">
        <v>8.6999999999999994E-2</v>
      </c>
      <c r="V77" s="1">
        <v>291</v>
      </c>
    </row>
    <row r="78" spans="1:28" x14ac:dyDescent="0.2">
      <c r="A78" s="11" t="s">
        <v>519</v>
      </c>
      <c r="B78" s="17" t="s">
        <v>520</v>
      </c>
      <c r="C78" s="17" t="s">
        <v>521</v>
      </c>
      <c r="E78" s="18">
        <v>17365</v>
      </c>
      <c r="F78" s="18">
        <v>19275</v>
      </c>
      <c r="H78" s="18">
        <v>440</v>
      </c>
      <c r="I78" s="18">
        <v>560</v>
      </c>
      <c r="K78" s="18">
        <v>2270</v>
      </c>
      <c r="L78" s="18">
        <v>2670</v>
      </c>
      <c r="N78" s="15">
        <v>20075</v>
      </c>
      <c r="O78" s="15">
        <v>22505</v>
      </c>
      <c r="Q78" s="18">
        <v>88575</v>
      </c>
      <c r="R78" s="18">
        <v>104180</v>
      </c>
      <c r="T78" s="16">
        <v>0.22700000000000001</v>
      </c>
      <c r="U78" s="16">
        <v>0.216</v>
      </c>
      <c r="V78" s="1">
        <v>69</v>
      </c>
      <c r="X78" s="1" t="s">
        <v>348</v>
      </c>
      <c r="Z78" s="1" t="s">
        <v>348</v>
      </c>
    </row>
    <row r="79" spans="1:28" x14ac:dyDescent="0.2">
      <c r="A79" s="11" t="s">
        <v>487</v>
      </c>
      <c r="B79" s="17" t="s">
        <v>488</v>
      </c>
      <c r="C79" s="17" t="s">
        <v>120</v>
      </c>
      <c r="E79" s="18">
        <v>13275</v>
      </c>
      <c r="F79" s="18">
        <v>14800</v>
      </c>
      <c r="H79" s="18">
        <v>300</v>
      </c>
      <c r="I79" s="18">
        <v>380</v>
      </c>
      <c r="K79" s="18">
        <v>1780</v>
      </c>
      <c r="L79" s="18">
        <v>2040</v>
      </c>
      <c r="N79" s="15">
        <v>15360</v>
      </c>
      <c r="O79" s="15">
        <v>17220</v>
      </c>
      <c r="Q79" s="18">
        <v>64310</v>
      </c>
      <c r="R79" s="18">
        <v>74410</v>
      </c>
      <c r="T79" s="16">
        <v>0.23899999999999999</v>
      </c>
      <c r="U79" s="16">
        <v>0.23100000000000001</v>
      </c>
      <c r="V79" s="1">
        <v>48</v>
      </c>
      <c r="X79" s="1" t="s">
        <v>348</v>
      </c>
      <c r="Z79" s="1" t="s">
        <v>348</v>
      </c>
      <c r="AB79" s="1" t="s">
        <v>348</v>
      </c>
    </row>
    <row r="80" spans="1:28" x14ac:dyDescent="0.2">
      <c r="A80" s="11" t="s">
        <v>888</v>
      </c>
      <c r="B80" s="17" t="s">
        <v>889</v>
      </c>
      <c r="C80" s="17" t="s">
        <v>70</v>
      </c>
      <c r="E80" s="18">
        <v>570</v>
      </c>
      <c r="F80" s="18">
        <v>630</v>
      </c>
      <c r="H80" s="18">
        <v>45</v>
      </c>
      <c r="I80" s="18">
        <v>70</v>
      </c>
      <c r="K80" s="18">
        <v>130</v>
      </c>
      <c r="L80" s="18">
        <v>150</v>
      </c>
      <c r="N80" s="15">
        <v>745</v>
      </c>
      <c r="O80" s="15">
        <v>855</v>
      </c>
      <c r="Q80" s="18">
        <v>8705</v>
      </c>
      <c r="R80" s="18">
        <v>10490</v>
      </c>
      <c r="T80" s="16">
        <v>8.5999999999999993E-2</v>
      </c>
      <c r="U80" s="16">
        <v>8.1000000000000003E-2</v>
      </c>
      <c r="V80" s="1">
        <v>300</v>
      </c>
    </row>
    <row r="81" spans="1:28" x14ac:dyDescent="0.2">
      <c r="A81" s="11" t="s">
        <v>1004</v>
      </c>
      <c r="B81" s="17" t="s">
        <v>1005</v>
      </c>
      <c r="C81" s="17" t="s">
        <v>295</v>
      </c>
      <c r="E81" s="18">
        <v>3215</v>
      </c>
      <c r="F81" s="18">
        <v>3545</v>
      </c>
      <c r="H81" s="18">
        <v>105</v>
      </c>
      <c r="I81" s="18">
        <v>135</v>
      </c>
      <c r="K81" s="18">
        <v>580</v>
      </c>
      <c r="L81" s="18">
        <v>650</v>
      </c>
      <c r="N81" s="15">
        <v>3900</v>
      </c>
      <c r="O81" s="15">
        <v>4330</v>
      </c>
      <c r="Q81" s="18">
        <v>22385</v>
      </c>
      <c r="R81" s="18">
        <v>25755</v>
      </c>
      <c r="T81" s="16">
        <v>0.17399999999999999</v>
      </c>
      <c r="U81" s="16">
        <v>0.16800000000000001</v>
      </c>
      <c r="V81" s="1">
        <v>139</v>
      </c>
    </row>
    <row r="82" spans="1:28" x14ac:dyDescent="0.2">
      <c r="A82" s="11" t="s">
        <v>385</v>
      </c>
      <c r="B82" s="17" t="s">
        <v>386</v>
      </c>
      <c r="C82" s="17" t="s">
        <v>205</v>
      </c>
      <c r="E82" s="18">
        <v>14815</v>
      </c>
      <c r="F82" s="18">
        <v>16490</v>
      </c>
      <c r="H82" s="18">
        <v>365</v>
      </c>
      <c r="I82" s="18">
        <v>445</v>
      </c>
      <c r="K82" s="18">
        <v>2475</v>
      </c>
      <c r="L82" s="18">
        <v>2870</v>
      </c>
      <c r="N82" s="15">
        <v>17655</v>
      </c>
      <c r="O82" s="15">
        <v>19810</v>
      </c>
      <c r="Q82" s="18">
        <v>76800</v>
      </c>
      <c r="R82" s="18">
        <v>89260</v>
      </c>
      <c r="T82" s="16">
        <v>0.23</v>
      </c>
      <c r="U82" s="16">
        <v>0.222</v>
      </c>
      <c r="V82" s="1">
        <v>60</v>
      </c>
      <c r="X82" s="1" t="s">
        <v>348</v>
      </c>
      <c r="Z82" s="1" t="s">
        <v>348</v>
      </c>
      <c r="AA82" s="1" t="s">
        <v>348</v>
      </c>
      <c r="AB82" s="1" t="s">
        <v>348</v>
      </c>
    </row>
    <row r="83" spans="1:28" x14ac:dyDescent="0.2">
      <c r="A83" s="11" t="s">
        <v>766</v>
      </c>
      <c r="B83" s="17" t="s">
        <v>767</v>
      </c>
      <c r="C83" s="17" t="s">
        <v>174</v>
      </c>
      <c r="E83" s="18">
        <v>3310</v>
      </c>
      <c r="F83" s="18">
        <v>3665</v>
      </c>
      <c r="H83" s="18">
        <v>95</v>
      </c>
      <c r="I83" s="18">
        <v>115</v>
      </c>
      <c r="K83" s="18">
        <v>515</v>
      </c>
      <c r="L83" s="18">
        <v>615</v>
      </c>
      <c r="N83" s="15">
        <v>3920</v>
      </c>
      <c r="O83" s="15">
        <v>4395</v>
      </c>
      <c r="Q83" s="18">
        <v>28145</v>
      </c>
      <c r="R83" s="18">
        <v>32985</v>
      </c>
      <c r="T83" s="16">
        <v>0.13900000000000001</v>
      </c>
      <c r="U83" s="16">
        <v>0.13300000000000001</v>
      </c>
      <c r="V83" s="1">
        <v>198</v>
      </c>
    </row>
    <row r="84" spans="1:28" x14ac:dyDescent="0.2">
      <c r="A84" s="11" t="s">
        <v>517</v>
      </c>
      <c r="B84" s="17" t="s">
        <v>518</v>
      </c>
      <c r="C84" s="17" t="s">
        <v>12</v>
      </c>
      <c r="E84" s="18">
        <v>3540</v>
      </c>
      <c r="F84" s="18">
        <v>3865</v>
      </c>
      <c r="H84" s="18">
        <v>105</v>
      </c>
      <c r="I84" s="18">
        <v>140</v>
      </c>
      <c r="K84" s="18">
        <v>450</v>
      </c>
      <c r="L84" s="18">
        <v>535</v>
      </c>
      <c r="N84" s="15">
        <v>4095</v>
      </c>
      <c r="O84" s="15">
        <v>4540</v>
      </c>
      <c r="Q84" s="18">
        <v>19915</v>
      </c>
      <c r="R84" s="18">
        <v>23220</v>
      </c>
      <c r="T84" s="16">
        <v>0.20599999999999999</v>
      </c>
      <c r="U84" s="16">
        <v>0.19600000000000001</v>
      </c>
      <c r="V84" s="1">
        <v>98</v>
      </c>
    </row>
    <row r="85" spans="1:28" x14ac:dyDescent="0.2">
      <c r="A85" s="11" t="s">
        <v>788</v>
      </c>
      <c r="B85" s="17" t="s">
        <v>789</v>
      </c>
      <c r="C85" s="17" t="s">
        <v>266</v>
      </c>
      <c r="E85" s="18">
        <v>2675</v>
      </c>
      <c r="F85" s="18">
        <v>2965</v>
      </c>
      <c r="H85" s="18">
        <v>65</v>
      </c>
      <c r="I85" s="18">
        <v>80</v>
      </c>
      <c r="K85" s="18">
        <v>435</v>
      </c>
      <c r="L85" s="18">
        <v>480</v>
      </c>
      <c r="N85" s="15">
        <v>3175</v>
      </c>
      <c r="O85" s="15">
        <v>3530</v>
      </c>
      <c r="Q85" s="18">
        <v>19610</v>
      </c>
      <c r="R85" s="18">
        <v>22760</v>
      </c>
      <c r="T85" s="16">
        <v>0.16200000000000001</v>
      </c>
      <c r="U85" s="16">
        <v>0.155</v>
      </c>
      <c r="V85" s="1">
        <v>160</v>
      </c>
    </row>
    <row r="86" spans="1:28" x14ac:dyDescent="0.2">
      <c r="A86" s="11" t="s">
        <v>876</v>
      </c>
      <c r="B86" s="17" t="s">
        <v>877</v>
      </c>
      <c r="C86" s="17" t="s">
        <v>105</v>
      </c>
      <c r="E86" s="18">
        <v>1380</v>
      </c>
      <c r="F86" s="18">
        <v>1520</v>
      </c>
      <c r="H86" s="18">
        <v>55</v>
      </c>
      <c r="I86" s="18">
        <v>65</v>
      </c>
      <c r="K86" s="18">
        <v>240</v>
      </c>
      <c r="L86" s="18">
        <v>285</v>
      </c>
      <c r="N86" s="15">
        <v>1675</v>
      </c>
      <c r="O86" s="15">
        <v>1870</v>
      </c>
      <c r="Q86" s="18">
        <v>14650</v>
      </c>
      <c r="R86" s="18">
        <v>17385</v>
      </c>
      <c r="T86" s="16">
        <v>0.114</v>
      </c>
      <c r="U86" s="16">
        <v>0.108</v>
      </c>
      <c r="V86" s="1">
        <v>253</v>
      </c>
    </row>
    <row r="87" spans="1:28" x14ac:dyDescent="0.2">
      <c r="A87" s="11" t="s">
        <v>546</v>
      </c>
      <c r="B87" s="17" t="s">
        <v>547</v>
      </c>
      <c r="C87" s="17" t="s">
        <v>78</v>
      </c>
      <c r="E87" s="18">
        <v>10370</v>
      </c>
      <c r="F87" s="18">
        <v>11345</v>
      </c>
      <c r="H87" s="18">
        <v>200</v>
      </c>
      <c r="I87" s="18">
        <v>265</v>
      </c>
      <c r="K87" s="18">
        <v>1520</v>
      </c>
      <c r="L87" s="18">
        <v>1700</v>
      </c>
      <c r="N87" s="15">
        <v>12095</v>
      </c>
      <c r="O87" s="15">
        <v>13310</v>
      </c>
      <c r="Q87" s="18">
        <v>50840</v>
      </c>
      <c r="R87" s="18">
        <v>58320</v>
      </c>
      <c r="T87" s="16">
        <v>0.23799999999999999</v>
      </c>
      <c r="U87" s="16">
        <v>0.22800000000000001</v>
      </c>
      <c r="V87" s="1">
        <v>52</v>
      </c>
      <c r="X87" s="1" t="s">
        <v>348</v>
      </c>
      <c r="Z87" s="1" t="s">
        <v>348</v>
      </c>
      <c r="AB87" s="1" t="s">
        <v>348</v>
      </c>
    </row>
    <row r="88" spans="1:28" x14ac:dyDescent="0.2">
      <c r="A88" s="11" t="s">
        <v>658</v>
      </c>
      <c r="B88" s="17" t="s">
        <v>659</v>
      </c>
      <c r="C88" s="17" t="s">
        <v>85</v>
      </c>
      <c r="E88" s="18">
        <v>795</v>
      </c>
      <c r="F88" s="18">
        <v>880</v>
      </c>
      <c r="H88" s="18">
        <v>50</v>
      </c>
      <c r="I88" s="18">
        <v>70</v>
      </c>
      <c r="K88" s="18">
        <v>200</v>
      </c>
      <c r="L88" s="18">
        <v>240</v>
      </c>
      <c r="N88" s="15">
        <v>1045</v>
      </c>
      <c r="O88" s="15">
        <v>1190</v>
      </c>
      <c r="Q88" s="18">
        <v>11250</v>
      </c>
      <c r="R88" s="18">
        <v>13440</v>
      </c>
      <c r="T88" s="16">
        <v>9.2999999999999999E-2</v>
      </c>
      <c r="U88" s="16">
        <v>8.7999999999999995E-2</v>
      </c>
      <c r="V88" s="1">
        <v>289</v>
      </c>
    </row>
    <row r="89" spans="1:28" x14ac:dyDescent="0.2">
      <c r="A89" s="11" t="s">
        <v>469</v>
      </c>
      <c r="B89" s="17" t="s">
        <v>470</v>
      </c>
      <c r="C89" s="17" t="s">
        <v>57</v>
      </c>
      <c r="E89" s="18">
        <v>11475</v>
      </c>
      <c r="F89" s="18">
        <v>12660</v>
      </c>
      <c r="H89" s="18">
        <v>330</v>
      </c>
      <c r="I89" s="18">
        <v>420</v>
      </c>
      <c r="K89" s="18">
        <v>1665</v>
      </c>
      <c r="L89" s="18">
        <v>1920</v>
      </c>
      <c r="N89" s="15">
        <v>13470</v>
      </c>
      <c r="O89" s="15">
        <v>15005</v>
      </c>
      <c r="Q89" s="18">
        <v>56560</v>
      </c>
      <c r="R89" s="18">
        <v>66130</v>
      </c>
      <c r="T89" s="16">
        <v>0.23799999999999999</v>
      </c>
      <c r="U89" s="16">
        <v>0.22700000000000001</v>
      </c>
      <c r="V89" s="1">
        <v>54</v>
      </c>
      <c r="X89" s="1" t="s">
        <v>348</v>
      </c>
      <c r="Z89" s="1" t="s">
        <v>348</v>
      </c>
      <c r="AB89" s="1" t="s">
        <v>348</v>
      </c>
    </row>
    <row r="90" spans="1:28" x14ac:dyDescent="0.2">
      <c r="A90" s="11" t="s">
        <v>790</v>
      </c>
      <c r="B90" s="17" t="s">
        <v>791</v>
      </c>
      <c r="C90" s="17" t="s">
        <v>267</v>
      </c>
      <c r="E90" s="18">
        <v>3320</v>
      </c>
      <c r="F90" s="18">
        <v>3665</v>
      </c>
      <c r="H90" s="18">
        <v>95</v>
      </c>
      <c r="I90" s="18">
        <v>125</v>
      </c>
      <c r="K90" s="18">
        <v>585</v>
      </c>
      <c r="L90" s="18">
        <v>685</v>
      </c>
      <c r="N90" s="15">
        <v>4005</v>
      </c>
      <c r="O90" s="15">
        <v>4480</v>
      </c>
      <c r="Q90" s="18">
        <v>19235</v>
      </c>
      <c r="R90" s="18">
        <v>22690</v>
      </c>
      <c r="T90" s="16">
        <v>0.20799999999999999</v>
      </c>
      <c r="U90" s="16">
        <v>0.19700000000000001</v>
      </c>
      <c r="V90" s="1">
        <v>95</v>
      </c>
      <c r="AB90" s="1" t="s">
        <v>348</v>
      </c>
    </row>
    <row r="91" spans="1:28" x14ac:dyDescent="0.2">
      <c r="A91" s="11" t="s">
        <v>489</v>
      </c>
      <c r="B91" s="17" t="s">
        <v>490</v>
      </c>
      <c r="C91" s="17" t="s">
        <v>121</v>
      </c>
      <c r="E91" s="18">
        <v>10845</v>
      </c>
      <c r="F91" s="18">
        <v>12135</v>
      </c>
      <c r="H91" s="18">
        <v>275</v>
      </c>
      <c r="I91" s="18">
        <v>375</v>
      </c>
      <c r="K91" s="18">
        <v>1355</v>
      </c>
      <c r="L91" s="18">
        <v>1585</v>
      </c>
      <c r="N91" s="15">
        <v>12470</v>
      </c>
      <c r="O91" s="15">
        <v>14090</v>
      </c>
      <c r="Q91" s="18">
        <v>57580</v>
      </c>
      <c r="R91" s="18">
        <v>68015</v>
      </c>
      <c r="T91" s="16">
        <v>0.217</v>
      </c>
      <c r="U91" s="16">
        <v>0.20699999999999999</v>
      </c>
      <c r="V91" s="1">
        <v>78</v>
      </c>
      <c r="X91" s="1" t="s">
        <v>348</v>
      </c>
      <c r="Z91" s="1" t="s">
        <v>348</v>
      </c>
    </row>
    <row r="92" spans="1:28" x14ac:dyDescent="0.2">
      <c r="A92" s="11" t="s">
        <v>387</v>
      </c>
      <c r="B92" s="17" t="s">
        <v>388</v>
      </c>
      <c r="C92" s="17" t="s">
        <v>206</v>
      </c>
      <c r="E92" s="18">
        <v>12665</v>
      </c>
      <c r="F92" s="18">
        <v>14610</v>
      </c>
      <c r="H92" s="18">
        <v>285</v>
      </c>
      <c r="I92" s="18">
        <v>400</v>
      </c>
      <c r="K92" s="18">
        <v>2345</v>
      </c>
      <c r="L92" s="18">
        <v>2715</v>
      </c>
      <c r="N92" s="15">
        <v>15295</v>
      </c>
      <c r="O92" s="15">
        <v>17730</v>
      </c>
      <c r="Q92" s="18">
        <v>70830</v>
      </c>
      <c r="R92" s="18">
        <v>81505</v>
      </c>
      <c r="T92" s="16">
        <v>0.216</v>
      </c>
      <c r="U92" s="16">
        <v>0.218</v>
      </c>
      <c r="V92" s="1">
        <v>65</v>
      </c>
      <c r="X92" s="1" t="s">
        <v>348</v>
      </c>
      <c r="Z92" s="1" t="s">
        <v>348</v>
      </c>
      <c r="AA92" s="1" t="s">
        <v>348</v>
      </c>
      <c r="AB92" s="1" t="s">
        <v>348</v>
      </c>
    </row>
    <row r="93" spans="1:28" x14ac:dyDescent="0.2">
      <c r="A93" s="11" t="s">
        <v>632</v>
      </c>
      <c r="B93" s="17" t="s">
        <v>633</v>
      </c>
      <c r="C93" s="17" t="s">
        <v>157</v>
      </c>
      <c r="E93" s="18">
        <v>1240</v>
      </c>
      <c r="F93" s="18">
        <v>1350</v>
      </c>
      <c r="H93" s="18">
        <v>55</v>
      </c>
      <c r="I93" s="18">
        <v>75</v>
      </c>
      <c r="K93" s="18">
        <v>260</v>
      </c>
      <c r="L93" s="18">
        <v>295</v>
      </c>
      <c r="N93" s="15">
        <v>1555</v>
      </c>
      <c r="O93" s="15">
        <v>1720</v>
      </c>
      <c r="Q93" s="18">
        <v>15475</v>
      </c>
      <c r="R93" s="18">
        <v>17845</v>
      </c>
      <c r="T93" s="16">
        <v>0.10100000000000001</v>
      </c>
      <c r="U93" s="16">
        <v>9.6000000000000002E-2</v>
      </c>
      <c r="V93" s="1">
        <v>276</v>
      </c>
    </row>
    <row r="94" spans="1:28" x14ac:dyDescent="0.2">
      <c r="A94" s="11" t="s">
        <v>668</v>
      </c>
      <c r="B94" s="17" t="s">
        <v>669</v>
      </c>
      <c r="C94" s="17" t="s">
        <v>312</v>
      </c>
      <c r="E94" s="18">
        <v>1580</v>
      </c>
      <c r="F94" s="18">
        <v>1760</v>
      </c>
      <c r="H94" s="18">
        <v>120</v>
      </c>
      <c r="I94" s="18">
        <v>160</v>
      </c>
      <c r="K94" s="18">
        <v>380</v>
      </c>
      <c r="L94" s="18">
        <v>450</v>
      </c>
      <c r="N94" s="15">
        <v>2080</v>
      </c>
      <c r="O94" s="15">
        <v>2370</v>
      </c>
      <c r="Q94" s="18">
        <v>20115</v>
      </c>
      <c r="R94" s="18">
        <v>24100</v>
      </c>
      <c r="T94" s="16">
        <v>0.10299999999999999</v>
      </c>
      <c r="U94" s="16">
        <v>9.8000000000000004E-2</v>
      </c>
      <c r="V94" s="1">
        <v>273</v>
      </c>
    </row>
    <row r="95" spans="1:28" x14ac:dyDescent="0.2">
      <c r="A95" s="11" t="s">
        <v>686</v>
      </c>
      <c r="B95" s="17" t="s">
        <v>687</v>
      </c>
      <c r="C95" s="17" t="s">
        <v>321</v>
      </c>
      <c r="E95" s="18">
        <v>915</v>
      </c>
      <c r="F95" s="18">
        <v>1010</v>
      </c>
      <c r="H95" s="18">
        <v>75</v>
      </c>
      <c r="I95" s="18">
        <v>100</v>
      </c>
      <c r="K95" s="18">
        <v>250</v>
      </c>
      <c r="L95" s="18">
        <v>295</v>
      </c>
      <c r="N95" s="15">
        <v>1235</v>
      </c>
      <c r="O95" s="15">
        <v>1405</v>
      </c>
      <c r="Q95" s="18">
        <v>13065</v>
      </c>
      <c r="R95" s="18">
        <v>15735</v>
      </c>
      <c r="T95" s="16">
        <v>9.5000000000000001E-2</v>
      </c>
      <c r="U95" s="16">
        <v>8.8999999999999996E-2</v>
      </c>
      <c r="V95" s="1">
        <v>284</v>
      </c>
    </row>
    <row r="96" spans="1:28" x14ac:dyDescent="0.2">
      <c r="A96" s="11" t="s">
        <v>744</v>
      </c>
      <c r="B96" s="17" t="s">
        <v>745</v>
      </c>
      <c r="C96" s="17" t="s">
        <v>254</v>
      </c>
      <c r="E96" s="18">
        <v>1345</v>
      </c>
      <c r="F96" s="18">
        <v>1495</v>
      </c>
      <c r="H96" s="18">
        <v>65</v>
      </c>
      <c r="I96" s="18">
        <v>85</v>
      </c>
      <c r="K96" s="18">
        <v>350</v>
      </c>
      <c r="L96" s="18">
        <v>405</v>
      </c>
      <c r="N96" s="15">
        <v>1760</v>
      </c>
      <c r="O96" s="15">
        <v>1985</v>
      </c>
      <c r="Q96" s="18">
        <v>20650</v>
      </c>
      <c r="R96" s="18">
        <v>24795</v>
      </c>
      <c r="T96" s="16">
        <v>8.5000000000000006E-2</v>
      </c>
      <c r="U96" s="16">
        <v>0.08</v>
      </c>
      <c r="V96" s="1">
        <v>302</v>
      </c>
    </row>
    <row r="97" spans="1:28" x14ac:dyDescent="0.2">
      <c r="A97" s="11" t="s">
        <v>768</v>
      </c>
      <c r="B97" s="17" t="s">
        <v>769</v>
      </c>
      <c r="C97" s="17" t="s">
        <v>175</v>
      </c>
      <c r="E97" s="18">
        <v>1700</v>
      </c>
      <c r="F97" s="18">
        <v>1890</v>
      </c>
      <c r="H97" s="18">
        <v>55</v>
      </c>
      <c r="I97" s="18">
        <v>70</v>
      </c>
      <c r="K97" s="18">
        <v>385</v>
      </c>
      <c r="L97" s="18">
        <v>465</v>
      </c>
      <c r="N97" s="15">
        <v>2135</v>
      </c>
      <c r="O97" s="15">
        <v>2430</v>
      </c>
      <c r="Q97" s="18">
        <v>26320</v>
      </c>
      <c r="R97" s="18">
        <v>31185</v>
      </c>
      <c r="T97" s="16">
        <v>8.1000000000000003E-2</v>
      </c>
      <c r="U97" s="16">
        <v>7.8E-2</v>
      </c>
      <c r="V97" s="1">
        <v>307</v>
      </c>
    </row>
    <row r="98" spans="1:28" x14ac:dyDescent="0.2">
      <c r="A98" s="11" t="s">
        <v>848</v>
      </c>
      <c r="B98" s="17" t="s">
        <v>849</v>
      </c>
      <c r="C98" s="17" t="s">
        <v>98</v>
      </c>
      <c r="E98" s="18">
        <v>3685</v>
      </c>
      <c r="F98" s="18">
        <v>4140</v>
      </c>
      <c r="H98" s="18">
        <v>195</v>
      </c>
      <c r="I98" s="18">
        <v>250</v>
      </c>
      <c r="K98" s="18">
        <v>595</v>
      </c>
      <c r="L98" s="18">
        <v>700</v>
      </c>
      <c r="N98" s="15">
        <v>4475</v>
      </c>
      <c r="O98" s="15">
        <v>5090</v>
      </c>
      <c r="Q98" s="18">
        <v>21600</v>
      </c>
      <c r="R98" s="18">
        <v>25875</v>
      </c>
      <c r="T98" s="16">
        <v>0.20699999999999999</v>
      </c>
      <c r="U98" s="16">
        <v>0.19700000000000001</v>
      </c>
      <c r="V98" s="1">
        <v>96</v>
      </c>
      <c r="AB98" s="1" t="s">
        <v>348</v>
      </c>
    </row>
    <row r="99" spans="1:28" x14ac:dyDescent="0.2">
      <c r="A99" s="11" t="s">
        <v>878</v>
      </c>
      <c r="B99" s="17" t="s">
        <v>879</v>
      </c>
      <c r="C99" s="17" t="s">
        <v>106</v>
      </c>
      <c r="E99" s="18">
        <v>1770</v>
      </c>
      <c r="F99" s="18">
        <v>1960</v>
      </c>
      <c r="H99" s="18">
        <v>65</v>
      </c>
      <c r="I99" s="18">
        <v>80</v>
      </c>
      <c r="K99" s="18">
        <v>260</v>
      </c>
      <c r="L99" s="18">
        <v>300</v>
      </c>
      <c r="N99" s="15">
        <v>2095</v>
      </c>
      <c r="O99" s="15">
        <v>2340</v>
      </c>
      <c r="Q99" s="18">
        <v>16310</v>
      </c>
      <c r="R99" s="18">
        <v>19125</v>
      </c>
      <c r="T99" s="16">
        <v>0.129</v>
      </c>
      <c r="U99" s="16">
        <v>0.122</v>
      </c>
      <c r="V99" s="1">
        <v>218</v>
      </c>
    </row>
    <row r="100" spans="1:28" x14ac:dyDescent="0.2">
      <c r="A100" s="11" t="s">
        <v>538</v>
      </c>
      <c r="B100" s="17" t="s">
        <v>539</v>
      </c>
      <c r="C100" s="17" t="s">
        <v>66</v>
      </c>
      <c r="E100" s="18">
        <v>5525</v>
      </c>
      <c r="F100" s="18">
        <v>6210</v>
      </c>
      <c r="H100" s="18">
        <v>295</v>
      </c>
      <c r="I100" s="18">
        <v>385</v>
      </c>
      <c r="K100" s="18">
        <v>1045</v>
      </c>
      <c r="L100" s="18">
        <v>1235</v>
      </c>
      <c r="N100" s="15">
        <v>6870</v>
      </c>
      <c r="O100" s="15">
        <v>7835</v>
      </c>
      <c r="Q100" s="18">
        <v>54525</v>
      </c>
      <c r="R100" s="18">
        <v>65340</v>
      </c>
      <c r="T100" s="16">
        <v>0.126</v>
      </c>
      <c r="U100" s="16">
        <v>0.12</v>
      </c>
      <c r="V100" s="1">
        <v>222</v>
      </c>
    </row>
    <row r="101" spans="1:28" x14ac:dyDescent="0.2">
      <c r="A101" s="11" t="s">
        <v>938</v>
      </c>
      <c r="B101" s="17" t="s">
        <v>939</v>
      </c>
      <c r="C101" s="17" t="s">
        <v>131</v>
      </c>
      <c r="E101" s="18">
        <v>2695</v>
      </c>
      <c r="F101" s="18">
        <v>2975</v>
      </c>
      <c r="H101" s="18">
        <v>70</v>
      </c>
      <c r="I101" s="18">
        <v>110</v>
      </c>
      <c r="K101" s="18">
        <v>510</v>
      </c>
      <c r="L101" s="18">
        <v>615</v>
      </c>
      <c r="N101" s="15">
        <v>3275</v>
      </c>
      <c r="O101" s="15">
        <v>3700</v>
      </c>
      <c r="Q101" s="18">
        <v>21740</v>
      </c>
      <c r="R101" s="18">
        <v>25490</v>
      </c>
      <c r="T101" s="16">
        <v>0.151</v>
      </c>
      <c r="U101" s="16">
        <v>0.14499999999999999</v>
      </c>
      <c r="V101" s="1">
        <v>179</v>
      </c>
    </row>
    <row r="102" spans="1:28" x14ac:dyDescent="0.2">
      <c r="A102" s="11" t="s">
        <v>696</v>
      </c>
      <c r="B102" s="17" t="s">
        <v>697</v>
      </c>
      <c r="C102" s="17" t="s">
        <v>248</v>
      </c>
      <c r="E102" s="18">
        <v>2755</v>
      </c>
      <c r="F102" s="18">
        <v>3080</v>
      </c>
      <c r="H102" s="18">
        <v>105</v>
      </c>
      <c r="I102" s="18">
        <v>145</v>
      </c>
      <c r="K102" s="18">
        <v>450</v>
      </c>
      <c r="L102" s="18">
        <v>510</v>
      </c>
      <c r="N102" s="15">
        <v>3310</v>
      </c>
      <c r="O102" s="15">
        <v>3735</v>
      </c>
      <c r="Q102" s="18">
        <v>16955</v>
      </c>
      <c r="R102" s="18">
        <v>19905</v>
      </c>
      <c r="T102" s="16">
        <v>0.19500000000000001</v>
      </c>
      <c r="U102" s="16">
        <v>0.188</v>
      </c>
      <c r="V102" s="1">
        <v>110</v>
      </c>
      <c r="AB102" s="1" t="s">
        <v>348</v>
      </c>
    </row>
    <row r="103" spans="1:28" x14ac:dyDescent="0.2">
      <c r="A103" s="11" t="s">
        <v>746</v>
      </c>
      <c r="B103" s="17" t="s">
        <v>747</v>
      </c>
      <c r="C103" s="17" t="s">
        <v>255</v>
      </c>
      <c r="E103" s="18">
        <v>1935</v>
      </c>
      <c r="F103" s="18">
        <v>2135</v>
      </c>
      <c r="H103" s="18">
        <v>70</v>
      </c>
      <c r="I103" s="18">
        <v>90</v>
      </c>
      <c r="K103" s="18">
        <v>380</v>
      </c>
      <c r="L103" s="18">
        <v>435</v>
      </c>
      <c r="N103" s="15">
        <v>2385</v>
      </c>
      <c r="O103" s="15">
        <v>2660</v>
      </c>
      <c r="Q103" s="18">
        <v>22945</v>
      </c>
      <c r="R103" s="18">
        <v>26860</v>
      </c>
      <c r="T103" s="16">
        <v>0.104</v>
      </c>
      <c r="U103" s="16">
        <v>9.9000000000000005E-2</v>
      </c>
      <c r="V103" s="1">
        <v>270</v>
      </c>
    </row>
    <row r="104" spans="1:28" x14ac:dyDescent="0.2">
      <c r="A104" s="11" t="s">
        <v>648</v>
      </c>
      <c r="B104" s="17" t="s">
        <v>649</v>
      </c>
      <c r="C104" s="17" t="s">
        <v>41</v>
      </c>
      <c r="E104" s="18">
        <v>460</v>
      </c>
      <c r="F104" s="18">
        <v>515</v>
      </c>
      <c r="H104" s="18">
        <v>70</v>
      </c>
      <c r="I104" s="18">
        <v>95</v>
      </c>
      <c r="K104" s="18">
        <v>125</v>
      </c>
      <c r="L104" s="18">
        <v>155</v>
      </c>
      <c r="N104" s="15">
        <v>660</v>
      </c>
      <c r="O104" s="15">
        <v>765</v>
      </c>
      <c r="Q104" s="18">
        <v>8205</v>
      </c>
      <c r="R104" s="18">
        <v>9725</v>
      </c>
      <c r="T104" s="16">
        <v>0.08</v>
      </c>
      <c r="U104" s="16">
        <v>7.9000000000000001E-2</v>
      </c>
      <c r="V104" s="1">
        <v>304</v>
      </c>
    </row>
    <row r="105" spans="1:28" x14ac:dyDescent="0.2">
      <c r="A105" s="11" t="s">
        <v>966</v>
      </c>
      <c r="B105" s="17" t="s">
        <v>967</v>
      </c>
      <c r="C105" s="17" t="s">
        <v>281</v>
      </c>
      <c r="E105" s="18">
        <v>1650</v>
      </c>
      <c r="F105" s="18">
        <v>1835</v>
      </c>
      <c r="H105" s="18">
        <v>70</v>
      </c>
      <c r="I105" s="18">
        <v>90</v>
      </c>
      <c r="K105" s="18">
        <v>400</v>
      </c>
      <c r="L105" s="18">
        <v>475</v>
      </c>
      <c r="N105" s="15">
        <v>2120</v>
      </c>
      <c r="O105" s="15">
        <v>2395</v>
      </c>
      <c r="Q105" s="18">
        <v>26345</v>
      </c>
      <c r="R105" s="18">
        <v>30310</v>
      </c>
      <c r="T105" s="16">
        <v>0.08</v>
      </c>
      <c r="U105" s="16">
        <v>7.9000000000000001E-2</v>
      </c>
      <c r="V105" s="1">
        <v>305</v>
      </c>
    </row>
    <row r="106" spans="1:28" x14ac:dyDescent="0.2">
      <c r="A106" s="11" t="s">
        <v>389</v>
      </c>
      <c r="B106" s="17" t="s">
        <v>390</v>
      </c>
      <c r="C106" s="17" t="s">
        <v>207</v>
      </c>
      <c r="E106" s="18">
        <v>18475</v>
      </c>
      <c r="F106" s="18">
        <v>20785</v>
      </c>
      <c r="H106" s="18">
        <v>415</v>
      </c>
      <c r="I106" s="18">
        <v>560</v>
      </c>
      <c r="K106" s="18">
        <v>2520</v>
      </c>
      <c r="L106" s="18">
        <v>2930</v>
      </c>
      <c r="N106" s="15">
        <v>21410</v>
      </c>
      <c r="O106" s="15">
        <v>24275</v>
      </c>
      <c r="Q106" s="18">
        <v>72230</v>
      </c>
      <c r="R106" s="18">
        <v>83620</v>
      </c>
      <c r="T106" s="16">
        <v>0.29599999999999999</v>
      </c>
      <c r="U106" s="16">
        <v>0.28999999999999998</v>
      </c>
      <c r="V106" s="1">
        <v>16</v>
      </c>
      <c r="W106" s="1" t="s">
        <v>348</v>
      </c>
      <c r="X106" s="1" t="s">
        <v>348</v>
      </c>
      <c r="Y106" s="1" t="s">
        <v>348</v>
      </c>
      <c r="Z106" s="1" t="s">
        <v>348</v>
      </c>
      <c r="AA106" s="1" t="s">
        <v>348</v>
      </c>
      <c r="AB106" s="1" t="s">
        <v>348</v>
      </c>
    </row>
    <row r="107" spans="1:28" x14ac:dyDescent="0.2">
      <c r="A107" s="11" t="s">
        <v>718</v>
      </c>
      <c r="B107" s="17" t="s">
        <v>719</v>
      </c>
      <c r="C107" s="17" t="s">
        <v>167</v>
      </c>
      <c r="E107" s="18">
        <v>2810</v>
      </c>
      <c r="F107" s="18">
        <v>3140</v>
      </c>
      <c r="H107" s="18">
        <v>90</v>
      </c>
      <c r="I107" s="18">
        <v>105</v>
      </c>
      <c r="K107" s="18">
        <v>465</v>
      </c>
      <c r="L107" s="18">
        <v>545</v>
      </c>
      <c r="N107" s="15">
        <v>3365</v>
      </c>
      <c r="O107" s="15">
        <v>3790</v>
      </c>
      <c r="Q107" s="18">
        <v>23425</v>
      </c>
      <c r="R107" s="18">
        <v>27365</v>
      </c>
      <c r="T107" s="16">
        <v>0.14399999999999999</v>
      </c>
      <c r="U107" s="16">
        <v>0.13800000000000001</v>
      </c>
      <c r="V107" s="1">
        <v>190</v>
      </c>
    </row>
    <row r="108" spans="1:28" x14ac:dyDescent="0.2">
      <c r="A108" s="11" t="s">
        <v>968</v>
      </c>
      <c r="B108" s="17" t="s">
        <v>969</v>
      </c>
      <c r="C108" s="17" t="s">
        <v>282</v>
      </c>
      <c r="E108" s="18">
        <v>975</v>
      </c>
      <c r="F108" s="18">
        <v>1080</v>
      </c>
      <c r="H108" s="18">
        <v>25</v>
      </c>
      <c r="I108" s="18">
        <v>30</v>
      </c>
      <c r="K108" s="18">
        <v>210</v>
      </c>
      <c r="L108" s="18">
        <v>240</v>
      </c>
      <c r="N108" s="15">
        <v>1210</v>
      </c>
      <c r="O108" s="15">
        <v>1345</v>
      </c>
      <c r="Q108" s="18">
        <v>14150</v>
      </c>
      <c r="R108" s="18">
        <v>16580</v>
      </c>
      <c r="T108" s="16">
        <v>8.5000000000000006E-2</v>
      </c>
      <c r="U108" s="16">
        <v>8.1000000000000003E-2</v>
      </c>
      <c r="V108" s="1">
        <v>301</v>
      </c>
    </row>
    <row r="109" spans="1:28" x14ac:dyDescent="0.2">
      <c r="A109" s="11" t="s">
        <v>660</v>
      </c>
      <c r="B109" s="17" t="s">
        <v>661</v>
      </c>
      <c r="C109" s="17" t="s">
        <v>86</v>
      </c>
      <c r="E109" s="18">
        <v>3250</v>
      </c>
      <c r="F109" s="18">
        <v>3605</v>
      </c>
      <c r="H109" s="18">
        <v>75</v>
      </c>
      <c r="I109" s="18">
        <v>90</v>
      </c>
      <c r="K109" s="18">
        <v>415</v>
      </c>
      <c r="L109" s="18">
        <v>485</v>
      </c>
      <c r="N109" s="15">
        <v>3735</v>
      </c>
      <c r="O109" s="15">
        <v>4180</v>
      </c>
      <c r="Q109" s="18">
        <v>19735</v>
      </c>
      <c r="R109" s="18">
        <v>23240</v>
      </c>
      <c r="T109" s="16">
        <v>0.189</v>
      </c>
      <c r="U109" s="16">
        <v>0.18</v>
      </c>
      <c r="V109" s="1">
        <v>124</v>
      </c>
    </row>
    <row r="110" spans="1:28" x14ac:dyDescent="0.2">
      <c r="A110" s="11" t="s">
        <v>670</v>
      </c>
      <c r="B110" s="17" t="s">
        <v>671</v>
      </c>
      <c r="C110" s="17" t="s">
        <v>313</v>
      </c>
      <c r="E110" s="18">
        <v>2265</v>
      </c>
      <c r="F110" s="18">
        <v>2525</v>
      </c>
      <c r="H110" s="18">
        <v>85</v>
      </c>
      <c r="I110" s="18">
        <v>110</v>
      </c>
      <c r="K110" s="18">
        <v>405</v>
      </c>
      <c r="L110" s="18">
        <v>460</v>
      </c>
      <c r="N110" s="15">
        <v>2760</v>
      </c>
      <c r="O110" s="15">
        <v>3095</v>
      </c>
      <c r="Q110" s="18">
        <v>18775</v>
      </c>
      <c r="R110" s="18">
        <v>21680</v>
      </c>
      <c r="T110" s="16">
        <v>0.14699999999999999</v>
      </c>
      <c r="U110" s="16">
        <v>0.14299999999999999</v>
      </c>
      <c r="V110" s="1">
        <v>182</v>
      </c>
    </row>
    <row r="111" spans="1:28" x14ac:dyDescent="0.2">
      <c r="A111" s="11" t="s">
        <v>748</v>
      </c>
      <c r="B111" s="17" t="s">
        <v>749</v>
      </c>
      <c r="C111" s="17" t="s">
        <v>256</v>
      </c>
      <c r="E111" s="18">
        <v>1230</v>
      </c>
      <c r="F111" s="18">
        <v>1365</v>
      </c>
      <c r="H111" s="18">
        <v>35</v>
      </c>
      <c r="I111" s="18">
        <v>45</v>
      </c>
      <c r="K111" s="18">
        <v>280</v>
      </c>
      <c r="L111" s="18">
        <v>325</v>
      </c>
      <c r="N111" s="15">
        <v>1545</v>
      </c>
      <c r="O111" s="15">
        <v>1735</v>
      </c>
      <c r="Q111" s="18">
        <v>18650</v>
      </c>
      <c r="R111" s="18">
        <v>22185</v>
      </c>
      <c r="T111" s="16">
        <v>8.3000000000000004E-2</v>
      </c>
      <c r="U111" s="16">
        <v>7.8E-2</v>
      </c>
      <c r="V111" s="1">
        <v>306</v>
      </c>
    </row>
    <row r="112" spans="1:28" x14ac:dyDescent="0.2">
      <c r="A112" s="11" t="s">
        <v>634</v>
      </c>
      <c r="B112" s="17" t="s">
        <v>635</v>
      </c>
      <c r="C112" s="17" t="s">
        <v>158</v>
      </c>
      <c r="E112" s="18">
        <v>3025</v>
      </c>
      <c r="F112" s="18">
        <v>3350</v>
      </c>
      <c r="H112" s="18">
        <v>125</v>
      </c>
      <c r="I112" s="18">
        <v>150</v>
      </c>
      <c r="K112" s="18">
        <v>430</v>
      </c>
      <c r="L112" s="18">
        <v>505</v>
      </c>
      <c r="N112" s="15">
        <v>3580</v>
      </c>
      <c r="O112" s="15">
        <v>4005</v>
      </c>
      <c r="Q112" s="18">
        <v>17390</v>
      </c>
      <c r="R112" s="18">
        <v>20440</v>
      </c>
      <c r="T112" s="16">
        <v>0.20599999999999999</v>
      </c>
      <c r="U112" s="16">
        <v>0.19600000000000001</v>
      </c>
      <c r="V112" s="1">
        <v>99</v>
      </c>
      <c r="AB112" s="1" t="s">
        <v>348</v>
      </c>
    </row>
    <row r="113" spans="1:28" x14ac:dyDescent="0.2">
      <c r="A113" s="11" t="s">
        <v>954</v>
      </c>
      <c r="B113" s="17" t="s">
        <v>955</v>
      </c>
      <c r="C113" s="17" t="s">
        <v>191</v>
      </c>
      <c r="E113" s="18">
        <v>1055</v>
      </c>
      <c r="F113" s="18">
        <v>1145</v>
      </c>
      <c r="H113" s="18">
        <v>55</v>
      </c>
      <c r="I113" s="18">
        <v>60</v>
      </c>
      <c r="K113" s="18">
        <v>230</v>
      </c>
      <c r="L113" s="18">
        <v>250</v>
      </c>
      <c r="N113" s="15">
        <v>1335</v>
      </c>
      <c r="O113" s="15">
        <v>1455</v>
      </c>
      <c r="Q113" s="18">
        <v>8905</v>
      </c>
      <c r="R113" s="18">
        <v>10185</v>
      </c>
      <c r="T113" s="16">
        <v>0.15</v>
      </c>
      <c r="U113" s="16">
        <v>0.14299999999999999</v>
      </c>
      <c r="V113" s="1">
        <v>184</v>
      </c>
    </row>
    <row r="114" spans="1:28" x14ac:dyDescent="0.2">
      <c r="A114" s="11" t="s">
        <v>734</v>
      </c>
      <c r="B114" s="17" t="s">
        <v>735</v>
      </c>
      <c r="C114" s="17" t="s">
        <v>328</v>
      </c>
      <c r="E114" s="18">
        <v>1625</v>
      </c>
      <c r="F114" s="18">
        <v>1825</v>
      </c>
      <c r="H114" s="18">
        <v>95</v>
      </c>
      <c r="I114" s="18">
        <v>130</v>
      </c>
      <c r="K114" s="18">
        <v>280</v>
      </c>
      <c r="L114" s="18">
        <v>330</v>
      </c>
      <c r="N114" s="15">
        <v>1995</v>
      </c>
      <c r="O114" s="15">
        <v>2285</v>
      </c>
      <c r="Q114" s="18">
        <v>14015</v>
      </c>
      <c r="R114" s="18">
        <v>16685</v>
      </c>
      <c r="T114" s="16">
        <v>0.14199999999999999</v>
      </c>
      <c r="U114" s="16">
        <v>0.13700000000000001</v>
      </c>
      <c r="V114" s="1">
        <v>191</v>
      </c>
    </row>
    <row r="115" spans="1:28" x14ac:dyDescent="0.2">
      <c r="A115" s="11" t="s">
        <v>812</v>
      </c>
      <c r="B115" s="17" t="s">
        <v>813</v>
      </c>
      <c r="C115" s="17" t="s">
        <v>45</v>
      </c>
      <c r="E115" s="18">
        <v>1040</v>
      </c>
      <c r="F115" s="18">
        <v>1170</v>
      </c>
      <c r="H115" s="18">
        <v>55</v>
      </c>
      <c r="I115" s="18">
        <v>70</v>
      </c>
      <c r="K115" s="18">
        <v>245</v>
      </c>
      <c r="L115" s="18">
        <v>275</v>
      </c>
      <c r="N115" s="15">
        <v>1335</v>
      </c>
      <c r="O115" s="15">
        <v>1515</v>
      </c>
      <c r="Q115" s="18">
        <v>11390</v>
      </c>
      <c r="R115" s="18">
        <v>13680</v>
      </c>
      <c r="T115" s="16">
        <v>0.11700000000000001</v>
      </c>
      <c r="U115" s="16">
        <v>0.111</v>
      </c>
      <c r="V115" s="1">
        <v>244</v>
      </c>
    </row>
    <row r="116" spans="1:28" x14ac:dyDescent="0.2">
      <c r="A116" s="11" t="s">
        <v>475</v>
      </c>
      <c r="B116" s="17" t="s">
        <v>476</v>
      </c>
      <c r="C116" s="17" t="s">
        <v>3</v>
      </c>
      <c r="E116" s="18">
        <v>6510</v>
      </c>
      <c r="F116" s="18">
        <v>7300</v>
      </c>
      <c r="H116" s="18">
        <v>130</v>
      </c>
      <c r="I116" s="18">
        <v>175</v>
      </c>
      <c r="K116" s="18">
        <v>915</v>
      </c>
      <c r="L116" s="18">
        <v>1065</v>
      </c>
      <c r="N116" s="15">
        <v>7555</v>
      </c>
      <c r="O116" s="15">
        <v>8545</v>
      </c>
      <c r="Q116" s="18">
        <v>34110</v>
      </c>
      <c r="R116" s="18">
        <v>39945</v>
      </c>
      <c r="T116" s="16">
        <v>0.221</v>
      </c>
      <c r="U116" s="16">
        <v>0.214</v>
      </c>
      <c r="V116" s="1">
        <v>72</v>
      </c>
      <c r="X116" s="1" t="s">
        <v>348</v>
      </c>
      <c r="Z116" s="1" t="s">
        <v>348</v>
      </c>
    </row>
    <row r="117" spans="1:28" x14ac:dyDescent="0.2">
      <c r="A117" s="11" t="s">
        <v>908</v>
      </c>
      <c r="B117" s="17" t="s">
        <v>909</v>
      </c>
      <c r="C117" s="17" t="s">
        <v>114</v>
      </c>
      <c r="E117" s="18">
        <v>2595</v>
      </c>
      <c r="F117" s="18">
        <v>2870</v>
      </c>
      <c r="H117" s="18">
        <v>85</v>
      </c>
      <c r="I117" s="18">
        <v>115</v>
      </c>
      <c r="K117" s="18">
        <v>390</v>
      </c>
      <c r="L117" s="18">
        <v>465</v>
      </c>
      <c r="N117" s="15">
        <v>3070</v>
      </c>
      <c r="O117" s="15">
        <v>3455</v>
      </c>
      <c r="Q117" s="18">
        <v>19580</v>
      </c>
      <c r="R117" s="18">
        <v>23170</v>
      </c>
      <c r="T117" s="16">
        <v>0.157</v>
      </c>
      <c r="U117" s="16">
        <v>0.14899999999999999</v>
      </c>
      <c r="V117" s="1">
        <v>170</v>
      </c>
    </row>
    <row r="118" spans="1:28" x14ac:dyDescent="0.2">
      <c r="A118" s="11" t="s">
        <v>736</v>
      </c>
      <c r="B118" s="17" t="s">
        <v>737</v>
      </c>
      <c r="C118" s="17" t="s">
        <v>329</v>
      </c>
      <c r="E118" s="18">
        <v>4100</v>
      </c>
      <c r="F118" s="18">
        <v>4510</v>
      </c>
      <c r="H118" s="18">
        <v>90</v>
      </c>
      <c r="I118" s="18">
        <v>105</v>
      </c>
      <c r="K118" s="18">
        <v>645</v>
      </c>
      <c r="L118" s="18">
        <v>720</v>
      </c>
      <c r="N118" s="15">
        <v>4835</v>
      </c>
      <c r="O118" s="15">
        <v>5335</v>
      </c>
      <c r="Q118" s="18">
        <v>25040</v>
      </c>
      <c r="R118" s="18">
        <v>29075</v>
      </c>
      <c r="T118" s="16">
        <v>0.193</v>
      </c>
      <c r="U118" s="16">
        <v>0.183</v>
      </c>
      <c r="V118" s="1">
        <v>121</v>
      </c>
    </row>
    <row r="119" spans="1:28" x14ac:dyDescent="0.2">
      <c r="A119" s="11" t="s">
        <v>750</v>
      </c>
      <c r="B119" s="17" t="s">
        <v>751</v>
      </c>
      <c r="C119" s="17" t="s">
        <v>257</v>
      </c>
      <c r="E119" s="18">
        <v>2340</v>
      </c>
      <c r="F119" s="18">
        <v>2585</v>
      </c>
      <c r="H119" s="18">
        <v>45</v>
      </c>
      <c r="I119" s="18">
        <v>55</v>
      </c>
      <c r="K119" s="18">
        <v>425</v>
      </c>
      <c r="L119" s="18">
        <v>485</v>
      </c>
      <c r="N119" s="15">
        <v>2805</v>
      </c>
      <c r="O119" s="15">
        <v>3125</v>
      </c>
      <c r="Q119" s="18">
        <v>15330</v>
      </c>
      <c r="R119" s="18">
        <v>17960</v>
      </c>
      <c r="T119" s="16">
        <v>0.183</v>
      </c>
      <c r="U119" s="16">
        <v>0.17399999999999999</v>
      </c>
      <c r="V119" s="1">
        <v>132</v>
      </c>
    </row>
    <row r="120" spans="1:28" x14ac:dyDescent="0.2">
      <c r="A120" s="11" t="s">
        <v>792</v>
      </c>
      <c r="B120" s="17" t="s">
        <v>793</v>
      </c>
      <c r="C120" s="17" t="s">
        <v>268</v>
      </c>
      <c r="E120" s="18">
        <v>3385</v>
      </c>
      <c r="F120" s="18">
        <v>3745</v>
      </c>
      <c r="H120" s="18">
        <v>65</v>
      </c>
      <c r="I120" s="18">
        <v>85</v>
      </c>
      <c r="K120" s="18">
        <v>560</v>
      </c>
      <c r="L120" s="18">
        <v>635</v>
      </c>
      <c r="N120" s="15">
        <v>4010</v>
      </c>
      <c r="O120" s="15">
        <v>4465</v>
      </c>
      <c r="Q120" s="18">
        <v>20240</v>
      </c>
      <c r="R120" s="18">
        <v>23675</v>
      </c>
      <c r="T120" s="16">
        <v>0.19800000000000001</v>
      </c>
      <c r="U120" s="16">
        <v>0.189</v>
      </c>
      <c r="V120" s="1">
        <v>107</v>
      </c>
    </row>
    <row r="121" spans="1:28" x14ac:dyDescent="0.2">
      <c r="A121" s="11" t="s">
        <v>864</v>
      </c>
      <c r="B121" s="17" t="s">
        <v>865</v>
      </c>
      <c r="C121" s="17" t="s">
        <v>185</v>
      </c>
      <c r="E121" s="18">
        <v>3680</v>
      </c>
      <c r="F121" s="18">
        <v>4065</v>
      </c>
      <c r="H121" s="18">
        <v>120</v>
      </c>
      <c r="I121" s="18">
        <v>150</v>
      </c>
      <c r="K121" s="18">
        <v>560</v>
      </c>
      <c r="L121" s="18">
        <v>660</v>
      </c>
      <c r="N121" s="15">
        <v>4360</v>
      </c>
      <c r="O121" s="15">
        <v>4875</v>
      </c>
      <c r="Q121" s="18">
        <v>17545</v>
      </c>
      <c r="R121" s="18">
        <v>20770</v>
      </c>
      <c r="T121" s="16">
        <v>0.249</v>
      </c>
      <c r="U121" s="16">
        <v>0.23499999999999999</v>
      </c>
      <c r="V121" s="1">
        <v>46</v>
      </c>
      <c r="X121" s="1" t="s">
        <v>348</v>
      </c>
      <c r="Z121" s="1" t="s">
        <v>348</v>
      </c>
      <c r="AA121" s="1" t="s">
        <v>348</v>
      </c>
      <c r="AB121" s="1" t="s">
        <v>348</v>
      </c>
    </row>
    <row r="122" spans="1:28" x14ac:dyDescent="0.2">
      <c r="A122" s="11" t="s">
        <v>391</v>
      </c>
      <c r="B122" s="17" t="s">
        <v>392</v>
      </c>
      <c r="C122" s="17" t="s">
        <v>208</v>
      </c>
      <c r="E122" s="18">
        <v>12350</v>
      </c>
      <c r="F122" s="18">
        <v>13765</v>
      </c>
      <c r="H122" s="18">
        <v>215</v>
      </c>
      <c r="I122" s="18">
        <v>285</v>
      </c>
      <c r="K122" s="18">
        <v>1800</v>
      </c>
      <c r="L122" s="18">
        <v>2070</v>
      </c>
      <c r="N122" s="15">
        <v>14365</v>
      </c>
      <c r="O122" s="15">
        <v>16120</v>
      </c>
      <c r="Q122" s="18">
        <v>53525</v>
      </c>
      <c r="R122" s="18">
        <v>60990</v>
      </c>
      <c r="T122" s="16">
        <v>0.26800000000000002</v>
      </c>
      <c r="U122" s="16">
        <v>0.26400000000000001</v>
      </c>
      <c r="V122" s="1">
        <v>28</v>
      </c>
      <c r="W122" s="1" t="s">
        <v>348</v>
      </c>
      <c r="X122" s="1" t="s">
        <v>348</v>
      </c>
      <c r="Y122" s="1" t="s">
        <v>348</v>
      </c>
      <c r="Z122" s="1" t="s">
        <v>348</v>
      </c>
      <c r="AA122" s="1" t="s">
        <v>348</v>
      </c>
      <c r="AB122" s="1" t="s">
        <v>348</v>
      </c>
    </row>
    <row r="123" spans="1:28" x14ac:dyDescent="0.2">
      <c r="A123" s="11" t="s">
        <v>970</v>
      </c>
      <c r="B123" s="17" t="s">
        <v>971</v>
      </c>
      <c r="C123" s="17" t="s">
        <v>283</v>
      </c>
      <c r="E123" s="18">
        <v>1940</v>
      </c>
      <c r="F123" s="18">
        <v>2100</v>
      </c>
      <c r="H123" s="18">
        <v>65</v>
      </c>
      <c r="I123" s="18">
        <v>75</v>
      </c>
      <c r="K123" s="18">
        <v>415</v>
      </c>
      <c r="L123" s="18">
        <v>475</v>
      </c>
      <c r="N123" s="15">
        <v>2420</v>
      </c>
      <c r="O123" s="15">
        <v>2645</v>
      </c>
      <c r="Q123" s="18">
        <v>23715</v>
      </c>
      <c r="R123" s="18">
        <v>27620</v>
      </c>
      <c r="T123" s="16">
        <v>0.10199999999999999</v>
      </c>
      <c r="U123" s="16">
        <v>9.6000000000000002E-2</v>
      </c>
      <c r="V123" s="1">
        <v>278</v>
      </c>
    </row>
    <row r="124" spans="1:28" x14ac:dyDescent="0.2">
      <c r="A124" s="11" t="s">
        <v>393</v>
      </c>
      <c r="B124" s="17" t="s">
        <v>394</v>
      </c>
      <c r="C124" s="17" t="s">
        <v>209</v>
      </c>
      <c r="E124" s="18">
        <v>13935</v>
      </c>
      <c r="F124" s="18">
        <v>15940</v>
      </c>
      <c r="H124" s="18">
        <v>365</v>
      </c>
      <c r="I124" s="18">
        <v>450</v>
      </c>
      <c r="K124" s="18">
        <v>1985</v>
      </c>
      <c r="L124" s="18">
        <v>2295</v>
      </c>
      <c r="N124" s="15">
        <v>16285</v>
      </c>
      <c r="O124" s="15">
        <v>18690</v>
      </c>
      <c r="Q124" s="18">
        <v>54615</v>
      </c>
      <c r="R124" s="18">
        <v>62030</v>
      </c>
      <c r="T124" s="16">
        <v>0.29799999999999999</v>
      </c>
      <c r="U124" s="16">
        <v>0.30099999999999999</v>
      </c>
      <c r="V124" s="1">
        <v>10</v>
      </c>
      <c r="W124" s="1" t="s">
        <v>348</v>
      </c>
      <c r="X124" s="1" t="s">
        <v>348</v>
      </c>
      <c r="Y124" s="1" t="s">
        <v>348</v>
      </c>
      <c r="Z124" s="1" t="s">
        <v>348</v>
      </c>
      <c r="AA124" s="1" t="s">
        <v>348</v>
      </c>
      <c r="AB124" s="1" t="s">
        <v>348</v>
      </c>
    </row>
    <row r="125" spans="1:28" x14ac:dyDescent="0.2">
      <c r="A125" s="11" t="s">
        <v>526</v>
      </c>
      <c r="B125" s="17" t="s">
        <v>527</v>
      </c>
      <c r="C125" s="17" t="s">
        <v>32</v>
      </c>
      <c r="E125" s="18">
        <v>5655</v>
      </c>
      <c r="F125" s="18">
        <v>6335</v>
      </c>
      <c r="H125" s="18">
        <v>75</v>
      </c>
      <c r="I125" s="18">
        <v>105</v>
      </c>
      <c r="K125" s="18">
        <v>640</v>
      </c>
      <c r="L125" s="18">
        <v>750</v>
      </c>
      <c r="N125" s="15">
        <v>6370</v>
      </c>
      <c r="O125" s="15">
        <v>7190</v>
      </c>
      <c r="Q125" s="18">
        <v>24835</v>
      </c>
      <c r="R125" s="18">
        <v>29100</v>
      </c>
      <c r="T125" s="16">
        <v>0.25600000000000001</v>
      </c>
      <c r="U125" s="16">
        <v>0.247</v>
      </c>
      <c r="V125" s="1">
        <v>39</v>
      </c>
      <c r="X125" s="1" t="s">
        <v>348</v>
      </c>
      <c r="Z125" s="1" t="s">
        <v>348</v>
      </c>
    </row>
    <row r="126" spans="1:28" x14ac:dyDescent="0.2">
      <c r="A126" s="11" t="s">
        <v>890</v>
      </c>
      <c r="B126" s="17" t="s">
        <v>891</v>
      </c>
      <c r="C126" s="17" t="s">
        <v>71</v>
      </c>
      <c r="E126" s="18">
        <v>1060</v>
      </c>
      <c r="F126" s="18">
        <v>1150</v>
      </c>
      <c r="H126" s="18">
        <v>80</v>
      </c>
      <c r="I126" s="18">
        <v>110</v>
      </c>
      <c r="K126" s="18">
        <v>245</v>
      </c>
      <c r="L126" s="18">
        <v>290</v>
      </c>
      <c r="N126" s="15">
        <v>1385</v>
      </c>
      <c r="O126" s="15">
        <v>1550</v>
      </c>
      <c r="Q126" s="18">
        <v>14640</v>
      </c>
      <c r="R126" s="18">
        <v>17440</v>
      </c>
      <c r="T126" s="16">
        <v>9.5000000000000001E-2</v>
      </c>
      <c r="U126" s="16">
        <v>8.8999999999999996E-2</v>
      </c>
      <c r="V126" s="1">
        <v>287</v>
      </c>
    </row>
    <row r="127" spans="1:28" x14ac:dyDescent="0.2">
      <c r="A127" s="11" t="s">
        <v>395</v>
      </c>
      <c r="B127" s="17" t="s">
        <v>396</v>
      </c>
      <c r="C127" s="17" t="s">
        <v>210</v>
      </c>
      <c r="E127" s="18">
        <v>6715</v>
      </c>
      <c r="F127" s="18">
        <v>7655</v>
      </c>
      <c r="H127" s="18">
        <v>110</v>
      </c>
      <c r="I127" s="18">
        <v>170</v>
      </c>
      <c r="K127" s="18">
        <v>745</v>
      </c>
      <c r="L127" s="18">
        <v>910</v>
      </c>
      <c r="N127" s="15">
        <v>7575</v>
      </c>
      <c r="O127" s="15">
        <v>8735</v>
      </c>
      <c r="Q127" s="18">
        <v>29625</v>
      </c>
      <c r="R127" s="18">
        <v>33600</v>
      </c>
      <c r="T127" s="16">
        <v>0.25600000000000001</v>
      </c>
      <c r="U127" s="16">
        <v>0.26</v>
      </c>
      <c r="V127" s="1">
        <v>31</v>
      </c>
      <c r="W127" s="1" t="s">
        <v>348</v>
      </c>
      <c r="X127" s="1" t="s">
        <v>348</v>
      </c>
      <c r="Y127" s="1" t="s">
        <v>348</v>
      </c>
      <c r="Z127" s="1" t="s">
        <v>348</v>
      </c>
      <c r="AB127" s="1" t="s">
        <v>348</v>
      </c>
    </row>
    <row r="128" spans="1:28" x14ac:dyDescent="0.2">
      <c r="A128" s="11" t="s">
        <v>836</v>
      </c>
      <c r="B128" s="17" t="s">
        <v>837</v>
      </c>
      <c r="C128" s="17" t="s">
        <v>92</v>
      </c>
      <c r="E128" s="18">
        <v>890</v>
      </c>
      <c r="F128" s="18">
        <v>980</v>
      </c>
      <c r="H128" s="18">
        <v>45</v>
      </c>
      <c r="I128" s="18">
        <v>55</v>
      </c>
      <c r="K128" s="18">
        <v>195</v>
      </c>
      <c r="L128" s="18">
        <v>230</v>
      </c>
      <c r="N128" s="15">
        <v>1130</v>
      </c>
      <c r="O128" s="15">
        <v>1260</v>
      </c>
      <c r="Q128" s="18">
        <v>15575</v>
      </c>
      <c r="R128" s="18">
        <v>18485</v>
      </c>
      <c r="T128" s="16">
        <v>7.1999999999999995E-2</v>
      </c>
      <c r="U128" s="16">
        <v>6.8000000000000005E-2</v>
      </c>
      <c r="V128" s="1">
        <v>321</v>
      </c>
    </row>
    <row r="129" spans="1:28" x14ac:dyDescent="0.2">
      <c r="A129" s="11" t="s">
        <v>397</v>
      </c>
      <c r="B129" s="17" t="s">
        <v>398</v>
      </c>
      <c r="C129" s="17" t="s">
        <v>211</v>
      </c>
      <c r="E129" s="18">
        <v>12255</v>
      </c>
      <c r="F129" s="18">
        <v>14045</v>
      </c>
      <c r="H129" s="18">
        <v>220</v>
      </c>
      <c r="I129" s="18">
        <v>315</v>
      </c>
      <c r="K129" s="18">
        <v>1705</v>
      </c>
      <c r="L129" s="18">
        <v>1990</v>
      </c>
      <c r="N129" s="15">
        <v>14180</v>
      </c>
      <c r="O129" s="15">
        <v>16350</v>
      </c>
      <c r="Q129" s="18">
        <v>52965</v>
      </c>
      <c r="R129" s="18">
        <v>60715</v>
      </c>
      <c r="T129" s="16">
        <v>0.26800000000000002</v>
      </c>
      <c r="U129" s="16">
        <v>0.26900000000000002</v>
      </c>
      <c r="V129" s="1">
        <v>23</v>
      </c>
      <c r="W129" s="1" t="s">
        <v>348</v>
      </c>
      <c r="X129" s="1" t="s">
        <v>348</v>
      </c>
      <c r="Y129" s="1" t="s">
        <v>348</v>
      </c>
      <c r="Z129" s="1" t="s">
        <v>348</v>
      </c>
      <c r="AA129" s="1" t="s">
        <v>348</v>
      </c>
      <c r="AB129" s="1" t="s">
        <v>348</v>
      </c>
    </row>
    <row r="130" spans="1:28" x14ac:dyDescent="0.2">
      <c r="A130" s="11" t="s">
        <v>720</v>
      </c>
      <c r="B130" s="17" t="s">
        <v>721</v>
      </c>
      <c r="C130" s="17" t="s">
        <v>168</v>
      </c>
      <c r="E130" s="18">
        <v>3150</v>
      </c>
      <c r="F130" s="18">
        <v>3480</v>
      </c>
      <c r="H130" s="18">
        <v>40</v>
      </c>
      <c r="I130" s="18">
        <v>70</v>
      </c>
      <c r="K130" s="18">
        <v>475</v>
      </c>
      <c r="L130" s="18">
        <v>555</v>
      </c>
      <c r="N130" s="15">
        <v>3670</v>
      </c>
      <c r="O130" s="15">
        <v>4105</v>
      </c>
      <c r="Q130" s="18">
        <v>18040</v>
      </c>
      <c r="R130" s="18">
        <v>20820</v>
      </c>
      <c r="T130" s="16">
        <v>0.20300000000000001</v>
      </c>
      <c r="U130" s="16">
        <v>0.19700000000000001</v>
      </c>
      <c r="V130" s="1">
        <v>94</v>
      </c>
    </row>
    <row r="131" spans="1:28" x14ac:dyDescent="0.2">
      <c r="A131" s="11" t="s">
        <v>892</v>
      </c>
      <c r="B131" s="17" t="s">
        <v>893</v>
      </c>
      <c r="C131" s="17" t="s">
        <v>72</v>
      </c>
      <c r="E131" s="18">
        <v>1605</v>
      </c>
      <c r="F131" s="18">
        <v>1785</v>
      </c>
      <c r="H131" s="18">
        <v>125</v>
      </c>
      <c r="I131" s="18">
        <v>150</v>
      </c>
      <c r="K131" s="18">
        <v>375</v>
      </c>
      <c r="L131" s="18">
        <v>435</v>
      </c>
      <c r="N131" s="15">
        <v>2105</v>
      </c>
      <c r="O131" s="15">
        <v>2370</v>
      </c>
      <c r="Q131" s="18">
        <v>26510</v>
      </c>
      <c r="R131" s="18">
        <v>31425</v>
      </c>
      <c r="T131" s="16">
        <v>7.9000000000000001E-2</v>
      </c>
      <c r="U131" s="16">
        <v>7.4999999999999997E-2</v>
      </c>
      <c r="V131" s="1">
        <v>313</v>
      </c>
    </row>
    <row r="132" spans="1:28" x14ac:dyDescent="0.2">
      <c r="A132" s="11" t="s">
        <v>399</v>
      </c>
      <c r="B132" s="17" t="s">
        <v>400</v>
      </c>
      <c r="C132" s="17" t="s">
        <v>212</v>
      </c>
      <c r="E132" s="18">
        <v>6400</v>
      </c>
      <c r="F132" s="18">
        <v>7430</v>
      </c>
      <c r="H132" s="18">
        <v>215</v>
      </c>
      <c r="I132" s="18">
        <v>305</v>
      </c>
      <c r="K132" s="18">
        <v>1415</v>
      </c>
      <c r="L132" s="18">
        <v>1680</v>
      </c>
      <c r="N132" s="15">
        <v>8030</v>
      </c>
      <c r="O132" s="15">
        <v>9415</v>
      </c>
      <c r="Q132" s="18">
        <v>47130</v>
      </c>
      <c r="R132" s="18">
        <v>55260</v>
      </c>
      <c r="T132" s="16">
        <v>0.17</v>
      </c>
      <c r="U132" s="16">
        <v>0.17</v>
      </c>
      <c r="V132" s="1">
        <v>136</v>
      </c>
      <c r="AB132" s="1" t="s">
        <v>348</v>
      </c>
    </row>
    <row r="133" spans="1:28" x14ac:dyDescent="0.2">
      <c r="A133" s="11" t="s">
        <v>752</v>
      </c>
      <c r="B133" s="17" t="s">
        <v>753</v>
      </c>
      <c r="C133" s="17" t="s">
        <v>258</v>
      </c>
      <c r="E133" s="18">
        <v>785</v>
      </c>
      <c r="F133" s="18">
        <v>860</v>
      </c>
      <c r="H133" s="18">
        <v>30</v>
      </c>
      <c r="I133" s="18">
        <v>35</v>
      </c>
      <c r="K133" s="18">
        <v>220</v>
      </c>
      <c r="L133" s="18">
        <v>255</v>
      </c>
      <c r="N133" s="15">
        <v>1035</v>
      </c>
      <c r="O133" s="15">
        <v>1145</v>
      </c>
      <c r="Q133" s="18">
        <v>17755</v>
      </c>
      <c r="R133" s="18">
        <v>20795</v>
      </c>
      <c r="T133" s="16">
        <v>5.8000000000000003E-2</v>
      </c>
      <c r="U133" s="16">
        <v>5.5E-2</v>
      </c>
      <c r="V133" s="1">
        <v>325</v>
      </c>
    </row>
    <row r="134" spans="1:28" x14ac:dyDescent="0.2">
      <c r="A134" s="11" t="s">
        <v>509</v>
      </c>
      <c r="B134" s="17" t="s">
        <v>510</v>
      </c>
      <c r="C134" s="17" t="s">
        <v>8</v>
      </c>
      <c r="E134" s="18">
        <v>4720</v>
      </c>
      <c r="F134" s="18">
        <v>5255</v>
      </c>
      <c r="H134" s="18">
        <v>90</v>
      </c>
      <c r="I134" s="18">
        <v>120</v>
      </c>
      <c r="K134" s="18">
        <v>500</v>
      </c>
      <c r="L134" s="18">
        <v>605</v>
      </c>
      <c r="N134" s="15">
        <v>5315</v>
      </c>
      <c r="O134" s="15">
        <v>5980</v>
      </c>
      <c r="Q134" s="18">
        <v>17860</v>
      </c>
      <c r="R134" s="18">
        <v>21285</v>
      </c>
      <c r="T134" s="16">
        <v>0.29799999999999999</v>
      </c>
      <c r="U134" s="16">
        <v>0.28100000000000003</v>
      </c>
      <c r="V134" s="1">
        <v>19</v>
      </c>
      <c r="W134" s="1" t="s">
        <v>348</v>
      </c>
      <c r="X134" s="1" t="s">
        <v>348</v>
      </c>
      <c r="Y134" s="1" t="s">
        <v>348</v>
      </c>
      <c r="Z134" s="1" t="s">
        <v>348</v>
      </c>
      <c r="AB134" s="1" t="s">
        <v>348</v>
      </c>
    </row>
    <row r="135" spans="1:28" x14ac:dyDescent="0.2">
      <c r="A135" s="11" t="s">
        <v>698</v>
      </c>
      <c r="B135" s="17" t="s">
        <v>699</v>
      </c>
      <c r="C135" s="17" t="s">
        <v>249</v>
      </c>
      <c r="E135" s="18">
        <v>4065</v>
      </c>
      <c r="F135" s="18">
        <v>4555</v>
      </c>
      <c r="H135" s="18">
        <v>135</v>
      </c>
      <c r="I135" s="18">
        <v>165</v>
      </c>
      <c r="K135" s="18">
        <v>470</v>
      </c>
      <c r="L135" s="18">
        <v>555</v>
      </c>
      <c r="N135" s="15">
        <v>4670</v>
      </c>
      <c r="O135" s="15">
        <v>5275</v>
      </c>
      <c r="Q135" s="18">
        <v>16855</v>
      </c>
      <c r="R135" s="18">
        <v>19775</v>
      </c>
      <c r="T135" s="16">
        <v>0.27700000000000002</v>
      </c>
      <c r="U135" s="16">
        <v>0.26700000000000002</v>
      </c>
      <c r="V135" s="1">
        <v>26</v>
      </c>
      <c r="W135" s="1" t="s">
        <v>348</v>
      </c>
      <c r="X135" s="1" t="s">
        <v>348</v>
      </c>
      <c r="Y135" s="1" t="s">
        <v>348</v>
      </c>
      <c r="Z135" s="1" t="s">
        <v>348</v>
      </c>
      <c r="AB135" s="1" t="s">
        <v>348</v>
      </c>
    </row>
    <row r="136" spans="1:28" x14ac:dyDescent="0.2">
      <c r="A136" s="11" t="s">
        <v>754</v>
      </c>
      <c r="B136" s="17" t="s">
        <v>755</v>
      </c>
      <c r="C136" s="17" t="s">
        <v>259</v>
      </c>
      <c r="E136" s="18">
        <v>3890</v>
      </c>
      <c r="F136" s="18">
        <v>4310</v>
      </c>
      <c r="H136" s="18">
        <v>120</v>
      </c>
      <c r="I136" s="18">
        <v>150</v>
      </c>
      <c r="K136" s="18">
        <v>475</v>
      </c>
      <c r="L136" s="18">
        <v>565</v>
      </c>
      <c r="N136" s="15">
        <v>4485</v>
      </c>
      <c r="O136" s="15">
        <v>5025</v>
      </c>
      <c r="Q136" s="18">
        <v>21025</v>
      </c>
      <c r="R136" s="18">
        <v>24905</v>
      </c>
      <c r="T136" s="16">
        <v>0.21299999999999999</v>
      </c>
      <c r="U136" s="16">
        <v>0.20200000000000001</v>
      </c>
      <c r="V136" s="1">
        <v>86</v>
      </c>
    </row>
    <row r="137" spans="1:28" x14ac:dyDescent="0.2">
      <c r="A137" s="11" t="s">
        <v>401</v>
      </c>
      <c r="B137" s="17" t="s">
        <v>402</v>
      </c>
      <c r="C137" s="17" t="s">
        <v>213</v>
      </c>
      <c r="E137" s="18">
        <v>7475</v>
      </c>
      <c r="F137" s="18">
        <v>8265</v>
      </c>
      <c r="H137" s="18">
        <v>125</v>
      </c>
      <c r="I137" s="18">
        <v>180</v>
      </c>
      <c r="K137" s="18">
        <v>1150</v>
      </c>
      <c r="L137" s="18">
        <v>1340</v>
      </c>
      <c r="N137" s="15">
        <v>8755</v>
      </c>
      <c r="O137" s="15">
        <v>9785</v>
      </c>
      <c r="Q137" s="18">
        <v>44720</v>
      </c>
      <c r="R137" s="18">
        <v>52840</v>
      </c>
      <c r="T137" s="16">
        <v>0.19600000000000001</v>
      </c>
      <c r="U137" s="16">
        <v>0.185</v>
      </c>
      <c r="V137" s="1">
        <v>116</v>
      </c>
    </row>
    <row r="138" spans="1:28" x14ac:dyDescent="0.2">
      <c r="A138" s="11" t="s">
        <v>554</v>
      </c>
      <c r="B138" s="17" t="s">
        <v>555</v>
      </c>
      <c r="C138" s="17" t="s">
        <v>126</v>
      </c>
      <c r="E138" s="18">
        <v>3240</v>
      </c>
      <c r="F138" s="18">
        <v>3605</v>
      </c>
      <c r="H138" s="18">
        <v>190</v>
      </c>
      <c r="I138" s="18">
        <v>240</v>
      </c>
      <c r="K138" s="18">
        <v>580</v>
      </c>
      <c r="L138" s="18">
        <v>685</v>
      </c>
      <c r="N138" s="15">
        <v>4010</v>
      </c>
      <c r="O138" s="15">
        <v>4525</v>
      </c>
      <c r="Q138" s="18">
        <v>30295</v>
      </c>
      <c r="R138" s="18">
        <v>35975</v>
      </c>
      <c r="T138" s="16">
        <v>0.13200000000000001</v>
      </c>
      <c r="U138" s="16">
        <v>0.126</v>
      </c>
      <c r="V138" s="1">
        <v>206</v>
      </c>
    </row>
    <row r="139" spans="1:28" x14ac:dyDescent="0.2">
      <c r="A139" s="11" t="s">
        <v>770</v>
      </c>
      <c r="B139" s="17" t="s">
        <v>771</v>
      </c>
      <c r="C139" s="17" t="s">
        <v>176</v>
      </c>
      <c r="E139" s="18">
        <v>2085</v>
      </c>
      <c r="F139" s="18">
        <v>2320</v>
      </c>
      <c r="H139" s="18">
        <v>50</v>
      </c>
      <c r="I139" s="18">
        <v>75</v>
      </c>
      <c r="K139" s="18">
        <v>395</v>
      </c>
      <c r="L139" s="18">
        <v>465</v>
      </c>
      <c r="N139" s="15">
        <v>2535</v>
      </c>
      <c r="O139" s="15">
        <v>2860</v>
      </c>
      <c r="Q139" s="18">
        <v>20030</v>
      </c>
      <c r="R139" s="18">
        <v>23480</v>
      </c>
      <c r="T139" s="16">
        <v>0.126</v>
      </c>
      <c r="U139" s="16">
        <v>0.122</v>
      </c>
      <c r="V139" s="1">
        <v>217</v>
      </c>
    </row>
    <row r="140" spans="1:28" x14ac:dyDescent="0.2">
      <c r="A140" s="11" t="s">
        <v>662</v>
      </c>
      <c r="B140" s="17" t="s">
        <v>663</v>
      </c>
      <c r="C140" s="17" t="s">
        <v>87</v>
      </c>
      <c r="E140" s="18">
        <v>1780</v>
      </c>
      <c r="F140" s="18">
        <v>1970</v>
      </c>
      <c r="H140" s="18">
        <v>55</v>
      </c>
      <c r="I140" s="18">
        <v>75</v>
      </c>
      <c r="K140" s="18">
        <v>270</v>
      </c>
      <c r="L140" s="18">
        <v>320</v>
      </c>
      <c r="N140" s="15">
        <v>2105</v>
      </c>
      <c r="O140" s="15">
        <v>2365</v>
      </c>
      <c r="Q140" s="18">
        <v>16025</v>
      </c>
      <c r="R140" s="18">
        <v>18870</v>
      </c>
      <c r="T140" s="16">
        <v>0.13100000000000001</v>
      </c>
      <c r="U140" s="16">
        <v>0.125</v>
      </c>
      <c r="V140" s="1">
        <v>208</v>
      </c>
    </row>
    <row r="141" spans="1:28" x14ac:dyDescent="0.2">
      <c r="A141" s="11" t="s">
        <v>403</v>
      </c>
      <c r="B141" s="17" t="s">
        <v>404</v>
      </c>
      <c r="C141" s="17" t="s">
        <v>214</v>
      </c>
      <c r="E141" s="18">
        <v>9980</v>
      </c>
      <c r="F141" s="18">
        <v>11155</v>
      </c>
      <c r="H141" s="18">
        <v>205</v>
      </c>
      <c r="I141" s="18">
        <v>270</v>
      </c>
      <c r="K141" s="18">
        <v>1660</v>
      </c>
      <c r="L141" s="18">
        <v>1945</v>
      </c>
      <c r="N141" s="15">
        <v>11845</v>
      </c>
      <c r="O141" s="15">
        <v>13370</v>
      </c>
      <c r="Q141" s="18">
        <v>59015</v>
      </c>
      <c r="R141" s="18">
        <v>68130</v>
      </c>
      <c r="T141" s="16">
        <v>0.20100000000000001</v>
      </c>
      <c r="U141" s="16">
        <v>0.19600000000000001</v>
      </c>
      <c r="V141" s="1">
        <v>97</v>
      </c>
      <c r="AB141" s="1" t="s">
        <v>348</v>
      </c>
    </row>
    <row r="142" spans="1:28" x14ac:dyDescent="0.2">
      <c r="A142" s="11" t="s">
        <v>838</v>
      </c>
      <c r="B142" s="17" t="s">
        <v>839</v>
      </c>
      <c r="C142" s="17" t="s">
        <v>93</v>
      </c>
      <c r="E142" s="18">
        <v>1765</v>
      </c>
      <c r="F142" s="18">
        <v>1965</v>
      </c>
      <c r="H142" s="18">
        <v>75</v>
      </c>
      <c r="I142" s="18">
        <v>85</v>
      </c>
      <c r="K142" s="18">
        <v>315</v>
      </c>
      <c r="L142" s="18">
        <v>350</v>
      </c>
      <c r="N142" s="15">
        <v>2150</v>
      </c>
      <c r="O142" s="15">
        <v>2400</v>
      </c>
      <c r="Q142" s="18">
        <v>18295</v>
      </c>
      <c r="R142" s="18">
        <v>21575</v>
      </c>
      <c r="T142" s="16">
        <v>0.11799999999999999</v>
      </c>
      <c r="U142" s="16">
        <v>0.111</v>
      </c>
      <c r="V142" s="1">
        <v>245</v>
      </c>
    </row>
    <row r="143" spans="1:28" x14ac:dyDescent="0.2">
      <c r="A143" s="11" t="s">
        <v>1006</v>
      </c>
      <c r="B143" s="17" t="s">
        <v>1007</v>
      </c>
      <c r="C143" s="17" t="s">
        <v>296</v>
      </c>
      <c r="E143" s="18">
        <v>1505</v>
      </c>
      <c r="F143" s="18">
        <v>1650</v>
      </c>
      <c r="H143" s="18">
        <v>80</v>
      </c>
      <c r="I143" s="18">
        <v>110</v>
      </c>
      <c r="K143" s="18">
        <v>305</v>
      </c>
      <c r="L143" s="18">
        <v>360</v>
      </c>
      <c r="N143" s="15">
        <v>1890</v>
      </c>
      <c r="O143" s="15">
        <v>2120</v>
      </c>
      <c r="Q143" s="18">
        <v>23010</v>
      </c>
      <c r="R143" s="18">
        <v>27275</v>
      </c>
      <c r="T143" s="16">
        <v>8.2000000000000003E-2</v>
      </c>
      <c r="U143" s="16">
        <v>7.8E-2</v>
      </c>
      <c r="V143" s="1">
        <v>309</v>
      </c>
    </row>
    <row r="144" spans="1:28" x14ac:dyDescent="0.2">
      <c r="A144" s="11" t="s">
        <v>405</v>
      </c>
      <c r="B144" s="17" t="s">
        <v>406</v>
      </c>
      <c r="C144" s="17" t="s">
        <v>215</v>
      </c>
      <c r="E144" s="18">
        <v>9560</v>
      </c>
      <c r="F144" s="18">
        <v>10765</v>
      </c>
      <c r="H144" s="18">
        <v>255</v>
      </c>
      <c r="I144" s="18">
        <v>335</v>
      </c>
      <c r="K144" s="18">
        <v>1510</v>
      </c>
      <c r="L144" s="18">
        <v>1740</v>
      </c>
      <c r="N144" s="15">
        <v>11325</v>
      </c>
      <c r="O144" s="15">
        <v>12840</v>
      </c>
      <c r="Q144" s="18">
        <v>52710</v>
      </c>
      <c r="R144" s="18">
        <v>60470</v>
      </c>
      <c r="T144" s="16">
        <v>0.215</v>
      </c>
      <c r="U144" s="16">
        <v>0.21199999999999999</v>
      </c>
      <c r="V144" s="1">
        <v>74</v>
      </c>
      <c r="X144" s="1" t="s">
        <v>348</v>
      </c>
      <c r="Z144" s="1" t="s">
        <v>348</v>
      </c>
      <c r="AB144" s="1" t="s">
        <v>348</v>
      </c>
    </row>
    <row r="145" spans="1:28" x14ac:dyDescent="0.2">
      <c r="A145" s="11" t="s">
        <v>636</v>
      </c>
      <c r="B145" s="17" t="s">
        <v>637</v>
      </c>
      <c r="C145" s="17" t="s">
        <v>159</v>
      </c>
      <c r="E145" s="18">
        <v>2965</v>
      </c>
      <c r="F145" s="18">
        <v>3275</v>
      </c>
      <c r="H145" s="18">
        <v>80</v>
      </c>
      <c r="I145" s="18">
        <v>115</v>
      </c>
      <c r="K145" s="18">
        <v>570</v>
      </c>
      <c r="L145" s="18">
        <v>660</v>
      </c>
      <c r="N145" s="15">
        <v>3620</v>
      </c>
      <c r="O145" s="15">
        <v>4055</v>
      </c>
      <c r="Q145" s="18">
        <v>31175</v>
      </c>
      <c r="R145" s="18">
        <v>36645</v>
      </c>
      <c r="T145" s="16">
        <v>0.11600000000000001</v>
      </c>
      <c r="U145" s="16">
        <v>0.111</v>
      </c>
      <c r="V145" s="1">
        <v>243</v>
      </c>
    </row>
    <row r="146" spans="1:28" x14ac:dyDescent="0.2">
      <c r="A146" s="11" t="s">
        <v>814</v>
      </c>
      <c r="B146" s="17" t="s">
        <v>815</v>
      </c>
      <c r="C146" s="17" t="s">
        <v>46</v>
      </c>
      <c r="E146" s="18">
        <v>2980</v>
      </c>
      <c r="F146" s="18">
        <v>3340</v>
      </c>
      <c r="H146" s="18">
        <v>110</v>
      </c>
      <c r="I146" s="18">
        <v>155</v>
      </c>
      <c r="K146" s="18">
        <v>420</v>
      </c>
      <c r="L146" s="18">
        <v>520</v>
      </c>
      <c r="N146" s="15">
        <v>3510</v>
      </c>
      <c r="O146" s="15">
        <v>4010</v>
      </c>
      <c r="Q146" s="18">
        <v>17125</v>
      </c>
      <c r="R146" s="18">
        <v>20060</v>
      </c>
      <c r="T146" s="16">
        <v>0.20499999999999999</v>
      </c>
      <c r="U146" s="16">
        <v>0.2</v>
      </c>
      <c r="V146" s="1">
        <v>88</v>
      </c>
      <c r="AB146" s="1" t="s">
        <v>348</v>
      </c>
    </row>
    <row r="147" spans="1:28" x14ac:dyDescent="0.2">
      <c r="A147" s="11" t="s">
        <v>956</v>
      </c>
      <c r="B147" s="17" t="s">
        <v>957</v>
      </c>
      <c r="C147" s="17" t="s">
        <v>192</v>
      </c>
      <c r="E147" s="18">
        <v>4640</v>
      </c>
      <c r="F147" s="18">
        <v>5105</v>
      </c>
      <c r="H147" s="18">
        <v>85</v>
      </c>
      <c r="I147" s="18">
        <v>100</v>
      </c>
      <c r="K147" s="18">
        <v>725</v>
      </c>
      <c r="L147" s="18">
        <v>830</v>
      </c>
      <c r="N147" s="15">
        <v>5450</v>
      </c>
      <c r="O147" s="15">
        <v>6040</v>
      </c>
      <c r="Q147" s="18">
        <v>26280</v>
      </c>
      <c r="R147" s="18">
        <v>30380</v>
      </c>
      <c r="T147" s="16">
        <v>0.20699999999999999</v>
      </c>
      <c r="U147" s="16">
        <v>0.19900000000000001</v>
      </c>
      <c r="V147" s="1">
        <v>90</v>
      </c>
    </row>
    <row r="148" spans="1:28" x14ac:dyDescent="0.2">
      <c r="A148" s="11" t="s">
        <v>620</v>
      </c>
      <c r="B148" s="17" t="s">
        <v>621</v>
      </c>
      <c r="C148" s="17" t="s">
        <v>243</v>
      </c>
      <c r="E148" s="18">
        <v>3610</v>
      </c>
      <c r="F148" s="18">
        <v>4060</v>
      </c>
      <c r="H148" s="18">
        <v>195</v>
      </c>
      <c r="I148" s="18">
        <v>260</v>
      </c>
      <c r="K148" s="18">
        <v>580</v>
      </c>
      <c r="L148" s="18">
        <v>685</v>
      </c>
      <c r="N148" s="15">
        <v>4385</v>
      </c>
      <c r="O148" s="15">
        <v>5005</v>
      </c>
      <c r="Q148" s="18">
        <v>21855</v>
      </c>
      <c r="R148" s="18">
        <v>26305</v>
      </c>
      <c r="T148" s="16">
        <v>0.20100000000000001</v>
      </c>
      <c r="U148" s="16">
        <v>0.19</v>
      </c>
      <c r="V148" s="1">
        <v>106</v>
      </c>
      <c r="AB148" s="1" t="s">
        <v>348</v>
      </c>
    </row>
    <row r="149" spans="1:28" ht="14.25" x14ac:dyDescent="0.2">
      <c r="A149" s="11" t="s">
        <v>572</v>
      </c>
      <c r="B149" s="17" t="s">
        <v>573</v>
      </c>
      <c r="C149" s="17" t="s">
        <v>1025</v>
      </c>
      <c r="E149" s="18">
        <v>0</v>
      </c>
      <c r="F149" s="18">
        <v>0</v>
      </c>
      <c r="H149" s="18">
        <v>0</v>
      </c>
      <c r="I149" s="18">
        <v>0</v>
      </c>
      <c r="K149" s="18">
        <v>0</v>
      </c>
      <c r="L149" s="18">
        <v>0</v>
      </c>
      <c r="N149" s="18">
        <v>0</v>
      </c>
      <c r="O149" s="18">
        <v>0</v>
      </c>
      <c r="Q149" s="18">
        <v>320</v>
      </c>
      <c r="R149" s="18">
        <v>375</v>
      </c>
      <c r="T149" s="19">
        <v>0</v>
      </c>
      <c r="U149" s="19">
        <v>0</v>
      </c>
      <c r="V149" s="1">
        <v>326</v>
      </c>
    </row>
    <row r="150" spans="1:28" x14ac:dyDescent="0.2">
      <c r="A150" s="11" t="s">
        <v>407</v>
      </c>
      <c r="B150" s="17" t="s">
        <v>408</v>
      </c>
      <c r="C150" s="17" t="s">
        <v>216</v>
      </c>
      <c r="E150" s="18">
        <v>10260</v>
      </c>
      <c r="F150" s="18">
        <v>11690</v>
      </c>
      <c r="H150" s="18">
        <v>145</v>
      </c>
      <c r="I150" s="18">
        <v>200</v>
      </c>
      <c r="K150" s="18">
        <v>1060</v>
      </c>
      <c r="L150" s="18">
        <v>1235</v>
      </c>
      <c r="N150" s="15">
        <v>11465</v>
      </c>
      <c r="O150" s="15">
        <v>13125</v>
      </c>
      <c r="Q150" s="18">
        <v>33305</v>
      </c>
      <c r="R150" s="18">
        <v>38090</v>
      </c>
      <c r="T150" s="16">
        <v>0.34399999999999997</v>
      </c>
      <c r="U150" s="16">
        <v>0.34499999999999997</v>
      </c>
      <c r="V150" s="1">
        <v>2</v>
      </c>
      <c r="W150" s="1" t="s">
        <v>348</v>
      </c>
      <c r="X150" s="1" t="s">
        <v>348</v>
      </c>
      <c r="Y150" s="1" t="s">
        <v>348</v>
      </c>
      <c r="Z150" s="1" t="s">
        <v>348</v>
      </c>
      <c r="AA150" s="1" t="s">
        <v>348</v>
      </c>
      <c r="AB150" s="1" t="s">
        <v>348</v>
      </c>
    </row>
    <row r="151" spans="1:28" x14ac:dyDescent="0.2">
      <c r="A151" s="11" t="s">
        <v>409</v>
      </c>
      <c r="B151" s="17" t="s">
        <v>410</v>
      </c>
      <c r="C151" s="17" t="s">
        <v>217</v>
      </c>
      <c r="E151" s="18">
        <v>3485</v>
      </c>
      <c r="F151" s="18">
        <v>4085</v>
      </c>
      <c r="H151" s="18">
        <v>80</v>
      </c>
      <c r="I151" s="18">
        <v>110</v>
      </c>
      <c r="K151" s="18">
        <v>525</v>
      </c>
      <c r="L151" s="18">
        <v>655</v>
      </c>
      <c r="N151" s="15">
        <v>4090</v>
      </c>
      <c r="O151" s="15">
        <v>4850</v>
      </c>
      <c r="Q151" s="18">
        <v>19585</v>
      </c>
      <c r="R151" s="18">
        <v>22350</v>
      </c>
      <c r="T151" s="16">
        <v>0.20899999999999999</v>
      </c>
      <c r="U151" s="16">
        <v>0.217</v>
      </c>
      <c r="V151" s="1">
        <v>67</v>
      </c>
      <c r="X151" s="1" t="s">
        <v>348</v>
      </c>
      <c r="Z151" s="1" t="s">
        <v>348</v>
      </c>
      <c r="AB151" s="1" t="s">
        <v>348</v>
      </c>
    </row>
    <row r="152" spans="1:28" x14ac:dyDescent="0.2">
      <c r="A152" s="11" t="s">
        <v>880</v>
      </c>
      <c r="B152" s="17" t="s">
        <v>881</v>
      </c>
      <c r="C152" s="17" t="s">
        <v>107</v>
      </c>
      <c r="E152" s="18">
        <v>2500</v>
      </c>
      <c r="F152" s="18">
        <v>2735</v>
      </c>
      <c r="H152" s="18">
        <v>80</v>
      </c>
      <c r="I152" s="18">
        <v>95</v>
      </c>
      <c r="K152" s="18">
        <v>455</v>
      </c>
      <c r="L152" s="18">
        <v>515</v>
      </c>
      <c r="N152" s="15">
        <v>3035</v>
      </c>
      <c r="O152" s="15">
        <v>3345</v>
      </c>
      <c r="Q152" s="18">
        <v>19155</v>
      </c>
      <c r="R152" s="18">
        <v>22190</v>
      </c>
      <c r="T152" s="16">
        <v>0.158</v>
      </c>
      <c r="U152" s="16">
        <v>0.151</v>
      </c>
      <c r="V152" s="1">
        <v>167</v>
      </c>
    </row>
    <row r="153" spans="1:28" x14ac:dyDescent="0.2">
      <c r="A153" s="11" t="s">
        <v>866</v>
      </c>
      <c r="B153" s="17" t="s">
        <v>867</v>
      </c>
      <c r="C153" s="17" t="s">
        <v>186</v>
      </c>
      <c r="E153" s="18">
        <v>3595</v>
      </c>
      <c r="F153" s="18">
        <v>4035</v>
      </c>
      <c r="H153" s="18">
        <v>125</v>
      </c>
      <c r="I153" s="18">
        <v>165</v>
      </c>
      <c r="K153" s="18">
        <v>625</v>
      </c>
      <c r="L153" s="18">
        <v>715</v>
      </c>
      <c r="N153" s="15">
        <v>4345</v>
      </c>
      <c r="O153" s="15">
        <v>4915</v>
      </c>
      <c r="Q153" s="18">
        <v>25010</v>
      </c>
      <c r="R153" s="18">
        <v>29490</v>
      </c>
      <c r="T153" s="16">
        <v>0.17399999999999999</v>
      </c>
      <c r="U153" s="16">
        <v>0.16700000000000001</v>
      </c>
      <c r="V153" s="1">
        <v>142</v>
      </c>
    </row>
    <row r="154" spans="1:28" x14ac:dyDescent="0.2">
      <c r="A154" s="11" t="s">
        <v>536</v>
      </c>
      <c r="B154" s="17" t="s">
        <v>537</v>
      </c>
      <c r="C154" s="17" t="s">
        <v>65</v>
      </c>
      <c r="E154" s="18">
        <v>13945</v>
      </c>
      <c r="F154" s="18">
        <v>15490</v>
      </c>
      <c r="H154" s="18">
        <v>285</v>
      </c>
      <c r="I154" s="18">
        <v>375</v>
      </c>
      <c r="K154" s="18">
        <v>1555</v>
      </c>
      <c r="L154" s="18">
        <v>1810</v>
      </c>
      <c r="N154" s="15">
        <v>15785</v>
      </c>
      <c r="O154" s="15">
        <v>17680</v>
      </c>
      <c r="Q154" s="18">
        <v>50075</v>
      </c>
      <c r="R154" s="18">
        <v>58220</v>
      </c>
      <c r="T154" s="16">
        <v>0.315</v>
      </c>
      <c r="U154" s="16">
        <v>0.30399999999999999</v>
      </c>
      <c r="V154" s="1">
        <v>8</v>
      </c>
      <c r="W154" s="1" t="s">
        <v>348</v>
      </c>
      <c r="X154" s="1" t="s">
        <v>348</v>
      </c>
      <c r="Y154" s="1" t="s">
        <v>348</v>
      </c>
      <c r="Z154" s="1" t="s">
        <v>348</v>
      </c>
      <c r="AA154" s="1" t="s">
        <v>348</v>
      </c>
      <c r="AB154" s="1" t="s">
        <v>348</v>
      </c>
    </row>
    <row r="155" spans="1:28" x14ac:dyDescent="0.2">
      <c r="A155" s="11" t="s">
        <v>411</v>
      </c>
      <c r="B155" s="17" t="s">
        <v>412</v>
      </c>
      <c r="C155" s="17" t="s">
        <v>218</v>
      </c>
      <c r="E155" s="18">
        <v>2880</v>
      </c>
      <c r="F155" s="18">
        <v>3220</v>
      </c>
      <c r="H155" s="18">
        <v>115</v>
      </c>
      <c r="I155" s="18">
        <v>150</v>
      </c>
      <c r="K155" s="18">
        <v>655</v>
      </c>
      <c r="L155" s="18">
        <v>765</v>
      </c>
      <c r="N155" s="15">
        <v>3655</v>
      </c>
      <c r="O155" s="15">
        <v>4135</v>
      </c>
      <c r="Q155" s="18">
        <v>29745</v>
      </c>
      <c r="R155" s="18">
        <v>34260</v>
      </c>
      <c r="T155" s="16">
        <v>0.123</v>
      </c>
      <c r="U155" s="16">
        <v>0.121</v>
      </c>
      <c r="V155" s="1">
        <v>220</v>
      </c>
    </row>
    <row r="156" spans="1:28" x14ac:dyDescent="0.2">
      <c r="A156" s="11" t="s">
        <v>503</v>
      </c>
      <c r="B156" s="17" t="s">
        <v>504</v>
      </c>
      <c r="C156" s="17" t="s">
        <v>62</v>
      </c>
      <c r="E156" s="18">
        <v>13225</v>
      </c>
      <c r="F156" s="18">
        <v>14840</v>
      </c>
      <c r="H156" s="18">
        <v>445</v>
      </c>
      <c r="I156" s="18">
        <v>590</v>
      </c>
      <c r="K156" s="18">
        <v>2230</v>
      </c>
      <c r="L156" s="18">
        <v>2590</v>
      </c>
      <c r="N156" s="15">
        <v>15900</v>
      </c>
      <c r="O156" s="15">
        <v>18020</v>
      </c>
      <c r="Q156" s="18">
        <v>85525</v>
      </c>
      <c r="R156" s="18">
        <v>99115</v>
      </c>
      <c r="T156" s="16">
        <v>0.186</v>
      </c>
      <c r="U156" s="16">
        <v>0.182</v>
      </c>
      <c r="V156" s="1">
        <v>122</v>
      </c>
      <c r="AB156" s="1" t="s">
        <v>348</v>
      </c>
    </row>
    <row r="157" spans="1:28" x14ac:dyDescent="0.2">
      <c r="A157" s="11" t="s">
        <v>457</v>
      </c>
      <c r="B157" s="17" t="s">
        <v>458</v>
      </c>
      <c r="C157" s="17" t="s">
        <v>26</v>
      </c>
      <c r="E157" s="18">
        <v>8505</v>
      </c>
      <c r="F157" s="18">
        <v>9620</v>
      </c>
      <c r="H157" s="18">
        <v>95</v>
      </c>
      <c r="I157" s="18">
        <v>135</v>
      </c>
      <c r="K157" s="18">
        <v>695</v>
      </c>
      <c r="L157" s="18">
        <v>850</v>
      </c>
      <c r="N157" s="15">
        <v>9295</v>
      </c>
      <c r="O157" s="15">
        <v>10605</v>
      </c>
      <c r="Q157" s="18">
        <v>29940</v>
      </c>
      <c r="R157" s="18">
        <v>35570</v>
      </c>
      <c r="T157" s="16">
        <v>0.31</v>
      </c>
      <c r="U157" s="16">
        <v>0.29799999999999999</v>
      </c>
      <c r="V157" s="1">
        <v>12</v>
      </c>
      <c r="W157" s="1" t="s">
        <v>348</v>
      </c>
      <c r="X157" s="1" t="s">
        <v>348</v>
      </c>
      <c r="Y157" s="1" t="s">
        <v>348</v>
      </c>
      <c r="Z157" s="1" t="s">
        <v>348</v>
      </c>
    </row>
    <row r="158" spans="1:28" x14ac:dyDescent="0.2">
      <c r="A158" s="11" t="s">
        <v>413</v>
      </c>
      <c r="B158" s="17" t="s">
        <v>414</v>
      </c>
      <c r="C158" s="17" t="s">
        <v>219</v>
      </c>
      <c r="E158" s="18">
        <v>13990</v>
      </c>
      <c r="F158" s="18">
        <v>15735</v>
      </c>
      <c r="H158" s="18">
        <v>215</v>
      </c>
      <c r="I158" s="18">
        <v>285</v>
      </c>
      <c r="K158" s="18">
        <v>1890</v>
      </c>
      <c r="L158" s="18">
        <v>2230</v>
      </c>
      <c r="N158" s="15">
        <v>16090</v>
      </c>
      <c r="O158" s="15">
        <v>18245</v>
      </c>
      <c r="Q158" s="18">
        <v>55405</v>
      </c>
      <c r="R158" s="18">
        <v>62990</v>
      </c>
      <c r="T158" s="16">
        <v>0.28999999999999998</v>
      </c>
      <c r="U158" s="16">
        <v>0.28999999999999998</v>
      </c>
      <c r="V158" s="1">
        <v>17</v>
      </c>
      <c r="W158" s="1" t="s">
        <v>348</v>
      </c>
      <c r="X158" s="1" t="s">
        <v>348</v>
      </c>
      <c r="Y158" s="1" t="s">
        <v>348</v>
      </c>
      <c r="Z158" s="1" t="s">
        <v>348</v>
      </c>
      <c r="AA158" s="1" t="s">
        <v>348</v>
      </c>
      <c r="AB158" s="1" t="s">
        <v>348</v>
      </c>
    </row>
    <row r="159" spans="1:28" x14ac:dyDescent="0.2">
      <c r="A159" s="11" t="s">
        <v>816</v>
      </c>
      <c r="B159" s="17" t="s">
        <v>817</v>
      </c>
      <c r="C159" s="17" t="s">
        <v>47</v>
      </c>
      <c r="E159" s="18">
        <v>3495</v>
      </c>
      <c r="F159" s="18">
        <v>3855</v>
      </c>
      <c r="H159" s="18">
        <v>90</v>
      </c>
      <c r="I159" s="18">
        <v>125</v>
      </c>
      <c r="K159" s="18">
        <v>555</v>
      </c>
      <c r="L159" s="18">
        <v>640</v>
      </c>
      <c r="N159" s="15">
        <v>4140</v>
      </c>
      <c r="O159" s="15">
        <v>4620</v>
      </c>
      <c r="Q159" s="18">
        <v>23020</v>
      </c>
      <c r="R159" s="18">
        <v>27105</v>
      </c>
      <c r="T159" s="16">
        <v>0.18</v>
      </c>
      <c r="U159" s="16">
        <v>0.17</v>
      </c>
      <c r="V159" s="1">
        <v>138</v>
      </c>
    </row>
    <row r="160" spans="1:28" x14ac:dyDescent="0.2">
      <c r="A160" s="11" t="s">
        <v>505</v>
      </c>
      <c r="B160" s="17" t="s">
        <v>506</v>
      </c>
      <c r="C160" s="17" t="s">
        <v>63</v>
      </c>
      <c r="E160" s="18">
        <v>25570</v>
      </c>
      <c r="F160" s="18">
        <v>28265</v>
      </c>
      <c r="H160" s="18">
        <v>615</v>
      </c>
      <c r="I160" s="18">
        <v>805</v>
      </c>
      <c r="K160" s="18">
        <v>3620</v>
      </c>
      <c r="L160" s="18">
        <v>4135</v>
      </c>
      <c r="N160" s="15">
        <v>29805</v>
      </c>
      <c r="O160" s="15">
        <v>33205</v>
      </c>
      <c r="Q160" s="18">
        <v>138200</v>
      </c>
      <c r="R160" s="18">
        <v>160435</v>
      </c>
      <c r="T160" s="16">
        <v>0.216</v>
      </c>
      <c r="U160" s="16">
        <v>0.20699999999999999</v>
      </c>
      <c r="V160" s="1">
        <v>79</v>
      </c>
      <c r="X160" s="1" t="s">
        <v>348</v>
      </c>
      <c r="Z160" s="1" t="s">
        <v>348</v>
      </c>
    </row>
    <row r="161" spans="1:28" x14ac:dyDescent="0.2">
      <c r="A161" s="11" t="s">
        <v>548</v>
      </c>
      <c r="B161" s="17" t="s">
        <v>549</v>
      </c>
      <c r="C161" s="17" t="s">
        <v>79</v>
      </c>
      <c r="E161" s="18">
        <v>16115</v>
      </c>
      <c r="F161" s="18">
        <v>18165</v>
      </c>
      <c r="H161" s="18">
        <v>400</v>
      </c>
      <c r="I161" s="18">
        <v>520</v>
      </c>
      <c r="K161" s="18">
        <v>2540</v>
      </c>
      <c r="L161" s="18">
        <v>2950</v>
      </c>
      <c r="N161" s="15">
        <v>19055</v>
      </c>
      <c r="O161" s="15">
        <v>21635</v>
      </c>
      <c r="Q161" s="18">
        <v>70910</v>
      </c>
      <c r="R161" s="18">
        <v>81860</v>
      </c>
      <c r="T161" s="16">
        <v>0.26900000000000002</v>
      </c>
      <c r="U161" s="16">
        <v>0.26400000000000001</v>
      </c>
      <c r="V161" s="1">
        <v>29</v>
      </c>
      <c r="W161" s="1" t="s">
        <v>348</v>
      </c>
      <c r="X161" s="1" t="s">
        <v>348</v>
      </c>
      <c r="Z161" s="1" t="s">
        <v>348</v>
      </c>
      <c r="AA161" s="1" t="s">
        <v>348</v>
      </c>
      <c r="AB161" s="1" t="s">
        <v>348</v>
      </c>
    </row>
    <row r="162" spans="1:28" x14ac:dyDescent="0.2">
      <c r="A162" s="11" t="s">
        <v>700</v>
      </c>
      <c r="B162" s="17" t="s">
        <v>701</v>
      </c>
      <c r="C162" s="17" t="s">
        <v>250</v>
      </c>
      <c r="E162" s="18">
        <v>1970</v>
      </c>
      <c r="F162" s="18">
        <v>2175</v>
      </c>
      <c r="H162" s="18">
        <v>90</v>
      </c>
      <c r="I162" s="18">
        <v>115</v>
      </c>
      <c r="K162" s="18">
        <v>430</v>
      </c>
      <c r="L162" s="18">
        <v>495</v>
      </c>
      <c r="N162" s="15">
        <v>2490</v>
      </c>
      <c r="O162" s="15">
        <v>2785</v>
      </c>
      <c r="Q162" s="18">
        <v>16495</v>
      </c>
      <c r="R162" s="18">
        <v>19475</v>
      </c>
      <c r="T162" s="16">
        <v>0.151</v>
      </c>
      <c r="U162" s="16">
        <v>0.14299999999999999</v>
      </c>
      <c r="V162" s="1">
        <v>183</v>
      </c>
    </row>
    <row r="163" spans="1:28" x14ac:dyDescent="0.2">
      <c r="A163" s="11" t="s">
        <v>415</v>
      </c>
      <c r="B163" s="17" t="s">
        <v>416</v>
      </c>
      <c r="C163" s="17" t="s">
        <v>220</v>
      </c>
      <c r="E163" s="18">
        <v>13755</v>
      </c>
      <c r="F163" s="18">
        <v>15370</v>
      </c>
      <c r="H163" s="18">
        <v>245</v>
      </c>
      <c r="I163" s="18">
        <v>335</v>
      </c>
      <c r="K163" s="18">
        <v>2135</v>
      </c>
      <c r="L163" s="18">
        <v>2430</v>
      </c>
      <c r="N163" s="15">
        <v>16135</v>
      </c>
      <c r="O163" s="15">
        <v>18135</v>
      </c>
      <c r="Q163" s="18">
        <v>58355</v>
      </c>
      <c r="R163" s="18">
        <v>66530</v>
      </c>
      <c r="T163" s="16">
        <v>0.27700000000000002</v>
      </c>
      <c r="U163" s="16">
        <v>0.27300000000000002</v>
      </c>
      <c r="V163" s="1">
        <v>22</v>
      </c>
      <c r="W163" s="1" t="s">
        <v>348</v>
      </c>
      <c r="X163" s="1" t="s">
        <v>348</v>
      </c>
      <c r="Y163" s="1" t="s">
        <v>348</v>
      </c>
      <c r="Z163" s="1" t="s">
        <v>348</v>
      </c>
      <c r="AA163" s="1" t="s">
        <v>348</v>
      </c>
      <c r="AB163" s="1" t="s">
        <v>348</v>
      </c>
    </row>
    <row r="164" spans="1:28" x14ac:dyDescent="0.2">
      <c r="A164" s="11" t="s">
        <v>940</v>
      </c>
      <c r="B164" s="17" t="s">
        <v>941</v>
      </c>
      <c r="C164" s="17" t="s">
        <v>132</v>
      </c>
      <c r="E164" s="18">
        <v>1730</v>
      </c>
      <c r="F164" s="18">
        <v>1925</v>
      </c>
      <c r="H164" s="18">
        <v>60</v>
      </c>
      <c r="I164" s="18">
        <v>75</v>
      </c>
      <c r="K164" s="18">
        <v>280</v>
      </c>
      <c r="L164" s="18">
        <v>330</v>
      </c>
      <c r="N164" s="15">
        <v>2070</v>
      </c>
      <c r="O164" s="15">
        <v>2330</v>
      </c>
      <c r="Q164" s="18">
        <v>16805</v>
      </c>
      <c r="R164" s="18">
        <v>20040</v>
      </c>
      <c r="T164" s="16">
        <v>0.123</v>
      </c>
      <c r="U164" s="16">
        <v>0.11600000000000001</v>
      </c>
      <c r="V164" s="1">
        <v>232</v>
      </c>
    </row>
    <row r="165" spans="1:28" x14ac:dyDescent="0.2">
      <c r="A165" s="11" t="s">
        <v>850</v>
      </c>
      <c r="B165" s="17" t="s">
        <v>851</v>
      </c>
      <c r="C165" s="17" t="s">
        <v>99</v>
      </c>
      <c r="E165" s="18">
        <v>3390</v>
      </c>
      <c r="F165" s="18">
        <v>3730</v>
      </c>
      <c r="H165" s="18">
        <v>75</v>
      </c>
      <c r="I165" s="18">
        <v>105</v>
      </c>
      <c r="K165" s="18">
        <v>410</v>
      </c>
      <c r="L165" s="18">
        <v>465</v>
      </c>
      <c r="N165" s="15">
        <v>3875</v>
      </c>
      <c r="O165" s="15">
        <v>4300</v>
      </c>
      <c r="Q165" s="18">
        <v>16525</v>
      </c>
      <c r="R165" s="18">
        <v>19200</v>
      </c>
      <c r="T165" s="16">
        <v>0.23499999999999999</v>
      </c>
      <c r="U165" s="16">
        <v>0.224</v>
      </c>
      <c r="V165" s="1">
        <v>58</v>
      </c>
      <c r="X165" s="1" t="s">
        <v>348</v>
      </c>
      <c r="Z165" s="1" t="s">
        <v>348</v>
      </c>
    </row>
    <row r="166" spans="1:28" x14ac:dyDescent="0.2">
      <c r="A166" s="11" t="s">
        <v>459</v>
      </c>
      <c r="B166" s="17" t="s">
        <v>460</v>
      </c>
      <c r="C166" s="17" t="s">
        <v>27</v>
      </c>
      <c r="E166" s="18">
        <v>22840</v>
      </c>
      <c r="F166" s="18">
        <v>26045</v>
      </c>
      <c r="H166" s="18">
        <v>315</v>
      </c>
      <c r="I166" s="18">
        <v>420</v>
      </c>
      <c r="K166" s="18">
        <v>2180</v>
      </c>
      <c r="L166" s="18">
        <v>2575</v>
      </c>
      <c r="N166" s="15">
        <v>25335</v>
      </c>
      <c r="O166" s="15">
        <v>29040</v>
      </c>
      <c r="Q166" s="18">
        <v>79050</v>
      </c>
      <c r="R166" s="18">
        <v>93465</v>
      </c>
      <c r="T166" s="16">
        <v>0.32</v>
      </c>
      <c r="U166" s="16">
        <v>0.311</v>
      </c>
      <c r="V166" s="1">
        <v>7</v>
      </c>
      <c r="W166" s="1" t="s">
        <v>348</v>
      </c>
      <c r="X166" s="1" t="s">
        <v>348</v>
      </c>
      <c r="Y166" s="1" t="s">
        <v>348</v>
      </c>
      <c r="Z166" s="1" t="s">
        <v>348</v>
      </c>
      <c r="AB166" s="1" t="s">
        <v>348</v>
      </c>
    </row>
    <row r="167" spans="1:28" x14ac:dyDescent="0.2">
      <c r="A167" s="11" t="s">
        <v>588</v>
      </c>
      <c r="B167" s="17" t="s">
        <v>589</v>
      </c>
      <c r="C167" s="17" t="s">
        <v>151</v>
      </c>
      <c r="E167" s="18">
        <v>8935</v>
      </c>
      <c r="F167" s="18">
        <v>10105</v>
      </c>
      <c r="H167" s="18">
        <v>245</v>
      </c>
      <c r="I167" s="18">
        <v>315</v>
      </c>
      <c r="K167" s="18">
        <v>1600</v>
      </c>
      <c r="L167" s="18">
        <v>1850</v>
      </c>
      <c r="N167" s="15">
        <v>10780</v>
      </c>
      <c r="O167" s="15">
        <v>12270</v>
      </c>
      <c r="Q167" s="18">
        <v>48210</v>
      </c>
      <c r="R167" s="18">
        <v>55565</v>
      </c>
      <c r="T167" s="16">
        <v>0.224</v>
      </c>
      <c r="U167" s="16">
        <v>0.221</v>
      </c>
      <c r="V167" s="1">
        <v>61</v>
      </c>
      <c r="X167" s="1" t="s">
        <v>348</v>
      </c>
      <c r="Z167" s="1" t="s">
        <v>348</v>
      </c>
      <c r="AA167" s="1" t="s">
        <v>348</v>
      </c>
      <c r="AB167" s="1" t="s">
        <v>348</v>
      </c>
    </row>
    <row r="168" spans="1:28" x14ac:dyDescent="0.2">
      <c r="A168" s="11" t="s">
        <v>794</v>
      </c>
      <c r="B168" s="17" t="s">
        <v>795</v>
      </c>
      <c r="C168" s="17" t="s">
        <v>269</v>
      </c>
      <c r="E168" s="18">
        <v>3450</v>
      </c>
      <c r="F168" s="18">
        <v>3805</v>
      </c>
      <c r="H168" s="18">
        <v>125</v>
      </c>
      <c r="I168" s="18">
        <v>160</v>
      </c>
      <c r="K168" s="18">
        <v>540</v>
      </c>
      <c r="L168" s="18">
        <v>630</v>
      </c>
      <c r="N168" s="15">
        <v>4120</v>
      </c>
      <c r="O168" s="15">
        <v>4595</v>
      </c>
      <c r="Q168" s="18">
        <v>28820</v>
      </c>
      <c r="R168" s="18">
        <v>33685</v>
      </c>
      <c r="T168" s="16">
        <v>0.14299999999999999</v>
      </c>
      <c r="U168" s="16">
        <v>0.13600000000000001</v>
      </c>
      <c r="V168" s="1">
        <v>195</v>
      </c>
    </row>
    <row r="169" spans="1:28" x14ac:dyDescent="0.2">
      <c r="A169" s="11" t="s">
        <v>722</v>
      </c>
      <c r="B169" s="17" t="s">
        <v>723</v>
      </c>
      <c r="C169" s="17" t="s">
        <v>169</v>
      </c>
      <c r="E169" s="18">
        <v>1115</v>
      </c>
      <c r="F169" s="18">
        <v>1240</v>
      </c>
      <c r="H169" s="18">
        <v>55</v>
      </c>
      <c r="I169" s="18">
        <v>70</v>
      </c>
      <c r="K169" s="18">
        <v>220</v>
      </c>
      <c r="L169" s="18">
        <v>250</v>
      </c>
      <c r="N169" s="15">
        <v>1390</v>
      </c>
      <c r="O169" s="15">
        <v>1560</v>
      </c>
      <c r="Q169" s="18">
        <v>10725</v>
      </c>
      <c r="R169" s="18">
        <v>12735</v>
      </c>
      <c r="T169" s="16">
        <v>0.13</v>
      </c>
      <c r="U169" s="16">
        <v>0.122</v>
      </c>
      <c r="V169" s="1">
        <v>216</v>
      </c>
    </row>
    <row r="170" spans="1:28" x14ac:dyDescent="0.2">
      <c r="A170" s="11" t="s">
        <v>1014</v>
      </c>
      <c r="B170" s="17" t="s">
        <v>1015</v>
      </c>
      <c r="C170" s="17" t="s">
        <v>144</v>
      </c>
      <c r="E170" s="18">
        <v>1315</v>
      </c>
      <c r="F170" s="18">
        <v>1445</v>
      </c>
      <c r="H170" s="18">
        <v>65</v>
      </c>
      <c r="I170" s="18">
        <v>95</v>
      </c>
      <c r="K170" s="18">
        <v>245</v>
      </c>
      <c r="L170" s="18">
        <v>280</v>
      </c>
      <c r="N170" s="15">
        <v>1625</v>
      </c>
      <c r="O170" s="15">
        <v>1820</v>
      </c>
      <c r="Q170" s="18">
        <v>11690</v>
      </c>
      <c r="R170" s="18">
        <v>14070</v>
      </c>
      <c r="T170" s="16">
        <v>0.13900000000000001</v>
      </c>
      <c r="U170" s="16">
        <v>0.129</v>
      </c>
      <c r="V170" s="1">
        <v>204</v>
      </c>
    </row>
    <row r="171" spans="1:28" x14ac:dyDescent="0.2">
      <c r="A171" s="11" t="s">
        <v>441</v>
      </c>
      <c r="B171" s="17" t="s">
        <v>442</v>
      </c>
      <c r="C171" s="17" t="s">
        <v>18</v>
      </c>
      <c r="E171" s="18">
        <v>28620</v>
      </c>
      <c r="F171" s="18">
        <v>32350</v>
      </c>
      <c r="H171" s="18">
        <v>520</v>
      </c>
      <c r="I171" s="18">
        <v>680</v>
      </c>
      <c r="K171" s="18">
        <v>3775</v>
      </c>
      <c r="L171" s="18">
        <v>4340</v>
      </c>
      <c r="N171" s="15">
        <v>32910</v>
      </c>
      <c r="O171" s="15">
        <v>37370</v>
      </c>
      <c r="Q171" s="18">
        <v>97140</v>
      </c>
      <c r="R171" s="18">
        <v>111370</v>
      </c>
      <c r="T171" s="16">
        <v>0.33900000000000002</v>
      </c>
      <c r="U171" s="16">
        <v>0.33600000000000002</v>
      </c>
      <c r="V171" s="1">
        <v>3</v>
      </c>
      <c r="W171" s="1" t="s">
        <v>348</v>
      </c>
      <c r="X171" s="1" t="s">
        <v>348</v>
      </c>
      <c r="Y171" s="1" t="s">
        <v>348</v>
      </c>
      <c r="Z171" s="1" t="s">
        <v>348</v>
      </c>
      <c r="AA171" s="1" t="s">
        <v>348</v>
      </c>
      <c r="AB171" s="1" t="s">
        <v>348</v>
      </c>
    </row>
    <row r="172" spans="1:28" x14ac:dyDescent="0.2">
      <c r="A172" s="11" t="s">
        <v>910</v>
      </c>
      <c r="B172" s="17" t="s">
        <v>911</v>
      </c>
      <c r="C172" s="17" t="s">
        <v>115</v>
      </c>
      <c r="E172" s="18">
        <v>3790</v>
      </c>
      <c r="F172" s="18">
        <v>4185</v>
      </c>
      <c r="H172" s="18">
        <v>75</v>
      </c>
      <c r="I172" s="18">
        <v>100</v>
      </c>
      <c r="K172" s="18">
        <v>475</v>
      </c>
      <c r="L172" s="18">
        <v>575</v>
      </c>
      <c r="N172" s="15">
        <v>4345</v>
      </c>
      <c r="O172" s="15">
        <v>4860</v>
      </c>
      <c r="Q172" s="18">
        <v>19135</v>
      </c>
      <c r="R172" s="18">
        <v>22490</v>
      </c>
      <c r="T172" s="16">
        <v>0.22700000000000001</v>
      </c>
      <c r="U172" s="16">
        <v>0.216</v>
      </c>
      <c r="V172" s="1">
        <v>70</v>
      </c>
      <c r="X172" s="1" t="s">
        <v>348</v>
      </c>
      <c r="Z172" s="1" t="s">
        <v>348</v>
      </c>
    </row>
    <row r="173" spans="1:28" x14ac:dyDescent="0.2">
      <c r="A173" s="11" t="s">
        <v>598</v>
      </c>
      <c r="B173" s="17" t="s">
        <v>599</v>
      </c>
      <c r="C173" s="17" t="s">
        <v>232</v>
      </c>
      <c r="E173" s="18">
        <v>9750</v>
      </c>
      <c r="F173" s="18">
        <v>10725</v>
      </c>
      <c r="H173" s="18">
        <v>205</v>
      </c>
      <c r="I173" s="18">
        <v>260</v>
      </c>
      <c r="K173" s="18">
        <v>1340</v>
      </c>
      <c r="L173" s="18">
        <v>1540</v>
      </c>
      <c r="N173" s="15">
        <v>11295</v>
      </c>
      <c r="O173" s="15">
        <v>12525</v>
      </c>
      <c r="Q173" s="18">
        <v>53215</v>
      </c>
      <c r="R173" s="18">
        <v>62100</v>
      </c>
      <c r="T173" s="16">
        <v>0.21199999999999999</v>
      </c>
      <c r="U173" s="16">
        <v>0.20200000000000001</v>
      </c>
      <c r="V173" s="1">
        <v>85</v>
      </c>
    </row>
    <row r="174" spans="1:28" x14ac:dyDescent="0.2">
      <c r="A174" s="11" t="s">
        <v>840</v>
      </c>
      <c r="B174" s="17" t="s">
        <v>841</v>
      </c>
      <c r="C174" s="17" t="s">
        <v>94</v>
      </c>
      <c r="E174" s="18">
        <v>765</v>
      </c>
      <c r="F174" s="18">
        <v>850</v>
      </c>
      <c r="H174" s="18">
        <v>25</v>
      </c>
      <c r="I174" s="18">
        <v>35</v>
      </c>
      <c r="K174" s="18">
        <v>160</v>
      </c>
      <c r="L174" s="18">
        <v>185</v>
      </c>
      <c r="N174" s="15">
        <v>950</v>
      </c>
      <c r="O174" s="15">
        <v>1075</v>
      </c>
      <c r="Q174" s="18">
        <v>8870</v>
      </c>
      <c r="R174" s="18">
        <v>10545</v>
      </c>
      <c r="T174" s="16">
        <v>0.107</v>
      </c>
      <c r="U174" s="16">
        <v>0.10199999999999999</v>
      </c>
      <c r="V174" s="1">
        <v>266</v>
      </c>
    </row>
    <row r="175" spans="1:28" x14ac:dyDescent="0.2">
      <c r="A175" s="11" t="s">
        <v>926</v>
      </c>
      <c r="B175" s="17" t="s">
        <v>927</v>
      </c>
      <c r="C175" s="17" t="s">
        <v>332</v>
      </c>
      <c r="E175" s="18">
        <v>1930</v>
      </c>
      <c r="F175" s="18">
        <v>2165</v>
      </c>
      <c r="H175" s="18">
        <v>170</v>
      </c>
      <c r="I175" s="18">
        <v>210</v>
      </c>
      <c r="K175" s="18">
        <v>385</v>
      </c>
      <c r="L175" s="18">
        <v>455</v>
      </c>
      <c r="N175" s="15">
        <v>2480</v>
      </c>
      <c r="O175" s="15">
        <v>2830</v>
      </c>
      <c r="Q175" s="18">
        <v>19605</v>
      </c>
      <c r="R175" s="18">
        <v>23255</v>
      </c>
      <c r="T175" s="16">
        <v>0.126</v>
      </c>
      <c r="U175" s="16">
        <v>0.122</v>
      </c>
      <c r="V175" s="1">
        <v>219</v>
      </c>
    </row>
    <row r="176" spans="1:28" x14ac:dyDescent="0.2">
      <c r="A176" s="11" t="s">
        <v>417</v>
      </c>
      <c r="B176" s="17" t="s">
        <v>418</v>
      </c>
      <c r="C176" s="17" t="s">
        <v>221</v>
      </c>
      <c r="E176" s="18">
        <v>5160</v>
      </c>
      <c r="F176" s="18">
        <v>5815</v>
      </c>
      <c r="H176" s="18">
        <v>130</v>
      </c>
      <c r="I176" s="18">
        <v>180</v>
      </c>
      <c r="K176" s="18">
        <v>1080</v>
      </c>
      <c r="L176" s="18">
        <v>1245</v>
      </c>
      <c r="N176" s="15">
        <v>6375</v>
      </c>
      <c r="O176" s="15">
        <v>7240</v>
      </c>
      <c r="Q176" s="18">
        <v>40155</v>
      </c>
      <c r="R176" s="18">
        <v>45905</v>
      </c>
      <c r="T176" s="16">
        <v>0.159</v>
      </c>
      <c r="U176" s="16">
        <v>0.158</v>
      </c>
      <c r="V176" s="1">
        <v>154</v>
      </c>
    </row>
    <row r="177" spans="1:28" x14ac:dyDescent="0.2">
      <c r="A177" s="11" t="s">
        <v>672</v>
      </c>
      <c r="B177" s="17" t="s">
        <v>673</v>
      </c>
      <c r="C177" s="17" t="s">
        <v>314</v>
      </c>
      <c r="E177" s="18">
        <v>1285</v>
      </c>
      <c r="F177" s="18">
        <v>1425</v>
      </c>
      <c r="H177" s="18">
        <v>105</v>
      </c>
      <c r="I177" s="18">
        <v>145</v>
      </c>
      <c r="K177" s="18">
        <v>275</v>
      </c>
      <c r="L177" s="18">
        <v>320</v>
      </c>
      <c r="N177" s="15">
        <v>1665</v>
      </c>
      <c r="O177" s="15">
        <v>1890</v>
      </c>
      <c r="Q177" s="18">
        <v>14290</v>
      </c>
      <c r="R177" s="18">
        <v>16870</v>
      </c>
      <c r="T177" s="16">
        <v>0.11700000000000001</v>
      </c>
      <c r="U177" s="16">
        <v>0.112</v>
      </c>
      <c r="V177" s="1">
        <v>239</v>
      </c>
    </row>
    <row r="178" spans="1:28" x14ac:dyDescent="0.2">
      <c r="A178" s="11" t="s">
        <v>958</v>
      </c>
      <c r="B178" s="17" t="s">
        <v>959</v>
      </c>
      <c r="C178" s="17" t="s">
        <v>193</v>
      </c>
      <c r="E178" s="18">
        <v>1260</v>
      </c>
      <c r="F178" s="18">
        <v>1375</v>
      </c>
      <c r="H178" s="18">
        <v>60</v>
      </c>
      <c r="I178" s="18">
        <v>80</v>
      </c>
      <c r="K178" s="18">
        <v>305</v>
      </c>
      <c r="L178" s="18">
        <v>350</v>
      </c>
      <c r="N178" s="15">
        <v>1630</v>
      </c>
      <c r="O178" s="15">
        <v>1805</v>
      </c>
      <c r="Q178" s="18">
        <v>16600</v>
      </c>
      <c r="R178" s="18">
        <v>19690</v>
      </c>
      <c r="T178" s="16">
        <v>9.8000000000000004E-2</v>
      </c>
      <c r="U178" s="16">
        <v>9.1999999999999998E-2</v>
      </c>
      <c r="V178" s="1">
        <v>282</v>
      </c>
    </row>
    <row r="179" spans="1:28" x14ac:dyDescent="0.2">
      <c r="A179" s="11" t="s">
        <v>1008</v>
      </c>
      <c r="B179" s="17" t="s">
        <v>1009</v>
      </c>
      <c r="C179" s="17" t="s">
        <v>297</v>
      </c>
      <c r="E179" s="18">
        <v>1515</v>
      </c>
      <c r="F179" s="18">
        <v>1685</v>
      </c>
      <c r="H179" s="18">
        <v>85</v>
      </c>
      <c r="I179" s="18">
        <v>110</v>
      </c>
      <c r="K179" s="18">
        <v>360</v>
      </c>
      <c r="L179" s="18">
        <v>415</v>
      </c>
      <c r="N179" s="15">
        <v>1955</v>
      </c>
      <c r="O179" s="15">
        <v>2215</v>
      </c>
      <c r="Q179" s="18">
        <v>25450</v>
      </c>
      <c r="R179" s="18">
        <v>30035</v>
      </c>
      <c r="T179" s="16">
        <v>7.6999999999999999E-2</v>
      </c>
      <c r="U179" s="16">
        <v>7.3999999999999996E-2</v>
      </c>
      <c r="V179" s="1">
        <v>315</v>
      </c>
    </row>
    <row r="180" spans="1:28" x14ac:dyDescent="0.2">
      <c r="A180" s="11" t="s">
        <v>511</v>
      </c>
      <c r="B180" s="17" t="s">
        <v>512</v>
      </c>
      <c r="C180" s="17" t="s">
        <v>9</v>
      </c>
      <c r="E180" s="18">
        <v>8545</v>
      </c>
      <c r="F180" s="18">
        <v>9515</v>
      </c>
      <c r="H180" s="18">
        <v>175</v>
      </c>
      <c r="I180" s="18">
        <v>220</v>
      </c>
      <c r="K180" s="18">
        <v>940</v>
      </c>
      <c r="L180" s="18">
        <v>1105</v>
      </c>
      <c r="N180" s="15">
        <v>9660</v>
      </c>
      <c r="O180" s="15">
        <v>10835</v>
      </c>
      <c r="Q180" s="18">
        <v>28570</v>
      </c>
      <c r="R180" s="18">
        <v>33385</v>
      </c>
      <c r="T180" s="16">
        <v>0.33800000000000002</v>
      </c>
      <c r="U180" s="16">
        <v>0.32500000000000001</v>
      </c>
      <c r="V180" s="1">
        <v>5</v>
      </c>
      <c r="W180" s="1" t="s">
        <v>348</v>
      </c>
      <c r="X180" s="1" t="s">
        <v>348</v>
      </c>
      <c r="Y180" s="1" t="s">
        <v>348</v>
      </c>
      <c r="Z180" s="1" t="s">
        <v>348</v>
      </c>
      <c r="AA180" s="1" t="s">
        <v>348</v>
      </c>
      <c r="AB180" s="1" t="s">
        <v>348</v>
      </c>
    </row>
    <row r="181" spans="1:28" x14ac:dyDescent="0.2">
      <c r="A181" s="11" t="s">
        <v>612</v>
      </c>
      <c r="B181" s="17" t="s">
        <v>613</v>
      </c>
      <c r="C181" s="17" t="s">
        <v>239</v>
      </c>
      <c r="E181" s="18">
        <v>8835</v>
      </c>
      <c r="F181" s="18">
        <v>9660</v>
      </c>
      <c r="H181" s="18">
        <v>200</v>
      </c>
      <c r="I181" s="18">
        <v>265</v>
      </c>
      <c r="K181" s="18">
        <v>1455</v>
      </c>
      <c r="L181" s="18">
        <v>1680</v>
      </c>
      <c r="N181" s="15">
        <v>10485</v>
      </c>
      <c r="O181" s="15">
        <v>11605</v>
      </c>
      <c r="Q181" s="18">
        <v>55095</v>
      </c>
      <c r="R181" s="18">
        <v>63575</v>
      </c>
      <c r="T181" s="16">
        <v>0.19</v>
      </c>
      <c r="U181" s="16">
        <v>0.183</v>
      </c>
      <c r="V181" s="1">
        <v>120</v>
      </c>
    </row>
    <row r="182" spans="1:28" x14ac:dyDescent="0.2">
      <c r="A182" s="11" t="s">
        <v>972</v>
      </c>
      <c r="B182" s="17" t="s">
        <v>973</v>
      </c>
      <c r="C182" s="17" t="s">
        <v>284</v>
      </c>
      <c r="E182" s="18">
        <v>855</v>
      </c>
      <c r="F182" s="18">
        <v>945</v>
      </c>
      <c r="H182" s="18">
        <v>30</v>
      </c>
      <c r="I182" s="18">
        <v>35</v>
      </c>
      <c r="K182" s="18">
        <v>235</v>
      </c>
      <c r="L182" s="18">
        <v>275</v>
      </c>
      <c r="N182" s="15">
        <v>1120</v>
      </c>
      <c r="O182" s="15">
        <v>1255</v>
      </c>
      <c r="Q182" s="18">
        <v>15025</v>
      </c>
      <c r="R182" s="18">
        <v>17820</v>
      </c>
      <c r="T182" s="16">
        <v>7.3999999999999996E-2</v>
      </c>
      <c r="U182" s="16">
        <v>7.0000000000000007E-2</v>
      </c>
      <c r="V182" s="1">
        <v>319</v>
      </c>
    </row>
    <row r="183" spans="1:28" x14ac:dyDescent="0.2">
      <c r="A183" s="11" t="s">
        <v>756</v>
      </c>
      <c r="B183" s="17" t="s">
        <v>757</v>
      </c>
      <c r="C183" s="17" t="s">
        <v>260</v>
      </c>
      <c r="E183" s="18">
        <v>2710</v>
      </c>
      <c r="F183" s="18">
        <v>2995</v>
      </c>
      <c r="H183" s="18">
        <v>130</v>
      </c>
      <c r="I183" s="18">
        <v>180</v>
      </c>
      <c r="K183" s="18">
        <v>545</v>
      </c>
      <c r="L183" s="18">
        <v>645</v>
      </c>
      <c r="N183" s="15">
        <v>3385</v>
      </c>
      <c r="O183" s="15">
        <v>3820</v>
      </c>
      <c r="Q183" s="18">
        <v>27835</v>
      </c>
      <c r="R183" s="18">
        <v>33140</v>
      </c>
      <c r="T183" s="16">
        <v>0.122</v>
      </c>
      <c r="U183" s="16">
        <v>0.115</v>
      </c>
      <c r="V183" s="1">
        <v>234</v>
      </c>
    </row>
    <row r="184" spans="1:28" x14ac:dyDescent="0.2">
      <c r="A184" s="11" t="s">
        <v>912</v>
      </c>
      <c r="B184" s="17" t="s">
        <v>913</v>
      </c>
      <c r="C184" s="17" t="s">
        <v>116</v>
      </c>
      <c r="E184" s="18">
        <v>2760</v>
      </c>
      <c r="F184" s="18">
        <v>3030</v>
      </c>
      <c r="H184" s="18">
        <v>80</v>
      </c>
      <c r="I184" s="18">
        <v>105</v>
      </c>
      <c r="K184" s="18">
        <v>460</v>
      </c>
      <c r="L184" s="18">
        <v>535</v>
      </c>
      <c r="N184" s="15">
        <v>3300</v>
      </c>
      <c r="O184" s="15">
        <v>3670</v>
      </c>
      <c r="Q184" s="18">
        <v>20665</v>
      </c>
      <c r="R184" s="18">
        <v>24310</v>
      </c>
      <c r="T184" s="16">
        <v>0.16</v>
      </c>
      <c r="U184" s="16">
        <v>0.151</v>
      </c>
      <c r="V184" s="1">
        <v>168</v>
      </c>
    </row>
    <row r="185" spans="1:28" x14ac:dyDescent="0.2">
      <c r="A185" s="11" t="s">
        <v>477</v>
      </c>
      <c r="B185" s="17" t="s">
        <v>478</v>
      </c>
      <c r="C185" s="17" t="s">
        <v>4</v>
      </c>
      <c r="E185" s="18">
        <v>10975</v>
      </c>
      <c r="F185" s="18">
        <v>12335</v>
      </c>
      <c r="H185" s="18">
        <v>255</v>
      </c>
      <c r="I185" s="18">
        <v>330</v>
      </c>
      <c r="K185" s="18">
        <v>1420</v>
      </c>
      <c r="L185" s="18">
        <v>1635</v>
      </c>
      <c r="N185" s="15">
        <v>12650</v>
      </c>
      <c r="O185" s="15">
        <v>14300</v>
      </c>
      <c r="Q185" s="18">
        <v>46170</v>
      </c>
      <c r="R185" s="18">
        <v>53730</v>
      </c>
      <c r="T185" s="16">
        <v>0.27400000000000002</v>
      </c>
      <c r="U185" s="16">
        <v>0.26600000000000001</v>
      </c>
      <c r="V185" s="1">
        <v>27</v>
      </c>
      <c r="W185" s="1" t="s">
        <v>348</v>
      </c>
      <c r="X185" s="1" t="s">
        <v>348</v>
      </c>
      <c r="Y185" s="1" t="s">
        <v>348</v>
      </c>
      <c r="Z185" s="1" t="s">
        <v>348</v>
      </c>
      <c r="AB185" s="1" t="s">
        <v>348</v>
      </c>
    </row>
    <row r="186" spans="1:28" x14ac:dyDescent="0.2">
      <c r="A186" s="11" t="s">
        <v>942</v>
      </c>
      <c r="B186" s="17" t="s">
        <v>943</v>
      </c>
      <c r="C186" s="17" t="s">
        <v>133</v>
      </c>
      <c r="E186" s="18">
        <v>2780</v>
      </c>
      <c r="F186" s="18">
        <v>3120</v>
      </c>
      <c r="H186" s="18">
        <v>80</v>
      </c>
      <c r="I186" s="18">
        <v>110</v>
      </c>
      <c r="K186" s="18">
        <v>495</v>
      </c>
      <c r="L186" s="18">
        <v>570</v>
      </c>
      <c r="N186" s="15">
        <v>3355</v>
      </c>
      <c r="O186" s="15">
        <v>3800</v>
      </c>
      <c r="Q186" s="18">
        <v>20205</v>
      </c>
      <c r="R186" s="18">
        <v>23900</v>
      </c>
      <c r="T186" s="16">
        <v>0.16600000000000001</v>
      </c>
      <c r="U186" s="16">
        <v>0.159</v>
      </c>
      <c r="V186" s="1">
        <v>152</v>
      </c>
    </row>
    <row r="187" spans="1:28" x14ac:dyDescent="0.2">
      <c r="A187" s="11" t="s">
        <v>419</v>
      </c>
      <c r="B187" s="17" t="s">
        <v>420</v>
      </c>
      <c r="C187" s="17" t="s">
        <v>222</v>
      </c>
      <c r="E187" s="18">
        <v>16285</v>
      </c>
      <c r="F187" s="18">
        <v>18995</v>
      </c>
      <c r="H187" s="18">
        <v>360</v>
      </c>
      <c r="I187" s="18">
        <v>495</v>
      </c>
      <c r="K187" s="18">
        <v>3060</v>
      </c>
      <c r="L187" s="18">
        <v>3570</v>
      </c>
      <c r="N187" s="15">
        <v>19705</v>
      </c>
      <c r="O187" s="15">
        <v>23060</v>
      </c>
      <c r="Q187" s="18">
        <v>72320</v>
      </c>
      <c r="R187" s="18">
        <v>83000</v>
      </c>
      <c r="T187" s="16">
        <v>0.27200000000000002</v>
      </c>
      <c r="U187" s="16">
        <v>0.27800000000000002</v>
      </c>
      <c r="V187" s="1">
        <v>20</v>
      </c>
      <c r="W187" s="1" t="s">
        <v>348</v>
      </c>
      <c r="X187" s="1" t="s">
        <v>348</v>
      </c>
      <c r="Y187" s="1" t="s">
        <v>348</v>
      </c>
      <c r="Z187" s="1" t="s">
        <v>348</v>
      </c>
      <c r="AA187" s="1" t="s">
        <v>348</v>
      </c>
      <c r="AB187" s="1" t="s">
        <v>348</v>
      </c>
    </row>
    <row r="188" spans="1:28" x14ac:dyDescent="0.2">
      <c r="A188" s="11" t="s">
        <v>674</v>
      </c>
      <c r="B188" s="17" t="s">
        <v>675</v>
      </c>
      <c r="C188" s="17" t="s">
        <v>315</v>
      </c>
      <c r="E188" s="18">
        <v>1710</v>
      </c>
      <c r="F188" s="18">
        <v>1920</v>
      </c>
      <c r="H188" s="18">
        <v>145</v>
      </c>
      <c r="I188" s="18">
        <v>180</v>
      </c>
      <c r="K188" s="18">
        <v>350</v>
      </c>
      <c r="L188" s="18">
        <v>405</v>
      </c>
      <c r="N188" s="15">
        <v>2205</v>
      </c>
      <c r="O188" s="15">
        <v>2505</v>
      </c>
      <c r="Q188" s="18">
        <v>16300</v>
      </c>
      <c r="R188" s="18">
        <v>19365</v>
      </c>
      <c r="T188" s="16">
        <v>0.13500000000000001</v>
      </c>
      <c r="U188" s="16">
        <v>0.129</v>
      </c>
      <c r="V188" s="1">
        <v>201</v>
      </c>
    </row>
    <row r="189" spans="1:28" x14ac:dyDescent="0.2">
      <c r="A189" s="11" t="s">
        <v>688</v>
      </c>
      <c r="B189" s="17" t="s">
        <v>689</v>
      </c>
      <c r="C189" s="17" t="s">
        <v>322</v>
      </c>
      <c r="E189" s="18">
        <v>950</v>
      </c>
      <c r="F189" s="18">
        <v>1040</v>
      </c>
      <c r="H189" s="18">
        <v>65</v>
      </c>
      <c r="I189" s="18">
        <v>85</v>
      </c>
      <c r="K189" s="18">
        <v>220</v>
      </c>
      <c r="L189" s="18">
        <v>260</v>
      </c>
      <c r="N189" s="15">
        <v>1230</v>
      </c>
      <c r="O189" s="15">
        <v>1385</v>
      </c>
      <c r="Q189" s="18">
        <v>11575</v>
      </c>
      <c r="R189" s="18">
        <v>13615</v>
      </c>
      <c r="T189" s="16">
        <v>0.106</v>
      </c>
      <c r="U189" s="16">
        <v>0.10199999999999999</v>
      </c>
      <c r="V189" s="1">
        <v>264</v>
      </c>
    </row>
    <row r="190" spans="1:28" x14ac:dyDescent="0.2">
      <c r="A190" s="11" t="s">
        <v>664</v>
      </c>
      <c r="B190" s="17" t="s">
        <v>665</v>
      </c>
      <c r="C190" s="17" t="s">
        <v>88</v>
      </c>
      <c r="E190" s="18">
        <v>2005</v>
      </c>
      <c r="F190" s="18">
        <v>2230</v>
      </c>
      <c r="H190" s="18">
        <v>65</v>
      </c>
      <c r="I190" s="18">
        <v>85</v>
      </c>
      <c r="K190" s="18">
        <v>290</v>
      </c>
      <c r="L190" s="18">
        <v>350</v>
      </c>
      <c r="N190" s="15">
        <v>2355</v>
      </c>
      <c r="O190" s="15">
        <v>2665</v>
      </c>
      <c r="Q190" s="18">
        <v>15885</v>
      </c>
      <c r="R190" s="18">
        <v>18900</v>
      </c>
      <c r="T190" s="16">
        <v>0.14799999999999999</v>
      </c>
      <c r="U190" s="16">
        <v>0.14099999999999999</v>
      </c>
      <c r="V190" s="1">
        <v>187</v>
      </c>
    </row>
    <row r="191" spans="1:28" x14ac:dyDescent="0.2">
      <c r="A191" s="11" t="s">
        <v>540</v>
      </c>
      <c r="B191" s="17" t="s">
        <v>541</v>
      </c>
      <c r="C191" s="17" t="s">
        <v>67</v>
      </c>
      <c r="E191" s="18">
        <v>7495</v>
      </c>
      <c r="F191" s="18">
        <v>8205</v>
      </c>
      <c r="H191" s="18">
        <v>140</v>
      </c>
      <c r="I191" s="18">
        <v>195</v>
      </c>
      <c r="K191" s="18">
        <v>890</v>
      </c>
      <c r="L191" s="18">
        <v>1015</v>
      </c>
      <c r="N191" s="15">
        <v>8525</v>
      </c>
      <c r="O191" s="15">
        <v>9415</v>
      </c>
      <c r="Q191" s="18">
        <v>29960</v>
      </c>
      <c r="R191" s="18">
        <v>35250</v>
      </c>
      <c r="T191" s="16">
        <v>0.28499999999999998</v>
      </c>
      <c r="U191" s="16">
        <v>0.26700000000000002</v>
      </c>
      <c r="V191" s="1">
        <v>25</v>
      </c>
      <c r="W191" s="1" t="s">
        <v>348</v>
      </c>
      <c r="X191" s="1" t="s">
        <v>348</v>
      </c>
      <c r="Y191" s="1" t="s">
        <v>348</v>
      </c>
      <c r="Z191" s="1" t="s">
        <v>348</v>
      </c>
      <c r="AB191" s="1" t="s">
        <v>348</v>
      </c>
    </row>
    <row r="192" spans="1:28" x14ac:dyDescent="0.2">
      <c r="A192" s="11" t="s">
        <v>772</v>
      </c>
      <c r="B192" s="17" t="s">
        <v>773</v>
      </c>
      <c r="C192" s="17" t="s">
        <v>177</v>
      </c>
      <c r="E192" s="18">
        <v>2490</v>
      </c>
      <c r="F192" s="18">
        <v>2745</v>
      </c>
      <c r="H192" s="18">
        <v>70</v>
      </c>
      <c r="I192" s="18">
        <v>90</v>
      </c>
      <c r="K192" s="18">
        <v>480</v>
      </c>
      <c r="L192" s="18">
        <v>540</v>
      </c>
      <c r="N192" s="15">
        <v>3045</v>
      </c>
      <c r="O192" s="15">
        <v>3380</v>
      </c>
      <c r="Q192" s="18">
        <v>24500</v>
      </c>
      <c r="R192" s="18">
        <v>28650</v>
      </c>
      <c r="T192" s="16">
        <v>0.124</v>
      </c>
      <c r="U192" s="16">
        <v>0.11799999999999999</v>
      </c>
      <c r="V192" s="1">
        <v>227</v>
      </c>
    </row>
    <row r="193" spans="1:28" x14ac:dyDescent="0.2">
      <c r="A193" s="11" t="s">
        <v>852</v>
      </c>
      <c r="B193" s="17" t="s">
        <v>853</v>
      </c>
      <c r="C193" s="17" t="s">
        <v>100</v>
      </c>
      <c r="E193" s="18">
        <v>1500</v>
      </c>
      <c r="F193" s="18">
        <v>1680</v>
      </c>
      <c r="H193" s="18">
        <v>100</v>
      </c>
      <c r="I193" s="18">
        <v>130</v>
      </c>
      <c r="K193" s="18">
        <v>370</v>
      </c>
      <c r="L193" s="18">
        <v>425</v>
      </c>
      <c r="N193" s="15">
        <v>1970</v>
      </c>
      <c r="O193" s="15">
        <v>2235</v>
      </c>
      <c r="Q193" s="18">
        <v>19060</v>
      </c>
      <c r="R193" s="18">
        <v>22610</v>
      </c>
      <c r="T193" s="16">
        <v>0.10299999999999999</v>
      </c>
      <c r="U193" s="16">
        <v>9.9000000000000005E-2</v>
      </c>
      <c r="V193" s="1">
        <v>271</v>
      </c>
    </row>
    <row r="194" spans="1:28" x14ac:dyDescent="0.2">
      <c r="A194" s="11" t="s">
        <v>542</v>
      </c>
      <c r="B194" s="17" t="s">
        <v>543</v>
      </c>
      <c r="C194" s="17" t="s">
        <v>68</v>
      </c>
      <c r="E194" s="18">
        <v>5075</v>
      </c>
      <c r="F194" s="18">
        <v>5585</v>
      </c>
      <c r="H194" s="18">
        <v>145</v>
      </c>
      <c r="I194" s="18">
        <v>200</v>
      </c>
      <c r="K194" s="18">
        <v>755</v>
      </c>
      <c r="L194" s="18">
        <v>860</v>
      </c>
      <c r="N194" s="15">
        <v>5975</v>
      </c>
      <c r="O194" s="15">
        <v>6640</v>
      </c>
      <c r="Q194" s="18">
        <v>30165</v>
      </c>
      <c r="R194" s="18">
        <v>35515</v>
      </c>
      <c r="T194" s="16">
        <v>0.19800000000000001</v>
      </c>
      <c r="U194" s="16">
        <v>0.187</v>
      </c>
      <c r="V194" s="1">
        <v>111</v>
      </c>
    </row>
    <row r="195" spans="1:28" x14ac:dyDescent="0.2">
      <c r="A195" s="11" t="s">
        <v>868</v>
      </c>
      <c r="B195" s="17" t="s">
        <v>869</v>
      </c>
      <c r="C195" s="17" t="s">
        <v>187</v>
      </c>
      <c r="E195" s="18">
        <v>1640</v>
      </c>
      <c r="F195" s="18">
        <v>1830</v>
      </c>
      <c r="H195" s="18">
        <v>135</v>
      </c>
      <c r="I195" s="18">
        <v>165</v>
      </c>
      <c r="K195" s="18">
        <v>325</v>
      </c>
      <c r="L195" s="18">
        <v>375</v>
      </c>
      <c r="N195" s="15">
        <v>2100</v>
      </c>
      <c r="O195" s="15">
        <v>2370</v>
      </c>
      <c r="Q195" s="18">
        <v>14060</v>
      </c>
      <c r="R195" s="18">
        <v>16695</v>
      </c>
      <c r="T195" s="16">
        <v>0.14899999999999999</v>
      </c>
      <c r="U195" s="16">
        <v>0.14199999999999999</v>
      </c>
      <c r="V195" s="1">
        <v>186</v>
      </c>
      <c r="AB195" s="1" t="s">
        <v>348</v>
      </c>
    </row>
    <row r="196" spans="1:28" x14ac:dyDescent="0.2">
      <c r="A196" s="11" t="s">
        <v>566</v>
      </c>
      <c r="B196" s="17" t="s">
        <v>567</v>
      </c>
      <c r="C196" s="17" t="s">
        <v>302</v>
      </c>
      <c r="E196" s="18">
        <v>4405</v>
      </c>
      <c r="F196" s="18">
        <v>4890</v>
      </c>
      <c r="H196" s="18">
        <v>130</v>
      </c>
      <c r="I196" s="18">
        <v>175</v>
      </c>
      <c r="K196" s="18">
        <v>670</v>
      </c>
      <c r="L196" s="18">
        <v>770</v>
      </c>
      <c r="N196" s="15">
        <v>5205</v>
      </c>
      <c r="O196" s="15">
        <v>5835</v>
      </c>
      <c r="Q196" s="18">
        <v>36995</v>
      </c>
      <c r="R196" s="18">
        <v>43525</v>
      </c>
      <c r="T196" s="16">
        <v>0.14099999999999999</v>
      </c>
      <c r="U196" s="16">
        <v>0.13400000000000001</v>
      </c>
      <c r="V196" s="1">
        <v>197</v>
      </c>
    </row>
    <row r="197" spans="1:28" x14ac:dyDescent="0.2">
      <c r="A197" s="11" t="s">
        <v>479</v>
      </c>
      <c r="B197" s="17" t="s">
        <v>480</v>
      </c>
      <c r="C197" s="17" t="s">
        <v>5</v>
      </c>
      <c r="E197" s="18">
        <v>5875</v>
      </c>
      <c r="F197" s="18">
        <v>6545</v>
      </c>
      <c r="H197" s="18">
        <v>155</v>
      </c>
      <c r="I197" s="18">
        <v>200</v>
      </c>
      <c r="K197" s="18">
        <v>780</v>
      </c>
      <c r="L197" s="18">
        <v>885</v>
      </c>
      <c r="N197" s="15">
        <v>6810</v>
      </c>
      <c r="O197" s="15">
        <v>7630</v>
      </c>
      <c r="Q197" s="18">
        <v>35595</v>
      </c>
      <c r="R197" s="18">
        <v>41595</v>
      </c>
      <c r="T197" s="16">
        <v>0.191</v>
      </c>
      <c r="U197" s="16">
        <v>0.183</v>
      </c>
      <c r="V197" s="1">
        <v>119</v>
      </c>
    </row>
    <row r="198" spans="1:28" x14ac:dyDescent="0.2">
      <c r="A198" s="11" t="s">
        <v>988</v>
      </c>
      <c r="B198" s="17" t="s">
        <v>989</v>
      </c>
      <c r="C198" s="17" t="s">
        <v>138</v>
      </c>
      <c r="E198" s="18">
        <v>1170</v>
      </c>
      <c r="F198" s="18">
        <v>1310</v>
      </c>
      <c r="H198" s="18">
        <v>55</v>
      </c>
      <c r="I198" s="18">
        <v>70</v>
      </c>
      <c r="K198" s="18">
        <v>265</v>
      </c>
      <c r="L198" s="18">
        <v>300</v>
      </c>
      <c r="N198" s="15">
        <v>1490</v>
      </c>
      <c r="O198" s="15">
        <v>1680</v>
      </c>
      <c r="Q198" s="18">
        <v>10705</v>
      </c>
      <c r="R198" s="18">
        <v>12680</v>
      </c>
      <c r="T198" s="16">
        <v>0.13900000000000001</v>
      </c>
      <c r="U198" s="16">
        <v>0.13200000000000001</v>
      </c>
      <c r="V198" s="1">
        <v>199</v>
      </c>
    </row>
    <row r="199" spans="1:28" x14ac:dyDescent="0.2">
      <c r="A199" s="11" t="s">
        <v>842</v>
      </c>
      <c r="B199" s="17" t="s">
        <v>843</v>
      </c>
      <c r="C199" s="17" t="s">
        <v>95</v>
      </c>
      <c r="E199" s="18">
        <v>1880</v>
      </c>
      <c r="F199" s="18">
        <v>2080</v>
      </c>
      <c r="H199" s="18">
        <v>60</v>
      </c>
      <c r="I199" s="18">
        <v>75</v>
      </c>
      <c r="K199" s="18">
        <v>375</v>
      </c>
      <c r="L199" s="18">
        <v>435</v>
      </c>
      <c r="N199" s="15">
        <v>2315</v>
      </c>
      <c r="O199" s="15">
        <v>2590</v>
      </c>
      <c r="Q199" s="18">
        <v>17220</v>
      </c>
      <c r="R199" s="18">
        <v>20035</v>
      </c>
      <c r="T199" s="16">
        <v>0.13400000000000001</v>
      </c>
      <c r="U199" s="16">
        <v>0.129</v>
      </c>
      <c r="V199" s="1">
        <v>202</v>
      </c>
    </row>
    <row r="200" spans="1:28" x14ac:dyDescent="0.2">
      <c r="A200" s="11" t="s">
        <v>882</v>
      </c>
      <c r="B200" s="17" t="s">
        <v>883</v>
      </c>
      <c r="C200" s="17" t="s">
        <v>108</v>
      </c>
      <c r="E200" s="18">
        <v>7105</v>
      </c>
      <c r="F200" s="18">
        <v>7785</v>
      </c>
      <c r="H200" s="18">
        <v>170</v>
      </c>
      <c r="I200" s="18">
        <v>220</v>
      </c>
      <c r="K200" s="18">
        <v>1190</v>
      </c>
      <c r="L200" s="18">
        <v>1355</v>
      </c>
      <c r="N200" s="15">
        <v>8460</v>
      </c>
      <c r="O200" s="15">
        <v>9365</v>
      </c>
      <c r="Q200" s="18">
        <v>44550</v>
      </c>
      <c r="R200" s="18">
        <v>51025</v>
      </c>
      <c r="T200" s="16">
        <v>0.19</v>
      </c>
      <c r="U200" s="16">
        <v>0.184</v>
      </c>
      <c r="V200" s="1">
        <v>118</v>
      </c>
    </row>
    <row r="201" spans="1:28" x14ac:dyDescent="0.2">
      <c r="A201" s="11" t="s">
        <v>522</v>
      </c>
      <c r="B201" s="17" t="s">
        <v>523</v>
      </c>
      <c r="C201" s="17" t="s">
        <v>14</v>
      </c>
      <c r="E201" s="18">
        <v>7950</v>
      </c>
      <c r="F201" s="18">
        <v>8835</v>
      </c>
      <c r="H201" s="18">
        <v>280</v>
      </c>
      <c r="I201" s="18">
        <v>350</v>
      </c>
      <c r="K201" s="18">
        <v>1100</v>
      </c>
      <c r="L201" s="18">
        <v>1285</v>
      </c>
      <c r="N201" s="15">
        <v>9330</v>
      </c>
      <c r="O201" s="15">
        <v>10475</v>
      </c>
      <c r="Q201" s="18">
        <v>52975</v>
      </c>
      <c r="R201" s="18">
        <v>62600</v>
      </c>
      <c r="T201" s="16">
        <v>0.17599999999999999</v>
      </c>
      <c r="U201" s="16">
        <v>0.16700000000000001</v>
      </c>
      <c r="V201" s="1">
        <v>140</v>
      </c>
    </row>
    <row r="202" spans="1:28" x14ac:dyDescent="0.2">
      <c r="A202" s="11" t="s">
        <v>870</v>
      </c>
      <c r="B202" s="17" t="s">
        <v>871</v>
      </c>
      <c r="C202" s="17" t="s">
        <v>188</v>
      </c>
      <c r="E202" s="18">
        <v>5255</v>
      </c>
      <c r="F202" s="18">
        <v>5750</v>
      </c>
      <c r="H202" s="18">
        <v>105</v>
      </c>
      <c r="I202" s="18">
        <v>140</v>
      </c>
      <c r="K202" s="18">
        <v>740</v>
      </c>
      <c r="L202" s="18">
        <v>835</v>
      </c>
      <c r="N202" s="15">
        <v>6100</v>
      </c>
      <c r="O202" s="15">
        <v>6730</v>
      </c>
      <c r="Q202" s="18">
        <v>22505</v>
      </c>
      <c r="R202" s="18">
        <v>25605</v>
      </c>
      <c r="T202" s="16">
        <v>0.27100000000000002</v>
      </c>
      <c r="U202" s="16">
        <v>0.26300000000000001</v>
      </c>
      <c r="V202" s="1">
        <v>30</v>
      </c>
      <c r="W202" s="1" t="s">
        <v>348</v>
      </c>
      <c r="X202" s="1" t="s">
        <v>348</v>
      </c>
      <c r="Y202" s="1" t="s">
        <v>348</v>
      </c>
      <c r="Z202" s="1" t="s">
        <v>348</v>
      </c>
      <c r="AA202" s="1" t="s">
        <v>348</v>
      </c>
      <c r="AB202" s="1" t="s">
        <v>348</v>
      </c>
    </row>
    <row r="203" spans="1:28" x14ac:dyDescent="0.2">
      <c r="A203" s="11" t="s">
        <v>552</v>
      </c>
      <c r="B203" s="17" t="s">
        <v>553</v>
      </c>
      <c r="C203" s="17" t="s">
        <v>81</v>
      </c>
      <c r="E203" s="18">
        <v>16540</v>
      </c>
      <c r="F203" s="18">
        <v>18285</v>
      </c>
      <c r="H203" s="18">
        <v>300</v>
      </c>
      <c r="I203" s="18">
        <v>400</v>
      </c>
      <c r="K203" s="18">
        <v>1790</v>
      </c>
      <c r="L203" s="18">
        <v>2055</v>
      </c>
      <c r="N203" s="15">
        <v>18625</v>
      </c>
      <c r="O203" s="15">
        <v>20740</v>
      </c>
      <c r="Q203" s="18">
        <v>55330</v>
      </c>
      <c r="R203" s="18">
        <v>63555</v>
      </c>
      <c r="T203" s="16">
        <v>0.33700000000000002</v>
      </c>
      <c r="U203" s="16">
        <v>0.32600000000000001</v>
      </c>
      <c r="V203" s="1">
        <v>4</v>
      </c>
      <c r="W203" s="1" t="s">
        <v>348</v>
      </c>
      <c r="X203" s="1" t="s">
        <v>348</v>
      </c>
      <c r="Y203" s="1" t="s">
        <v>348</v>
      </c>
      <c r="Z203" s="1" t="s">
        <v>348</v>
      </c>
      <c r="AA203" s="1" t="s">
        <v>348</v>
      </c>
      <c r="AB203" s="1" t="s">
        <v>348</v>
      </c>
    </row>
    <row r="204" spans="1:28" x14ac:dyDescent="0.2">
      <c r="A204" s="11" t="s">
        <v>990</v>
      </c>
      <c r="B204" s="17" t="s">
        <v>991</v>
      </c>
      <c r="C204" s="17" t="s">
        <v>139</v>
      </c>
      <c r="E204" s="18">
        <v>4070</v>
      </c>
      <c r="F204" s="18">
        <v>4500</v>
      </c>
      <c r="H204" s="18">
        <v>100</v>
      </c>
      <c r="I204" s="18">
        <v>120</v>
      </c>
      <c r="K204" s="18">
        <v>545</v>
      </c>
      <c r="L204" s="18">
        <v>650</v>
      </c>
      <c r="N204" s="15">
        <v>4710</v>
      </c>
      <c r="O204" s="15">
        <v>5270</v>
      </c>
      <c r="Q204" s="18">
        <v>24165</v>
      </c>
      <c r="R204" s="18">
        <v>28405</v>
      </c>
      <c r="T204" s="16">
        <v>0.19500000000000001</v>
      </c>
      <c r="U204" s="16">
        <v>0.186</v>
      </c>
      <c r="V204" s="1">
        <v>115</v>
      </c>
    </row>
    <row r="205" spans="1:28" x14ac:dyDescent="0.2">
      <c r="A205" s="11" t="s">
        <v>844</v>
      </c>
      <c r="B205" s="17" t="s">
        <v>845</v>
      </c>
      <c r="C205" s="17" t="s">
        <v>96</v>
      </c>
      <c r="E205" s="18">
        <v>980</v>
      </c>
      <c r="F205" s="18">
        <v>1100</v>
      </c>
      <c r="H205" s="18">
        <v>35</v>
      </c>
      <c r="I205" s="18">
        <v>50</v>
      </c>
      <c r="K205" s="18">
        <v>170</v>
      </c>
      <c r="L205" s="18">
        <v>205</v>
      </c>
      <c r="N205" s="15">
        <v>1190</v>
      </c>
      <c r="O205" s="15">
        <v>1360</v>
      </c>
      <c r="Q205" s="18">
        <v>9605</v>
      </c>
      <c r="R205" s="18">
        <v>11635</v>
      </c>
      <c r="T205" s="16">
        <v>0.124</v>
      </c>
      <c r="U205" s="16">
        <v>0.11700000000000001</v>
      </c>
      <c r="V205" s="1">
        <v>229</v>
      </c>
    </row>
    <row r="206" spans="1:28" x14ac:dyDescent="0.2">
      <c r="A206" s="11" t="s">
        <v>443</v>
      </c>
      <c r="B206" s="17" t="s">
        <v>444</v>
      </c>
      <c r="C206" s="17" t="s">
        <v>19</v>
      </c>
      <c r="E206" s="18">
        <v>10785</v>
      </c>
      <c r="F206" s="18">
        <v>12195</v>
      </c>
      <c r="H206" s="18">
        <v>305</v>
      </c>
      <c r="I206" s="18">
        <v>415</v>
      </c>
      <c r="K206" s="18">
        <v>1600</v>
      </c>
      <c r="L206" s="18">
        <v>1865</v>
      </c>
      <c r="N206" s="15">
        <v>12690</v>
      </c>
      <c r="O206" s="15">
        <v>14475</v>
      </c>
      <c r="Q206" s="18">
        <v>50230</v>
      </c>
      <c r="R206" s="18">
        <v>58415</v>
      </c>
      <c r="T206" s="16">
        <v>0.253</v>
      </c>
      <c r="U206" s="16">
        <v>0.248</v>
      </c>
      <c r="V206" s="1">
        <v>38</v>
      </c>
      <c r="X206" s="1" t="s">
        <v>348</v>
      </c>
      <c r="Z206" s="1" t="s">
        <v>348</v>
      </c>
      <c r="AA206" s="1" t="s">
        <v>348</v>
      </c>
      <c r="AB206" s="1" t="s">
        <v>348</v>
      </c>
    </row>
    <row r="207" spans="1:28" x14ac:dyDescent="0.2">
      <c r="A207" s="11" t="s">
        <v>918</v>
      </c>
      <c r="B207" s="17" t="s">
        <v>919</v>
      </c>
      <c r="C207" s="17" t="s">
        <v>277</v>
      </c>
      <c r="E207" s="18">
        <v>4280</v>
      </c>
      <c r="F207" s="18">
        <v>4670</v>
      </c>
      <c r="H207" s="18">
        <v>70</v>
      </c>
      <c r="I207" s="18">
        <v>90</v>
      </c>
      <c r="K207" s="18">
        <v>645</v>
      </c>
      <c r="L207" s="18">
        <v>725</v>
      </c>
      <c r="N207" s="15">
        <v>4995</v>
      </c>
      <c r="O207" s="15">
        <v>5485</v>
      </c>
      <c r="Q207" s="18">
        <v>24355</v>
      </c>
      <c r="R207" s="18">
        <v>27655</v>
      </c>
      <c r="T207" s="16">
        <v>0.20499999999999999</v>
      </c>
      <c r="U207" s="16">
        <v>0.19800000000000001</v>
      </c>
      <c r="V207" s="1">
        <v>92</v>
      </c>
    </row>
    <row r="208" spans="1:28" x14ac:dyDescent="0.2">
      <c r="A208" s="11" t="s">
        <v>818</v>
      </c>
      <c r="B208" s="17" t="s">
        <v>819</v>
      </c>
      <c r="C208" s="17" t="s">
        <v>48</v>
      </c>
      <c r="E208" s="18">
        <v>2875</v>
      </c>
      <c r="F208" s="18">
        <v>3270</v>
      </c>
      <c r="H208" s="18">
        <v>85</v>
      </c>
      <c r="I208" s="18">
        <v>125</v>
      </c>
      <c r="K208" s="18">
        <v>550</v>
      </c>
      <c r="L208" s="18">
        <v>660</v>
      </c>
      <c r="N208" s="15">
        <v>3515</v>
      </c>
      <c r="O208" s="15">
        <v>4055</v>
      </c>
      <c r="Q208" s="18">
        <v>18715</v>
      </c>
      <c r="R208" s="18">
        <v>21645</v>
      </c>
      <c r="T208" s="16">
        <v>0.188</v>
      </c>
      <c r="U208" s="16">
        <v>0.187</v>
      </c>
      <c r="V208" s="1">
        <v>112</v>
      </c>
      <c r="AB208" s="1" t="s">
        <v>348</v>
      </c>
    </row>
    <row r="209" spans="1:28" x14ac:dyDescent="0.2">
      <c r="A209" s="11" t="s">
        <v>586</v>
      </c>
      <c r="B209" s="17" t="s">
        <v>587</v>
      </c>
      <c r="C209" s="17" t="s">
        <v>150</v>
      </c>
      <c r="E209" s="18">
        <v>8005</v>
      </c>
      <c r="F209" s="18">
        <v>8860</v>
      </c>
      <c r="H209" s="18">
        <v>180</v>
      </c>
      <c r="I209" s="18">
        <v>225</v>
      </c>
      <c r="K209" s="18">
        <v>1225</v>
      </c>
      <c r="L209" s="18">
        <v>1405</v>
      </c>
      <c r="N209" s="15">
        <v>9410</v>
      </c>
      <c r="O209" s="15">
        <v>10490</v>
      </c>
      <c r="Q209" s="18">
        <v>42730</v>
      </c>
      <c r="R209" s="18">
        <v>49195</v>
      </c>
      <c r="T209" s="16">
        <v>0.22</v>
      </c>
      <c r="U209" s="16">
        <v>0.21299999999999999</v>
      </c>
      <c r="V209" s="1">
        <v>73</v>
      </c>
      <c r="X209" s="1" t="s">
        <v>348</v>
      </c>
      <c r="Z209" s="1" t="s">
        <v>348</v>
      </c>
      <c r="AB209" s="1" t="s">
        <v>348</v>
      </c>
    </row>
    <row r="210" spans="1:28" x14ac:dyDescent="0.2">
      <c r="A210" s="11" t="s">
        <v>574</v>
      </c>
      <c r="B210" s="17" t="s">
        <v>575</v>
      </c>
      <c r="C210" s="17" t="s">
        <v>306</v>
      </c>
      <c r="E210" s="18">
        <v>8050</v>
      </c>
      <c r="F210" s="18">
        <v>8985</v>
      </c>
      <c r="H210" s="18">
        <v>245</v>
      </c>
      <c r="I210" s="18">
        <v>315</v>
      </c>
      <c r="K210" s="18">
        <v>1240</v>
      </c>
      <c r="L210" s="18">
        <v>1460</v>
      </c>
      <c r="N210" s="15">
        <v>9540</v>
      </c>
      <c r="O210" s="15">
        <v>10760</v>
      </c>
      <c r="Q210" s="18">
        <v>45720</v>
      </c>
      <c r="R210" s="18">
        <v>53380</v>
      </c>
      <c r="T210" s="16">
        <v>0.20899999999999999</v>
      </c>
      <c r="U210" s="16">
        <v>0.20200000000000001</v>
      </c>
      <c r="V210" s="1">
        <v>84</v>
      </c>
      <c r="AB210" s="1" t="s">
        <v>348</v>
      </c>
    </row>
    <row r="211" spans="1:28" x14ac:dyDescent="0.2">
      <c r="A211" s="11" t="s">
        <v>580</v>
      </c>
      <c r="B211" s="17" t="s">
        <v>581</v>
      </c>
      <c r="C211" s="17" t="s">
        <v>309</v>
      </c>
      <c r="E211" s="18">
        <v>3190</v>
      </c>
      <c r="F211" s="18">
        <v>3530</v>
      </c>
      <c r="H211" s="18">
        <v>145</v>
      </c>
      <c r="I211" s="18">
        <v>195</v>
      </c>
      <c r="K211" s="18">
        <v>545</v>
      </c>
      <c r="L211" s="18">
        <v>640</v>
      </c>
      <c r="N211" s="15">
        <v>3885</v>
      </c>
      <c r="O211" s="15">
        <v>4365</v>
      </c>
      <c r="Q211" s="18">
        <v>25340</v>
      </c>
      <c r="R211" s="18">
        <v>29475</v>
      </c>
      <c r="T211" s="16">
        <v>0.153</v>
      </c>
      <c r="U211" s="16">
        <v>0.14799999999999999</v>
      </c>
      <c r="V211" s="1">
        <v>171</v>
      </c>
    </row>
    <row r="212" spans="1:28" x14ac:dyDescent="0.2">
      <c r="A212" s="11" t="s">
        <v>616</v>
      </c>
      <c r="B212" s="17" t="s">
        <v>617</v>
      </c>
      <c r="C212" s="17" t="s">
        <v>241</v>
      </c>
      <c r="E212" s="18">
        <v>7270</v>
      </c>
      <c r="F212" s="18">
        <v>7940</v>
      </c>
      <c r="H212" s="18">
        <v>175</v>
      </c>
      <c r="I212" s="18">
        <v>230</v>
      </c>
      <c r="K212" s="18">
        <v>1010</v>
      </c>
      <c r="L212" s="18">
        <v>1160</v>
      </c>
      <c r="N212" s="15">
        <v>8460</v>
      </c>
      <c r="O212" s="15">
        <v>9330</v>
      </c>
      <c r="Q212" s="18">
        <v>35955</v>
      </c>
      <c r="R212" s="18">
        <v>41840</v>
      </c>
      <c r="T212" s="16">
        <v>0.23499999999999999</v>
      </c>
      <c r="U212" s="16">
        <v>0.223</v>
      </c>
      <c r="V212" s="1">
        <v>59</v>
      </c>
      <c r="X212" s="1" t="s">
        <v>348</v>
      </c>
      <c r="Z212" s="1" t="s">
        <v>348</v>
      </c>
      <c r="AB212" s="1" t="s">
        <v>348</v>
      </c>
    </row>
    <row r="213" spans="1:28" x14ac:dyDescent="0.2">
      <c r="A213" s="11" t="s">
        <v>820</v>
      </c>
      <c r="B213" s="17" t="s">
        <v>821</v>
      </c>
      <c r="C213" s="17" t="s">
        <v>49</v>
      </c>
      <c r="E213" s="18">
        <v>4740</v>
      </c>
      <c r="F213" s="18">
        <v>5290</v>
      </c>
      <c r="H213" s="18">
        <v>145</v>
      </c>
      <c r="I213" s="18">
        <v>185</v>
      </c>
      <c r="K213" s="18">
        <v>650</v>
      </c>
      <c r="L213" s="18">
        <v>750</v>
      </c>
      <c r="N213" s="15">
        <v>5535</v>
      </c>
      <c r="O213" s="15">
        <v>6230</v>
      </c>
      <c r="Q213" s="18">
        <v>27035</v>
      </c>
      <c r="R213" s="18">
        <v>31425</v>
      </c>
      <c r="T213" s="16">
        <v>0.20499999999999999</v>
      </c>
      <c r="U213" s="16">
        <v>0.19800000000000001</v>
      </c>
      <c r="V213" s="1">
        <v>91</v>
      </c>
    </row>
    <row r="214" spans="1:28" x14ac:dyDescent="0.2">
      <c r="A214" s="11" t="s">
        <v>690</v>
      </c>
      <c r="B214" s="17" t="s">
        <v>691</v>
      </c>
      <c r="C214" s="17" t="s">
        <v>323</v>
      </c>
      <c r="E214" s="18">
        <v>660</v>
      </c>
      <c r="F214" s="18">
        <v>730</v>
      </c>
      <c r="H214" s="18">
        <v>55</v>
      </c>
      <c r="I214" s="18">
        <v>70</v>
      </c>
      <c r="K214" s="18">
        <v>180</v>
      </c>
      <c r="L214" s="18">
        <v>200</v>
      </c>
      <c r="N214" s="15">
        <v>890</v>
      </c>
      <c r="O214" s="15">
        <v>1000</v>
      </c>
      <c r="Q214" s="18">
        <v>7220</v>
      </c>
      <c r="R214" s="18">
        <v>8595</v>
      </c>
      <c r="T214" s="16">
        <v>0.123</v>
      </c>
      <c r="U214" s="16">
        <v>0.11600000000000001</v>
      </c>
      <c r="V214" s="1">
        <v>231</v>
      </c>
    </row>
    <row r="215" spans="1:28" x14ac:dyDescent="0.2">
      <c r="A215" s="11" t="s">
        <v>604</v>
      </c>
      <c r="B215" s="17" t="s">
        <v>605</v>
      </c>
      <c r="C215" s="17" t="s">
        <v>235</v>
      </c>
      <c r="E215" s="18">
        <v>5035</v>
      </c>
      <c r="F215" s="18">
        <v>5510</v>
      </c>
      <c r="H215" s="18">
        <v>95</v>
      </c>
      <c r="I215" s="18">
        <v>135</v>
      </c>
      <c r="K215" s="18">
        <v>735</v>
      </c>
      <c r="L215" s="18">
        <v>835</v>
      </c>
      <c r="N215" s="15">
        <v>5865</v>
      </c>
      <c r="O215" s="15">
        <v>6475</v>
      </c>
      <c r="Q215" s="18">
        <v>30210</v>
      </c>
      <c r="R215" s="18">
        <v>34385</v>
      </c>
      <c r="T215" s="16">
        <v>0.19400000000000001</v>
      </c>
      <c r="U215" s="16">
        <v>0.188</v>
      </c>
      <c r="V215" s="1">
        <v>109</v>
      </c>
    </row>
    <row r="216" spans="1:28" x14ac:dyDescent="0.2">
      <c r="A216" s="11" t="s">
        <v>421</v>
      </c>
      <c r="B216" s="17" t="s">
        <v>422</v>
      </c>
      <c r="C216" s="17" t="s">
        <v>223</v>
      </c>
      <c r="E216" s="18">
        <v>9625</v>
      </c>
      <c r="F216" s="18">
        <v>11040</v>
      </c>
      <c r="H216" s="18">
        <v>355</v>
      </c>
      <c r="I216" s="18">
        <v>490</v>
      </c>
      <c r="K216" s="18">
        <v>1830</v>
      </c>
      <c r="L216" s="18">
        <v>2150</v>
      </c>
      <c r="N216" s="15">
        <v>11810</v>
      </c>
      <c r="O216" s="15">
        <v>13680</v>
      </c>
      <c r="Q216" s="18">
        <v>61085</v>
      </c>
      <c r="R216" s="18">
        <v>70990</v>
      </c>
      <c r="T216" s="16">
        <v>0.193</v>
      </c>
      <c r="U216" s="16">
        <v>0.193</v>
      </c>
      <c r="V216" s="1">
        <v>103</v>
      </c>
      <c r="AB216" s="1" t="s">
        <v>348</v>
      </c>
    </row>
    <row r="217" spans="1:28" x14ac:dyDescent="0.2">
      <c r="A217" s="11" t="s">
        <v>513</v>
      </c>
      <c r="B217" s="17" t="s">
        <v>514</v>
      </c>
      <c r="C217" s="17" t="s">
        <v>10</v>
      </c>
      <c r="E217" s="18">
        <v>5450</v>
      </c>
      <c r="F217" s="18">
        <v>6145</v>
      </c>
      <c r="H217" s="18">
        <v>115</v>
      </c>
      <c r="I217" s="18">
        <v>155</v>
      </c>
      <c r="K217" s="18">
        <v>660</v>
      </c>
      <c r="L217" s="18">
        <v>765</v>
      </c>
      <c r="N217" s="15">
        <v>6220</v>
      </c>
      <c r="O217" s="15">
        <v>7070</v>
      </c>
      <c r="Q217" s="18">
        <v>24475</v>
      </c>
      <c r="R217" s="18">
        <v>29125</v>
      </c>
      <c r="T217" s="16">
        <v>0.254</v>
      </c>
      <c r="U217" s="16">
        <v>0.24299999999999999</v>
      </c>
      <c r="V217" s="1">
        <v>42</v>
      </c>
      <c r="X217" s="1" t="s">
        <v>348</v>
      </c>
      <c r="Z217" s="1" t="s">
        <v>348</v>
      </c>
    </row>
    <row r="218" spans="1:28" x14ac:dyDescent="0.2">
      <c r="A218" s="11" t="s">
        <v>1016</v>
      </c>
      <c r="B218" s="17" t="s">
        <v>1017</v>
      </c>
      <c r="C218" s="17" t="s">
        <v>145</v>
      </c>
      <c r="E218" s="18">
        <v>2515</v>
      </c>
      <c r="F218" s="18">
        <v>2810</v>
      </c>
      <c r="H218" s="18">
        <v>65</v>
      </c>
      <c r="I218" s="18">
        <v>80</v>
      </c>
      <c r="K218" s="18">
        <v>380</v>
      </c>
      <c r="L218" s="18">
        <v>440</v>
      </c>
      <c r="N218" s="15">
        <v>2960</v>
      </c>
      <c r="O218" s="15">
        <v>3330</v>
      </c>
      <c r="Q218" s="18">
        <v>16660</v>
      </c>
      <c r="R218" s="18">
        <v>19455</v>
      </c>
      <c r="T218" s="16">
        <v>0.17799999999999999</v>
      </c>
      <c r="U218" s="16">
        <v>0.17100000000000001</v>
      </c>
      <c r="V218" s="1">
        <v>135</v>
      </c>
    </row>
    <row r="219" spans="1:28" x14ac:dyDescent="0.2">
      <c r="A219" s="11" t="s">
        <v>974</v>
      </c>
      <c r="B219" s="17" t="s">
        <v>975</v>
      </c>
      <c r="C219" s="17" t="s">
        <v>285</v>
      </c>
      <c r="E219" s="18">
        <v>2360</v>
      </c>
      <c r="F219" s="18">
        <v>2560</v>
      </c>
      <c r="H219" s="18">
        <v>60</v>
      </c>
      <c r="I219" s="18">
        <v>70</v>
      </c>
      <c r="K219" s="18">
        <v>470</v>
      </c>
      <c r="L219" s="18">
        <v>535</v>
      </c>
      <c r="N219" s="15">
        <v>2890</v>
      </c>
      <c r="O219" s="15">
        <v>3170</v>
      </c>
      <c r="Q219" s="18">
        <v>26660</v>
      </c>
      <c r="R219" s="18">
        <v>30905</v>
      </c>
      <c r="T219" s="16">
        <v>0.108</v>
      </c>
      <c r="U219" s="16">
        <v>0.10299999999999999</v>
      </c>
      <c r="V219" s="1">
        <v>263</v>
      </c>
    </row>
    <row r="220" spans="1:28" x14ac:dyDescent="0.2">
      <c r="A220" s="11" t="s">
        <v>822</v>
      </c>
      <c r="B220" s="17" t="s">
        <v>823</v>
      </c>
      <c r="C220" s="17" t="s">
        <v>50</v>
      </c>
      <c r="E220" s="18">
        <v>445</v>
      </c>
      <c r="F220" s="18">
        <v>505</v>
      </c>
      <c r="H220" s="18">
        <v>30</v>
      </c>
      <c r="I220" s="18">
        <v>45</v>
      </c>
      <c r="K220" s="18">
        <v>100</v>
      </c>
      <c r="L220" s="18">
        <v>125</v>
      </c>
      <c r="N220" s="15">
        <v>575</v>
      </c>
      <c r="O220" s="15">
        <v>675</v>
      </c>
      <c r="Q220" s="18">
        <v>9525</v>
      </c>
      <c r="R220" s="18">
        <v>11430</v>
      </c>
      <c r="T220" s="16">
        <v>6.0999999999999999E-2</v>
      </c>
      <c r="U220" s="16">
        <v>5.8999999999999997E-2</v>
      </c>
      <c r="V220" s="1">
        <v>323</v>
      </c>
    </row>
    <row r="221" spans="1:28" x14ac:dyDescent="0.2">
      <c r="A221" s="11" t="s">
        <v>423</v>
      </c>
      <c r="B221" s="17" t="s">
        <v>424</v>
      </c>
      <c r="C221" s="17" t="s">
        <v>224</v>
      </c>
      <c r="E221" s="18">
        <v>2540</v>
      </c>
      <c r="F221" s="18">
        <v>2855</v>
      </c>
      <c r="H221" s="18">
        <v>80</v>
      </c>
      <c r="I221" s="18">
        <v>105</v>
      </c>
      <c r="K221" s="18">
        <v>525</v>
      </c>
      <c r="L221" s="18">
        <v>625</v>
      </c>
      <c r="N221" s="15">
        <v>3140</v>
      </c>
      <c r="O221" s="15">
        <v>3585</v>
      </c>
      <c r="Q221" s="18">
        <v>35735</v>
      </c>
      <c r="R221" s="18">
        <v>40565</v>
      </c>
      <c r="T221" s="16">
        <v>8.7999999999999995E-2</v>
      </c>
      <c r="U221" s="16">
        <v>8.7999999999999995E-2</v>
      </c>
      <c r="V221" s="1">
        <v>288</v>
      </c>
    </row>
    <row r="222" spans="1:28" x14ac:dyDescent="0.2">
      <c r="A222" s="11" t="s">
        <v>894</v>
      </c>
      <c r="B222" s="17" t="s">
        <v>895</v>
      </c>
      <c r="C222" s="17" t="s">
        <v>73</v>
      </c>
      <c r="E222" s="18">
        <v>635</v>
      </c>
      <c r="F222" s="18">
        <v>695</v>
      </c>
      <c r="H222" s="18">
        <v>35</v>
      </c>
      <c r="I222" s="18">
        <v>45</v>
      </c>
      <c r="K222" s="18">
        <v>155</v>
      </c>
      <c r="L222" s="18">
        <v>180</v>
      </c>
      <c r="N222" s="15">
        <v>820</v>
      </c>
      <c r="O222" s="15">
        <v>915</v>
      </c>
      <c r="Q222" s="18">
        <v>8975</v>
      </c>
      <c r="R222" s="18">
        <v>10530</v>
      </c>
      <c r="T222" s="16">
        <v>9.0999999999999998E-2</v>
      </c>
      <c r="U222" s="16">
        <v>8.6999999999999994E-2</v>
      </c>
      <c r="V222" s="1">
        <v>292</v>
      </c>
    </row>
    <row r="223" spans="1:28" x14ac:dyDescent="0.2">
      <c r="A223" s="11" t="s">
        <v>445</v>
      </c>
      <c r="B223" s="17" t="s">
        <v>446</v>
      </c>
      <c r="C223" s="17" t="s">
        <v>20</v>
      </c>
      <c r="E223" s="18">
        <v>9715</v>
      </c>
      <c r="F223" s="18">
        <v>11005</v>
      </c>
      <c r="H223" s="18">
        <v>235</v>
      </c>
      <c r="I223" s="18">
        <v>350</v>
      </c>
      <c r="K223" s="18">
        <v>1335</v>
      </c>
      <c r="L223" s="18">
        <v>1570</v>
      </c>
      <c r="N223" s="15">
        <v>11285</v>
      </c>
      <c r="O223" s="15">
        <v>12925</v>
      </c>
      <c r="Q223" s="18">
        <v>44835</v>
      </c>
      <c r="R223" s="18">
        <v>52445</v>
      </c>
      <c r="T223" s="16">
        <v>0.252</v>
      </c>
      <c r="U223" s="16">
        <v>0.246</v>
      </c>
      <c r="V223" s="1">
        <v>40</v>
      </c>
      <c r="X223" s="1" t="s">
        <v>348</v>
      </c>
      <c r="Z223" s="1" t="s">
        <v>348</v>
      </c>
      <c r="AB223" s="1" t="s">
        <v>348</v>
      </c>
    </row>
    <row r="224" spans="1:28" x14ac:dyDescent="0.2">
      <c r="A224" s="11" t="s">
        <v>724</v>
      </c>
      <c r="B224" s="17" t="s">
        <v>725</v>
      </c>
      <c r="C224" s="17" t="s">
        <v>170</v>
      </c>
      <c r="E224" s="18">
        <v>1210</v>
      </c>
      <c r="F224" s="18">
        <v>1350</v>
      </c>
      <c r="H224" s="18">
        <v>45</v>
      </c>
      <c r="I224" s="18">
        <v>60</v>
      </c>
      <c r="K224" s="18">
        <v>230</v>
      </c>
      <c r="L224" s="18">
        <v>265</v>
      </c>
      <c r="N224" s="15">
        <v>1485</v>
      </c>
      <c r="O224" s="15">
        <v>1675</v>
      </c>
      <c r="Q224" s="18">
        <v>14500</v>
      </c>
      <c r="R224" s="18">
        <v>17290</v>
      </c>
      <c r="T224" s="16">
        <v>0.10299999999999999</v>
      </c>
      <c r="U224" s="16">
        <v>9.7000000000000003E-2</v>
      </c>
      <c r="V224" s="1">
        <v>274</v>
      </c>
    </row>
    <row r="225" spans="1:28" x14ac:dyDescent="0.2">
      <c r="A225" s="11" t="s">
        <v>824</v>
      </c>
      <c r="B225" s="17" t="s">
        <v>825</v>
      </c>
      <c r="C225" s="17" t="s">
        <v>51</v>
      </c>
      <c r="E225" s="18">
        <v>2005</v>
      </c>
      <c r="F225" s="18">
        <v>2215</v>
      </c>
      <c r="H225" s="18">
        <v>75</v>
      </c>
      <c r="I225" s="18">
        <v>95</v>
      </c>
      <c r="K225" s="18">
        <v>375</v>
      </c>
      <c r="L225" s="18">
        <v>435</v>
      </c>
      <c r="N225" s="15">
        <v>2455</v>
      </c>
      <c r="O225" s="15">
        <v>2745</v>
      </c>
      <c r="Q225" s="18">
        <v>13180</v>
      </c>
      <c r="R225" s="18">
        <v>15505</v>
      </c>
      <c r="T225" s="16">
        <v>0.186</v>
      </c>
      <c r="U225" s="16">
        <v>0.17699999999999999</v>
      </c>
      <c r="V225" s="1">
        <v>127</v>
      </c>
      <c r="AB225" s="1" t="s">
        <v>348</v>
      </c>
    </row>
    <row r="226" spans="1:28" x14ac:dyDescent="0.2">
      <c r="A226" s="11" t="s">
        <v>702</v>
      </c>
      <c r="B226" s="17" t="s">
        <v>703</v>
      </c>
      <c r="C226" s="17" t="s">
        <v>251</v>
      </c>
      <c r="E226" s="18">
        <v>1995</v>
      </c>
      <c r="F226" s="18">
        <v>2230</v>
      </c>
      <c r="H226" s="18">
        <v>130</v>
      </c>
      <c r="I226" s="18">
        <v>170</v>
      </c>
      <c r="K226" s="18">
        <v>280</v>
      </c>
      <c r="L226" s="18">
        <v>320</v>
      </c>
      <c r="N226" s="15">
        <v>2405</v>
      </c>
      <c r="O226" s="15">
        <v>2720</v>
      </c>
      <c r="Q226" s="18">
        <v>13505</v>
      </c>
      <c r="R226" s="18">
        <v>16325</v>
      </c>
      <c r="T226" s="16">
        <v>0.17799999999999999</v>
      </c>
      <c r="U226" s="16">
        <v>0.16700000000000001</v>
      </c>
      <c r="V226" s="1">
        <v>141</v>
      </c>
    </row>
    <row r="227" spans="1:28" x14ac:dyDescent="0.2">
      <c r="A227" s="11" t="s">
        <v>471</v>
      </c>
      <c r="B227" s="17" t="s">
        <v>472</v>
      </c>
      <c r="C227" s="17" t="s">
        <v>58</v>
      </c>
      <c r="E227" s="18">
        <v>9895</v>
      </c>
      <c r="F227" s="18">
        <v>11040</v>
      </c>
      <c r="H227" s="18">
        <v>205</v>
      </c>
      <c r="I227" s="18">
        <v>255</v>
      </c>
      <c r="K227" s="18">
        <v>1220</v>
      </c>
      <c r="L227" s="18">
        <v>1415</v>
      </c>
      <c r="N227" s="15">
        <v>11320</v>
      </c>
      <c r="O227" s="15">
        <v>12710</v>
      </c>
      <c r="Q227" s="18">
        <v>49755</v>
      </c>
      <c r="R227" s="18">
        <v>58395</v>
      </c>
      <c r="T227" s="16">
        <v>0.22800000000000001</v>
      </c>
      <c r="U227" s="16">
        <v>0.218</v>
      </c>
      <c r="V227" s="1">
        <v>66</v>
      </c>
      <c r="X227" s="1" t="s">
        <v>348</v>
      </c>
      <c r="Z227" s="1" t="s">
        <v>348</v>
      </c>
    </row>
    <row r="228" spans="1:28" x14ac:dyDescent="0.2">
      <c r="A228" s="11" t="s">
        <v>992</v>
      </c>
      <c r="B228" s="17" t="s">
        <v>993</v>
      </c>
      <c r="C228" s="17" t="s">
        <v>140</v>
      </c>
      <c r="E228" s="18">
        <v>2010</v>
      </c>
      <c r="F228" s="18">
        <v>2190</v>
      </c>
      <c r="H228" s="18">
        <v>60</v>
      </c>
      <c r="I228" s="18">
        <v>85</v>
      </c>
      <c r="K228" s="18">
        <v>330</v>
      </c>
      <c r="L228" s="18">
        <v>370</v>
      </c>
      <c r="N228" s="15">
        <v>2400</v>
      </c>
      <c r="O228" s="15">
        <v>2640</v>
      </c>
      <c r="Q228" s="18">
        <v>18810</v>
      </c>
      <c r="R228" s="18">
        <v>22050</v>
      </c>
      <c r="T228" s="16">
        <v>0.128</v>
      </c>
      <c r="U228" s="16">
        <v>0.12</v>
      </c>
      <c r="V228" s="1">
        <v>224</v>
      </c>
    </row>
    <row r="229" spans="1:28" x14ac:dyDescent="0.2">
      <c r="A229" s="11" t="s">
        <v>976</v>
      </c>
      <c r="B229" s="17" t="s">
        <v>977</v>
      </c>
      <c r="C229" s="17" t="s">
        <v>286</v>
      </c>
      <c r="E229" s="18">
        <v>1325</v>
      </c>
      <c r="F229" s="18">
        <v>1445</v>
      </c>
      <c r="H229" s="18">
        <v>25</v>
      </c>
      <c r="I229" s="18">
        <v>25</v>
      </c>
      <c r="K229" s="18">
        <v>230</v>
      </c>
      <c r="L229" s="18">
        <v>275</v>
      </c>
      <c r="N229" s="15">
        <v>1575</v>
      </c>
      <c r="O229" s="15">
        <v>1740</v>
      </c>
      <c r="Q229" s="18">
        <v>13540</v>
      </c>
      <c r="R229" s="18">
        <v>15685</v>
      </c>
      <c r="T229" s="16">
        <v>0.11600000000000001</v>
      </c>
      <c r="U229" s="16">
        <v>0.111</v>
      </c>
      <c r="V229" s="1">
        <v>248</v>
      </c>
    </row>
    <row r="230" spans="1:28" x14ac:dyDescent="0.2">
      <c r="A230" s="11" t="s">
        <v>914</v>
      </c>
      <c r="B230" s="17" t="s">
        <v>915</v>
      </c>
      <c r="C230" s="17" t="s">
        <v>117</v>
      </c>
      <c r="E230" s="18">
        <v>1115</v>
      </c>
      <c r="F230" s="18">
        <v>1245</v>
      </c>
      <c r="H230" s="18">
        <v>60</v>
      </c>
      <c r="I230" s="18">
        <v>75</v>
      </c>
      <c r="K230" s="18">
        <v>235</v>
      </c>
      <c r="L230" s="18">
        <v>275</v>
      </c>
      <c r="N230" s="15">
        <v>1410</v>
      </c>
      <c r="O230" s="15">
        <v>1595</v>
      </c>
      <c r="Q230" s="18">
        <v>19325</v>
      </c>
      <c r="R230" s="18">
        <v>22840</v>
      </c>
      <c r="T230" s="16">
        <v>7.2999999999999995E-2</v>
      </c>
      <c r="U230" s="16">
        <v>7.0000000000000007E-2</v>
      </c>
      <c r="V230" s="1">
        <v>318</v>
      </c>
    </row>
    <row r="231" spans="1:28" x14ac:dyDescent="0.2">
      <c r="A231" s="11" t="s">
        <v>758</v>
      </c>
      <c r="B231" s="17" t="s">
        <v>759</v>
      </c>
      <c r="C231" s="17" t="s">
        <v>261</v>
      </c>
      <c r="E231" s="18">
        <v>1985</v>
      </c>
      <c r="F231" s="18">
        <v>2230</v>
      </c>
      <c r="H231" s="18">
        <v>45</v>
      </c>
      <c r="I231" s="18">
        <v>55</v>
      </c>
      <c r="K231" s="18">
        <v>380</v>
      </c>
      <c r="L231" s="18">
        <v>435</v>
      </c>
      <c r="N231" s="15">
        <v>2405</v>
      </c>
      <c r="O231" s="15">
        <v>2720</v>
      </c>
      <c r="Q231" s="18">
        <v>18725</v>
      </c>
      <c r="R231" s="18">
        <v>21780</v>
      </c>
      <c r="T231" s="16">
        <v>0.128</v>
      </c>
      <c r="U231" s="16">
        <v>0.125</v>
      </c>
      <c r="V231" s="1">
        <v>210</v>
      </c>
    </row>
    <row r="232" spans="1:28" x14ac:dyDescent="0.2">
      <c r="A232" s="11" t="s">
        <v>550</v>
      </c>
      <c r="B232" s="17" t="s">
        <v>551</v>
      </c>
      <c r="C232" s="17" t="s">
        <v>80</v>
      </c>
      <c r="E232" s="18">
        <v>365</v>
      </c>
      <c r="F232" s="18">
        <v>390</v>
      </c>
      <c r="H232" s="18">
        <v>20</v>
      </c>
      <c r="I232" s="18">
        <v>25</v>
      </c>
      <c r="K232" s="18">
        <v>75</v>
      </c>
      <c r="L232" s="18">
        <v>90</v>
      </c>
      <c r="N232" s="15">
        <v>455</v>
      </c>
      <c r="O232" s="15">
        <v>505</v>
      </c>
      <c r="Q232" s="18">
        <v>5835</v>
      </c>
      <c r="R232" s="18">
        <v>6940</v>
      </c>
      <c r="T232" s="16">
        <v>7.8E-2</v>
      </c>
      <c r="U232" s="16">
        <v>7.2999999999999995E-2</v>
      </c>
      <c r="V232" s="1">
        <v>316</v>
      </c>
    </row>
    <row r="233" spans="1:28" x14ac:dyDescent="0.2">
      <c r="A233" s="11" t="s">
        <v>896</v>
      </c>
      <c r="B233" s="17" t="s">
        <v>897</v>
      </c>
      <c r="C233" s="17" t="s">
        <v>74</v>
      </c>
      <c r="E233" s="18">
        <v>600</v>
      </c>
      <c r="F233" s="18">
        <v>670</v>
      </c>
      <c r="H233" s="18">
        <v>60</v>
      </c>
      <c r="I233" s="18">
        <v>85</v>
      </c>
      <c r="K233" s="18">
        <v>145</v>
      </c>
      <c r="L233" s="18">
        <v>165</v>
      </c>
      <c r="N233" s="15">
        <v>805</v>
      </c>
      <c r="O233" s="15">
        <v>920</v>
      </c>
      <c r="Q233" s="18">
        <v>8050</v>
      </c>
      <c r="R233" s="18">
        <v>9610</v>
      </c>
      <c r="T233" s="16">
        <v>0.1</v>
      </c>
      <c r="U233" s="16">
        <v>9.6000000000000002E-2</v>
      </c>
      <c r="V233" s="1">
        <v>277</v>
      </c>
    </row>
    <row r="234" spans="1:28" x14ac:dyDescent="0.2">
      <c r="A234" s="11" t="s">
        <v>447</v>
      </c>
      <c r="B234" s="17" t="s">
        <v>448</v>
      </c>
      <c r="C234" s="17" t="s">
        <v>21</v>
      </c>
      <c r="E234" s="18">
        <v>10820</v>
      </c>
      <c r="F234" s="18">
        <v>12060</v>
      </c>
      <c r="H234" s="18">
        <v>200</v>
      </c>
      <c r="I234" s="18">
        <v>250</v>
      </c>
      <c r="K234" s="18">
        <v>1315</v>
      </c>
      <c r="L234" s="18">
        <v>1500</v>
      </c>
      <c r="N234" s="15">
        <v>12335</v>
      </c>
      <c r="O234" s="15">
        <v>13815</v>
      </c>
      <c r="Q234" s="18">
        <v>45975</v>
      </c>
      <c r="R234" s="18">
        <v>53150</v>
      </c>
      <c r="T234" s="16">
        <v>0.26800000000000002</v>
      </c>
      <c r="U234" s="16">
        <v>0.26</v>
      </c>
      <c r="V234" s="1">
        <v>32</v>
      </c>
      <c r="W234" s="1" t="s">
        <v>348</v>
      </c>
      <c r="X234" s="1" t="s">
        <v>348</v>
      </c>
      <c r="Y234" s="1" t="s">
        <v>348</v>
      </c>
      <c r="Z234" s="1" t="s">
        <v>348</v>
      </c>
      <c r="AB234" s="1" t="s">
        <v>348</v>
      </c>
    </row>
    <row r="235" spans="1:28" x14ac:dyDescent="0.2">
      <c r="A235" s="11" t="s">
        <v>491</v>
      </c>
      <c r="B235" s="17" t="s">
        <v>492</v>
      </c>
      <c r="C235" s="17" t="s">
        <v>122</v>
      </c>
      <c r="E235" s="18">
        <v>16600</v>
      </c>
      <c r="F235" s="18">
        <v>18625</v>
      </c>
      <c r="H235" s="18">
        <v>305</v>
      </c>
      <c r="I235" s="18">
        <v>410</v>
      </c>
      <c r="K235" s="18">
        <v>2420</v>
      </c>
      <c r="L235" s="18">
        <v>2800</v>
      </c>
      <c r="N235" s="15">
        <v>19325</v>
      </c>
      <c r="O235" s="15">
        <v>21830</v>
      </c>
      <c r="Q235" s="18">
        <v>68180</v>
      </c>
      <c r="R235" s="18">
        <v>78995</v>
      </c>
      <c r="T235" s="16">
        <v>0.28299999999999997</v>
      </c>
      <c r="U235" s="16">
        <v>0.27600000000000002</v>
      </c>
      <c r="V235" s="1">
        <v>21</v>
      </c>
      <c r="W235" s="1" t="s">
        <v>348</v>
      </c>
      <c r="X235" s="1" t="s">
        <v>348</v>
      </c>
      <c r="Y235" s="1" t="s">
        <v>348</v>
      </c>
      <c r="Z235" s="1" t="s">
        <v>348</v>
      </c>
      <c r="AA235" s="1" t="s">
        <v>348</v>
      </c>
      <c r="AB235" s="1" t="s">
        <v>348</v>
      </c>
    </row>
    <row r="236" spans="1:28" x14ac:dyDescent="0.2">
      <c r="A236" s="11" t="s">
        <v>898</v>
      </c>
      <c r="B236" s="17" t="s">
        <v>899</v>
      </c>
      <c r="C236" s="17" t="s">
        <v>75</v>
      </c>
      <c r="E236" s="18">
        <v>2745</v>
      </c>
      <c r="F236" s="18">
        <v>3100</v>
      </c>
      <c r="H236" s="18">
        <v>150</v>
      </c>
      <c r="I236" s="18">
        <v>195</v>
      </c>
      <c r="K236" s="18">
        <v>445</v>
      </c>
      <c r="L236" s="18">
        <v>520</v>
      </c>
      <c r="N236" s="15">
        <v>3335</v>
      </c>
      <c r="O236" s="15">
        <v>3810</v>
      </c>
      <c r="Q236" s="18">
        <v>17260</v>
      </c>
      <c r="R236" s="18">
        <v>20485</v>
      </c>
      <c r="T236" s="16">
        <v>0.193</v>
      </c>
      <c r="U236" s="16">
        <v>0.186</v>
      </c>
      <c r="V236" s="1">
        <v>114</v>
      </c>
      <c r="AB236" s="1" t="s">
        <v>348</v>
      </c>
    </row>
    <row r="237" spans="1:28" x14ac:dyDescent="0.2">
      <c r="A237" s="11" t="s">
        <v>928</v>
      </c>
      <c r="B237" s="17" t="s">
        <v>929</v>
      </c>
      <c r="C237" s="17" t="s">
        <v>333</v>
      </c>
      <c r="E237" s="18">
        <v>2925</v>
      </c>
      <c r="F237" s="18">
        <v>3230</v>
      </c>
      <c r="H237" s="18">
        <v>155</v>
      </c>
      <c r="I237" s="18">
        <v>195</v>
      </c>
      <c r="K237" s="18">
        <v>505</v>
      </c>
      <c r="L237" s="18">
        <v>590</v>
      </c>
      <c r="N237" s="15">
        <v>3585</v>
      </c>
      <c r="O237" s="15">
        <v>4015</v>
      </c>
      <c r="Q237" s="18">
        <v>20815</v>
      </c>
      <c r="R237" s="18">
        <v>24750</v>
      </c>
      <c r="T237" s="16">
        <v>0.17199999999999999</v>
      </c>
      <c r="U237" s="16">
        <v>0.16200000000000001</v>
      </c>
      <c r="V237" s="1">
        <v>147</v>
      </c>
    </row>
    <row r="238" spans="1:28" x14ac:dyDescent="0.2">
      <c r="A238" s="11" t="s">
        <v>463</v>
      </c>
      <c r="B238" s="17" t="s">
        <v>464</v>
      </c>
      <c r="C238" s="17" t="s">
        <v>29</v>
      </c>
      <c r="E238" s="18">
        <v>8195</v>
      </c>
      <c r="F238" s="18">
        <v>9305</v>
      </c>
      <c r="H238" s="18">
        <v>180</v>
      </c>
      <c r="I238" s="18">
        <v>240</v>
      </c>
      <c r="K238" s="18">
        <v>965</v>
      </c>
      <c r="L238" s="18">
        <v>1160</v>
      </c>
      <c r="N238" s="15">
        <v>9340</v>
      </c>
      <c r="O238" s="15">
        <v>10705</v>
      </c>
      <c r="Q238" s="18">
        <v>46435</v>
      </c>
      <c r="R238" s="18">
        <v>55755</v>
      </c>
      <c r="T238" s="16">
        <v>0.20100000000000001</v>
      </c>
      <c r="U238" s="16">
        <v>0.192</v>
      </c>
      <c r="V238" s="1">
        <v>104</v>
      </c>
    </row>
    <row r="239" spans="1:28" x14ac:dyDescent="0.2">
      <c r="A239" s="11" t="s">
        <v>900</v>
      </c>
      <c r="B239" s="17" t="s">
        <v>901</v>
      </c>
      <c r="C239" s="17" t="s">
        <v>76</v>
      </c>
      <c r="E239" s="18">
        <v>1425</v>
      </c>
      <c r="F239" s="18">
        <v>1560</v>
      </c>
      <c r="H239" s="18">
        <v>50</v>
      </c>
      <c r="I239" s="18">
        <v>75</v>
      </c>
      <c r="K239" s="18">
        <v>280</v>
      </c>
      <c r="L239" s="18">
        <v>315</v>
      </c>
      <c r="N239" s="15">
        <v>1755</v>
      </c>
      <c r="O239" s="15">
        <v>1955</v>
      </c>
      <c r="Q239" s="18">
        <v>15070</v>
      </c>
      <c r="R239" s="18">
        <v>17705</v>
      </c>
      <c r="T239" s="16">
        <v>0.11700000000000001</v>
      </c>
      <c r="U239" s="16">
        <v>0.11</v>
      </c>
      <c r="V239" s="1">
        <v>249</v>
      </c>
    </row>
    <row r="240" spans="1:28" x14ac:dyDescent="0.2">
      <c r="A240" s="11" t="s">
        <v>796</v>
      </c>
      <c r="B240" s="17" t="s">
        <v>797</v>
      </c>
      <c r="C240" s="17" t="s">
        <v>270</v>
      </c>
      <c r="E240" s="18">
        <v>2150</v>
      </c>
      <c r="F240" s="18">
        <v>2365</v>
      </c>
      <c r="H240" s="18">
        <v>65</v>
      </c>
      <c r="I240" s="18">
        <v>80</v>
      </c>
      <c r="K240" s="18">
        <v>350</v>
      </c>
      <c r="L240" s="18">
        <v>415</v>
      </c>
      <c r="N240" s="15">
        <v>2565</v>
      </c>
      <c r="O240" s="15">
        <v>2860</v>
      </c>
      <c r="Q240" s="18">
        <v>21885</v>
      </c>
      <c r="R240" s="18">
        <v>25610</v>
      </c>
      <c r="T240" s="16">
        <v>0.11700000000000001</v>
      </c>
      <c r="U240" s="16">
        <v>0.112</v>
      </c>
      <c r="V240" s="1">
        <v>240</v>
      </c>
    </row>
    <row r="241" spans="1:28" x14ac:dyDescent="0.2">
      <c r="A241" s="11" t="s">
        <v>473</v>
      </c>
      <c r="B241" s="17" t="s">
        <v>474</v>
      </c>
      <c r="C241" s="17" t="s">
        <v>59</v>
      </c>
      <c r="E241" s="18">
        <v>19935</v>
      </c>
      <c r="F241" s="18">
        <v>22255</v>
      </c>
      <c r="H241" s="18">
        <v>460</v>
      </c>
      <c r="I241" s="18">
        <v>595</v>
      </c>
      <c r="K241" s="18">
        <v>2490</v>
      </c>
      <c r="L241" s="18">
        <v>2875</v>
      </c>
      <c r="N241" s="15">
        <v>22885</v>
      </c>
      <c r="O241" s="15">
        <v>25725</v>
      </c>
      <c r="Q241" s="18">
        <v>96455</v>
      </c>
      <c r="R241" s="18">
        <v>112265</v>
      </c>
      <c r="T241" s="16">
        <v>0.23699999999999999</v>
      </c>
      <c r="U241" s="16">
        <v>0.22900000000000001</v>
      </c>
      <c r="V241" s="1">
        <v>50</v>
      </c>
      <c r="X241" s="1" t="s">
        <v>348</v>
      </c>
      <c r="Z241" s="1" t="s">
        <v>348</v>
      </c>
    </row>
    <row r="242" spans="1:28" x14ac:dyDescent="0.2">
      <c r="A242" s="11" t="s">
        <v>798</v>
      </c>
      <c r="B242" s="17" t="s">
        <v>799</v>
      </c>
      <c r="C242" s="17" t="s">
        <v>271</v>
      </c>
      <c r="E242" s="18">
        <v>3495</v>
      </c>
      <c r="F242" s="18">
        <v>3880</v>
      </c>
      <c r="H242" s="18">
        <v>125</v>
      </c>
      <c r="I242" s="18">
        <v>160</v>
      </c>
      <c r="K242" s="18">
        <v>490</v>
      </c>
      <c r="L242" s="18">
        <v>555</v>
      </c>
      <c r="N242" s="15">
        <v>4105</v>
      </c>
      <c r="O242" s="15">
        <v>4595</v>
      </c>
      <c r="Q242" s="18">
        <v>18830</v>
      </c>
      <c r="R242" s="18">
        <v>22235</v>
      </c>
      <c r="T242" s="16">
        <v>0.218</v>
      </c>
      <c r="U242" s="16">
        <v>0.20699999999999999</v>
      </c>
      <c r="V242" s="1">
        <v>80</v>
      </c>
      <c r="X242" s="1" t="s">
        <v>348</v>
      </c>
      <c r="AB242" s="1" t="s">
        <v>348</v>
      </c>
    </row>
    <row r="243" spans="1:28" x14ac:dyDescent="0.2">
      <c r="A243" s="11" t="s">
        <v>558</v>
      </c>
      <c r="B243" s="17" t="s">
        <v>559</v>
      </c>
      <c r="C243" s="17" t="s">
        <v>128</v>
      </c>
      <c r="E243" s="18">
        <v>5150</v>
      </c>
      <c r="F243" s="18">
        <v>5700</v>
      </c>
      <c r="H243" s="18">
        <v>255</v>
      </c>
      <c r="I243" s="18">
        <v>335</v>
      </c>
      <c r="K243" s="18">
        <v>890</v>
      </c>
      <c r="L243" s="18">
        <v>1040</v>
      </c>
      <c r="N243" s="15">
        <v>6295</v>
      </c>
      <c r="O243" s="15">
        <v>7075</v>
      </c>
      <c r="Q243" s="18">
        <v>49330</v>
      </c>
      <c r="R243" s="18">
        <v>58685</v>
      </c>
      <c r="T243" s="16">
        <v>0.128</v>
      </c>
      <c r="U243" s="16">
        <v>0.121</v>
      </c>
      <c r="V243" s="1">
        <v>221</v>
      </c>
    </row>
    <row r="244" spans="1:28" x14ac:dyDescent="0.2">
      <c r="A244" s="11" t="s">
        <v>606</v>
      </c>
      <c r="B244" s="17" t="s">
        <v>607</v>
      </c>
      <c r="C244" s="17" t="s">
        <v>236</v>
      </c>
      <c r="E244" s="18">
        <v>5540</v>
      </c>
      <c r="F244" s="18">
        <v>6150</v>
      </c>
      <c r="H244" s="18">
        <v>110</v>
      </c>
      <c r="I244" s="18">
        <v>145</v>
      </c>
      <c r="K244" s="18">
        <v>895</v>
      </c>
      <c r="L244" s="18">
        <v>1010</v>
      </c>
      <c r="N244" s="15">
        <v>6550</v>
      </c>
      <c r="O244" s="15">
        <v>7305</v>
      </c>
      <c r="Q244" s="18">
        <v>33650</v>
      </c>
      <c r="R244" s="18">
        <v>38285</v>
      </c>
      <c r="T244" s="16">
        <v>0.19500000000000001</v>
      </c>
      <c r="U244" s="16">
        <v>0.191</v>
      </c>
      <c r="V244" s="1">
        <v>105</v>
      </c>
    </row>
    <row r="245" spans="1:28" x14ac:dyDescent="0.2">
      <c r="A245" s="11" t="s">
        <v>493</v>
      </c>
      <c r="B245" s="17" t="s">
        <v>494</v>
      </c>
      <c r="C245" s="17" t="s">
        <v>123</v>
      </c>
      <c r="E245" s="18">
        <v>5260</v>
      </c>
      <c r="F245" s="18">
        <v>5825</v>
      </c>
      <c r="H245" s="18">
        <v>130</v>
      </c>
      <c r="I245" s="18">
        <v>170</v>
      </c>
      <c r="K245" s="18">
        <v>735</v>
      </c>
      <c r="L245" s="18">
        <v>875</v>
      </c>
      <c r="N245" s="15">
        <v>6120</v>
      </c>
      <c r="O245" s="15">
        <v>6870</v>
      </c>
      <c r="Q245" s="18">
        <v>38260</v>
      </c>
      <c r="R245" s="18">
        <v>45820</v>
      </c>
      <c r="T245" s="16">
        <v>0.16</v>
      </c>
      <c r="U245" s="16">
        <v>0.15</v>
      </c>
      <c r="V245" s="1">
        <v>169</v>
      </c>
    </row>
    <row r="246" spans="1:28" x14ac:dyDescent="0.2">
      <c r="A246" s="11" t="s">
        <v>626</v>
      </c>
      <c r="B246" s="17" t="s">
        <v>627</v>
      </c>
      <c r="C246" s="17" t="s">
        <v>246</v>
      </c>
      <c r="E246" s="18">
        <v>850</v>
      </c>
      <c r="F246" s="18">
        <v>955</v>
      </c>
      <c r="H246" s="18">
        <v>40</v>
      </c>
      <c r="I246" s="18">
        <v>45</v>
      </c>
      <c r="K246" s="18">
        <v>175</v>
      </c>
      <c r="L246" s="18">
        <v>210</v>
      </c>
      <c r="N246" s="15">
        <v>1060</v>
      </c>
      <c r="O246" s="15">
        <v>1210</v>
      </c>
      <c r="Q246" s="18">
        <v>12115</v>
      </c>
      <c r="R246" s="18">
        <v>14290</v>
      </c>
      <c r="T246" s="16">
        <v>8.7999999999999995E-2</v>
      </c>
      <c r="U246" s="16">
        <v>8.5000000000000006E-2</v>
      </c>
      <c r="V246" s="1">
        <v>297</v>
      </c>
    </row>
    <row r="247" spans="1:28" x14ac:dyDescent="0.2">
      <c r="A247" s="11" t="s">
        <v>638</v>
      </c>
      <c r="B247" s="17" t="s">
        <v>639</v>
      </c>
      <c r="C247" s="17" t="s">
        <v>160</v>
      </c>
      <c r="E247" s="18">
        <v>1865</v>
      </c>
      <c r="F247" s="18">
        <v>2020</v>
      </c>
      <c r="H247" s="18">
        <v>60</v>
      </c>
      <c r="I247" s="18">
        <v>75</v>
      </c>
      <c r="K247" s="18">
        <v>455</v>
      </c>
      <c r="L247" s="18">
        <v>520</v>
      </c>
      <c r="N247" s="15">
        <v>2380</v>
      </c>
      <c r="O247" s="15">
        <v>2620</v>
      </c>
      <c r="Q247" s="18">
        <v>28345</v>
      </c>
      <c r="R247" s="18">
        <v>33185</v>
      </c>
      <c r="T247" s="16">
        <v>8.4000000000000005E-2</v>
      </c>
      <c r="U247" s="16">
        <v>7.9000000000000001E-2</v>
      </c>
      <c r="V247" s="1">
        <v>303</v>
      </c>
    </row>
    <row r="248" spans="1:28" x14ac:dyDescent="0.2">
      <c r="A248" s="11" t="s">
        <v>666</v>
      </c>
      <c r="B248" s="17" t="s">
        <v>667</v>
      </c>
      <c r="C248" s="17" t="s">
        <v>89</v>
      </c>
      <c r="E248" s="18">
        <v>1945</v>
      </c>
      <c r="F248" s="18">
        <v>2145</v>
      </c>
      <c r="H248" s="18">
        <v>85</v>
      </c>
      <c r="I248" s="18">
        <v>110</v>
      </c>
      <c r="K248" s="18">
        <v>325</v>
      </c>
      <c r="L248" s="18">
        <v>380</v>
      </c>
      <c r="N248" s="15">
        <v>2360</v>
      </c>
      <c r="O248" s="15">
        <v>2630</v>
      </c>
      <c r="Q248" s="18">
        <v>18145</v>
      </c>
      <c r="R248" s="18">
        <v>21135</v>
      </c>
      <c r="T248" s="16">
        <v>0.13</v>
      </c>
      <c r="U248" s="16">
        <v>0.124</v>
      </c>
      <c r="V248" s="1">
        <v>213</v>
      </c>
    </row>
    <row r="249" spans="1:28" x14ac:dyDescent="0.2">
      <c r="A249" s="11" t="s">
        <v>568</v>
      </c>
      <c r="B249" s="17" t="s">
        <v>569</v>
      </c>
      <c r="C249" s="17" t="s">
        <v>303</v>
      </c>
      <c r="E249" s="18">
        <v>4665</v>
      </c>
      <c r="F249" s="18">
        <v>5150</v>
      </c>
      <c r="H249" s="18">
        <v>110</v>
      </c>
      <c r="I249" s="18">
        <v>150</v>
      </c>
      <c r="K249" s="18">
        <v>830</v>
      </c>
      <c r="L249" s="18">
        <v>965</v>
      </c>
      <c r="N249" s="15">
        <v>5610</v>
      </c>
      <c r="O249" s="15">
        <v>6265</v>
      </c>
      <c r="Q249" s="18">
        <v>49100</v>
      </c>
      <c r="R249" s="18">
        <v>58015</v>
      </c>
      <c r="T249" s="16">
        <v>0.114</v>
      </c>
      <c r="U249" s="16">
        <v>0.108</v>
      </c>
      <c r="V249" s="1">
        <v>251</v>
      </c>
    </row>
    <row r="250" spans="1:28" x14ac:dyDescent="0.2">
      <c r="A250" s="11" t="s">
        <v>676</v>
      </c>
      <c r="B250" s="17" t="s">
        <v>677</v>
      </c>
      <c r="C250" s="17" t="s">
        <v>316</v>
      </c>
      <c r="E250" s="18">
        <v>1075</v>
      </c>
      <c r="F250" s="18">
        <v>1210</v>
      </c>
      <c r="H250" s="18">
        <v>145</v>
      </c>
      <c r="I250" s="18">
        <v>195</v>
      </c>
      <c r="K250" s="18">
        <v>255</v>
      </c>
      <c r="L250" s="18">
        <v>300</v>
      </c>
      <c r="N250" s="15">
        <v>1475</v>
      </c>
      <c r="O250" s="15">
        <v>1705</v>
      </c>
      <c r="Q250" s="18">
        <v>13320</v>
      </c>
      <c r="R250" s="18">
        <v>16070</v>
      </c>
      <c r="T250" s="16">
        <v>0.111</v>
      </c>
      <c r="U250" s="16">
        <v>0.106</v>
      </c>
      <c r="V250" s="1">
        <v>257</v>
      </c>
    </row>
    <row r="251" spans="1:28" x14ac:dyDescent="0.2">
      <c r="A251" s="11" t="s">
        <v>854</v>
      </c>
      <c r="B251" s="17" t="s">
        <v>855</v>
      </c>
      <c r="C251" s="17" t="s">
        <v>101</v>
      </c>
      <c r="E251" s="18">
        <v>1825</v>
      </c>
      <c r="F251" s="18">
        <v>2030</v>
      </c>
      <c r="H251" s="18">
        <v>100</v>
      </c>
      <c r="I251" s="18">
        <v>130</v>
      </c>
      <c r="K251" s="18">
        <v>375</v>
      </c>
      <c r="L251" s="18">
        <v>430</v>
      </c>
      <c r="N251" s="15">
        <v>2305</v>
      </c>
      <c r="O251" s="15">
        <v>2590</v>
      </c>
      <c r="Q251" s="18">
        <v>15035</v>
      </c>
      <c r="R251" s="18">
        <v>17760</v>
      </c>
      <c r="T251" s="16">
        <v>0.153</v>
      </c>
      <c r="U251" s="16">
        <v>0.14599999999999999</v>
      </c>
      <c r="V251" s="1">
        <v>176</v>
      </c>
    </row>
    <row r="252" spans="1:28" x14ac:dyDescent="0.2">
      <c r="A252" s="11" t="s">
        <v>856</v>
      </c>
      <c r="B252" s="17" t="s">
        <v>857</v>
      </c>
      <c r="C252" s="17" t="s">
        <v>102</v>
      </c>
      <c r="E252" s="18">
        <v>2730</v>
      </c>
      <c r="F252" s="18">
        <v>3005</v>
      </c>
      <c r="H252" s="18">
        <v>130</v>
      </c>
      <c r="I252" s="18">
        <v>155</v>
      </c>
      <c r="K252" s="18">
        <v>460</v>
      </c>
      <c r="L252" s="18">
        <v>525</v>
      </c>
      <c r="N252" s="15">
        <v>3315</v>
      </c>
      <c r="O252" s="15">
        <v>3685</v>
      </c>
      <c r="Q252" s="18">
        <v>24360</v>
      </c>
      <c r="R252" s="18">
        <v>29170</v>
      </c>
      <c r="T252" s="16">
        <v>0.13600000000000001</v>
      </c>
      <c r="U252" s="16">
        <v>0.126</v>
      </c>
      <c r="V252" s="1">
        <v>207</v>
      </c>
    </row>
    <row r="253" spans="1:28" x14ac:dyDescent="0.2">
      <c r="A253" s="11" t="s">
        <v>650</v>
      </c>
      <c r="B253" s="17" t="s">
        <v>651</v>
      </c>
      <c r="C253" s="17" t="s">
        <v>42</v>
      </c>
      <c r="E253" s="18">
        <v>870</v>
      </c>
      <c r="F253" s="18">
        <v>970</v>
      </c>
      <c r="H253" s="18">
        <v>80</v>
      </c>
      <c r="I253" s="18">
        <v>100</v>
      </c>
      <c r="K253" s="18">
        <v>240</v>
      </c>
      <c r="L253" s="18">
        <v>280</v>
      </c>
      <c r="N253" s="15">
        <v>1190</v>
      </c>
      <c r="O253" s="15">
        <v>1355</v>
      </c>
      <c r="Q253" s="18">
        <v>14970</v>
      </c>
      <c r="R253" s="18">
        <v>17910</v>
      </c>
      <c r="T253" s="16">
        <v>7.9000000000000001E-2</v>
      </c>
      <c r="U253" s="16">
        <v>7.5999999999999998E-2</v>
      </c>
      <c r="V253" s="1">
        <v>310</v>
      </c>
    </row>
    <row r="254" spans="1:28" x14ac:dyDescent="0.2">
      <c r="A254" s="11" t="s">
        <v>872</v>
      </c>
      <c r="B254" s="17" t="s">
        <v>873</v>
      </c>
      <c r="C254" s="17" t="s">
        <v>189</v>
      </c>
      <c r="E254" s="18">
        <v>1825</v>
      </c>
      <c r="F254" s="18">
        <v>2010</v>
      </c>
      <c r="H254" s="18">
        <v>90</v>
      </c>
      <c r="I254" s="18">
        <v>115</v>
      </c>
      <c r="K254" s="18">
        <v>360</v>
      </c>
      <c r="L254" s="18">
        <v>435</v>
      </c>
      <c r="N254" s="15">
        <v>2275</v>
      </c>
      <c r="O254" s="15">
        <v>2560</v>
      </c>
      <c r="Q254" s="18">
        <v>20915</v>
      </c>
      <c r="R254" s="18">
        <v>24770</v>
      </c>
      <c r="T254" s="16">
        <v>0.109</v>
      </c>
      <c r="U254" s="16">
        <v>0.10299999999999999</v>
      </c>
      <c r="V254" s="1">
        <v>262</v>
      </c>
    </row>
    <row r="255" spans="1:28" x14ac:dyDescent="0.2">
      <c r="A255" s="11" t="s">
        <v>884</v>
      </c>
      <c r="B255" s="17" t="s">
        <v>885</v>
      </c>
      <c r="C255" s="17" t="s">
        <v>109</v>
      </c>
      <c r="E255" s="18">
        <v>705</v>
      </c>
      <c r="F255" s="18">
        <v>790</v>
      </c>
      <c r="H255" s="18">
        <v>60</v>
      </c>
      <c r="I255" s="18">
        <v>70</v>
      </c>
      <c r="K255" s="18">
        <v>230</v>
      </c>
      <c r="L255" s="18">
        <v>275</v>
      </c>
      <c r="N255" s="15">
        <v>995</v>
      </c>
      <c r="O255" s="15">
        <v>1135</v>
      </c>
      <c r="Q255" s="18">
        <v>16220</v>
      </c>
      <c r="R255" s="18">
        <v>19180</v>
      </c>
      <c r="T255" s="16">
        <v>6.0999999999999999E-2</v>
      </c>
      <c r="U255" s="16">
        <v>5.8999999999999997E-2</v>
      </c>
      <c r="V255" s="1">
        <v>324</v>
      </c>
    </row>
    <row r="256" spans="1:28" x14ac:dyDescent="0.2">
      <c r="A256" s="11" t="s">
        <v>920</v>
      </c>
      <c r="B256" s="17" t="s">
        <v>921</v>
      </c>
      <c r="C256" s="17" t="s">
        <v>278</v>
      </c>
      <c r="E256" s="18">
        <v>1585</v>
      </c>
      <c r="F256" s="18">
        <v>1730</v>
      </c>
      <c r="H256" s="18">
        <v>40</v>
      </c>
      <c r="I256" s="18">
        <v>50</v>
      </c>
      <c r="K256" s="18">
        <v>345</v>
      </c>
      <c r="L256" s="18">
        <v>395</v>
      </c>
      <c r="N256" s="15">
        <v>1970</v>
      </c>
      <c r="O256" s="15">
        <v>2175</v>
      </c>
      <c r="Q256" s="18">
        <v>25335</v>
      </c>
      <c r="R256" s="18">
        <v>29510</v>
      </c>
      <c r="T256" s="16">
        <v>7.8E-2</v>
      </c>
      <c r="U256" s="16">
        <v>7.3999999999999996E-2</v>
      </c>
      <c r="V256" s="1">
        <v>314</v>
      </c>
    </row>
    <row r="257" spans="1:28" x14ac:dyDescent="0.2">
      <c r="A257" s="11" t="s">
        <v>826</v>
      </c>
      <c r="B257" s="17" t="s">
        <v>827</v>
      </c>
      <c r="C257" s="17" t="s">
        <v>52</v>
      </c>
      <c r="E257" s="18">
        <v>1910</v>
      </c>
      <c r="F257" s="18">
        <v>2100</v>
      </c>
      <c r="H257" s="18">
        <v>70</v>
      </c>
      <c r="I257" s="18">
        <v>95</v>
      </c>
      <c r="K257" s="18">
        <v>385</v>
      </c>
      <c r="L257" s="18">
        <v>430</v>
      </c>
      <c r="N257" s="15">
        <v>2365</v>
      </c>
      <c r="O257" s="15">
        <v>2630</v>
      </c>
      <c r="Q257" s="18">
        <v>19460</v>
      </c>
      <c r="R257" s="18">
        <v>22785</v>
      </c>
      <c r="T257" s="16">
        <v>0.121</v>
      </c>
      <c r="U257" s="16">
        <v>0.115</v>
      </c>
      <c r="V257" s="1">
        <v>235</v>
      </c>
    </row>
    <row r="258" spans="1:28" x14ac:dyDescent="0.2">
      <c r="A258" s="11" t="s">
        <v>930</v>
      </c>
      <c r="B258" s="17" t="s">
        <v>931</v>
      </c>
      <c r="C258" s="17" t="s">
        <v>334</v>
      </c>
      <c r="E258" s="18">
        <v>3000</v>
      </c>
      <c r="F258" s="18">
        <v>3255</v>
      </c>
      <c r="H258" s="18">
        <v>180</v>
      </c>
      <c r="I258" s="18">
        <v>230</v>
      </c>
      <c r="K258" s="18">
        <v>525</v>
      </c>
      <c r="L258" s="18">
        <v>600</v>
      </c>
      <c r="N258" s="15">
        <v>3705</v>
      </c>
      <c r="O258" s="15">
        <v>4085</v>
      </c>
      <c r="Q258" s="18">
        <v>28405</v>
      </c>
      <c r="R258" s="18">
        <v>33225</v>
      </c>
      <c r="T258" s="16">
        <v>0.13100000000000001</v>
      </c>
      <c r="U258" s="16">
        <v>0.123</v>
      </c>
      <c r="V258" s="1">
        <v>215</v>
      </c>
    </row>
    <row r="259" spans="1:28" x14ac:dyDescent="0.2">
      <c r="A259" s="11" t="s">
        <v>944</v>
      </c>
      <c r="B259" s="17" t="s">
        <v>945</v>
      </c>
      <c r="C259" s="17" t="s">
        <v>134</v>
      </c>
      <c r="E259" s="18">
        <v>1550</v>
      </c>
      <c r="F259" s="18">
        <v>1760</v>
      </c>
      <c r="H259" s="18">
        <v>85</v>
      </c>
      <c r="I259" s="18">
        <v>100</v>
      </c>
      <c r="K259" s="18">
        <v>315</v>
      </c>
      <c r="L259" s="18">
        <v>380</v>
      </c>
      <c r="N259" s="15">
        <v>1945</v>
      </c>
      <c r="O259" s="15">
        <v>2240</v>
      </c>
      <c r="Q259" s="18">
        <v>16500</v>
      </c>
      <c r="R259" s="18">
        <v>19935</v>
      </c>
      <c r="T259" s="16">
        <v>0.11799999999999999</v>
      </c>
      <c r="U259" s="16">
        <v>0.112</v>
      </c>
      <c r="V259" s="1">
        <v>241</v>
      </c>
    </row>
    <row r="260" spans="1:28" x14ac:dyDescent="0.2">
      <c r="A260" s="11" t="s">
        <v>481</v>
      </c>
      <c r="B260" s="17" t="s">
        <v>482</v>
      </c>
      <c r="C260" s="17" t="s">
        <v>6</v>
      </c>
      <c r="E260" s="18">
        <v>6000</v>
      </c>
      <c r="F260" s="18">
        <v>6750</v>
      </c>
      <c r="H260" s="18">
        <v>130</v>
      </c>
      <c r="I260" s="18">
        <v>165</v>
      </c>
      <c r="K260" s="18">
        <v>715</v>
      </c>
      <c r="L260" s="18">
        <v>845</v>
      </c>
      <c r="N260" s="15">
        <v>6845</v>
      </c>
      <c r="O260" s="15">
        <v>7760</v>
      </c>
      <c r="Q260" s="18">
        <v>25475</v>
      </c>
      <c r="R260" s="18">
        <v>30225</v>
      </c>
      <c r="T260" s="16">
        <v>0.26900000000000002</v>
      </c>
      <c r="U260" s="16">
        <v>0.25700000000000001</v>
      </c>
      <c r="V260" s="1">
        <v>33</v>
      </c>
      <c r="X260" s="1" t="s">
        <v>348</v>
      </c>
      <c r="Y260" s="1" t="s">
        <v>348</v>
      </c>
      <c r="Z260" s="1" t="s">
        <v>348</v>
      </c>
      <c r="AB260" s="1" t="s">
        <v>348</v>
      </c>
    </row>
    <row r="261" spans="1:28" x14ac:dyDescent="0.2">
      <c r="A261" s="11" t="s">
        <v>618</v>
      </c>
      <c r="B261" s="17" t="s">
        <v>619</v>
      </c>
      <c r="C261" s="17" t="s">
        <v>242</v>
      </c>
      <c r="E261" s="18">
        <v>8450</v>
      </c>
      <c r="F261" s="18">
        <v>9290</v>
      </c>
      <c r="H261" s="18">
        <v>190</v>
      </c>
      <c r="I261" s="18">
        <v>230</v>
      </c>
      <c r="K261" s="18">
        <v>1195</v>
      </c>
      <c r="L261" s="18">
        <v>1380</v>
      </c>
      <c r="N261" s="15">
        <v>9830</v>
      </c>
      <c r="O261" s="15">
        <v>10900</v>
      </c>
      <c r="Q261" s="18">
        <v>41870</v>
      </c>
      <c r="R261" s="18">
        <v>48100</v>
      </c>
      <c r="T261" s="16">
        <v>0.23499999999999999</v>
      </c>
      <c r="U261" s="16">
        <v>0.22700000000000001</v>
      </c>
      <c r="V261" s="1">
        <v>55</v>
      </c>
      <c r="X261" s="1" t="s">
        <v>348</v>
      </c>
      <c r="Z261" s="1" t="s">
        <v>348</v>
      </c>
      <c r="AB261" s="1" t="s">
        <v>348</v>
      </c>
    </row>
    <row r="262" spans="1:28" x14ac:dyDescent="0.2">
      <c r="A262" s="11" t="s">
        <v>594</v>
      </c>
      <c r="B262" s="17" t="s">
        <v>595</v>
      </c>
      <c r="C262" s="17" t="s">
        <v>154</v>
      </c>
      <c r="E262" s="18">
        <v>6115</v>
      </c>
      <c r="F262" s="18">
        <v>6790</v>
      </c>
      <c r="H262" s="18">
        <v>180</v>
      </c>
      <c r="I262" s="18">
        <v>225</v>
      </c>
      <c r="K262" s="18">
        <v>910</v>
      </c>
      <c r="L262" s="18">
        <v>1065</v>
      </c>
      <c r="N262" s="15">
        <v>7205</v>
      </c>
      <c r="O262" s="15">
        <v>8080</v>
      </c>
      <c r="Q262" s="18">
        <v>33135</v>
      </c>
      <c r="R262" s="18">
        <v>38765</v>
      </c>
      <c r="T262" s="16">
        <v>0.217</v>
      </c>
      <c r="U262" s="16">
        <v>0.20799999999999999</v>
      </c>
      <c r="V262" s="1">
        <v>77</v>
      </c>
      <c r="X262" s="1" t="s">
        <v>348</v>
      </c>
      <c r="Z262" s="1" t="s">
        <v>348</v>
      </c>
      <c r="AB262" s="1" t="s">
        <v>348</v>
      </c>
    </row>
    <row r="263" spans="1:28" x14ac:dyDescent="0.2">
      <c r="A263" s="11" t="s">
        <v>425</v>
      </c>
      <c r="B263" s="17" t="s">
        <v>426</v>
      </c>
      <c r="C263" s="17" t="s">
        <v>225</v>
      </c>
      <c r="E263" s="18">
        <v>13355</v>
      </c>
      <c r="F263" s="18">
        <v>15025</v>
      </c>
      <c r="H263" s="18">
        <v>205</v>
      </c>
      <c r="I263" s="18">
        <v>265</v>
      </c>
      <c r="K263" s="18">
        <v>2045</v>
      </c>
      <c r="L263" s="18">
        <v>2360</v>
      </c>
      <c r="N263" s="15">
        <v>15605</v>
      </c>
      <c r="O263" s="15">
        <v>17655</v>
      </c>
      <c r="Q263" s="18">
        <v>54540</v>
      </c>
      <c r="R263" s="18">
        <v>62215</v>
      </c>
      <c r="T263" s="16">
        <v>0.28599999999999998</v>
      </c>
      <c r="U263" s="16">
        <v>0.28399999999999997</v>
      </c>
      <c r="V263" s="1">
        <v>18</v>
      </c>
      <c r="W263" s="1" t="s">
        <v>348</v>
      </c>
      <c r="X263" s="1" t="s">
        <v>348</v>
      </c>
      <c r="Y263" s="1" t="s">
        <v>348</v>
      </c>
      <c r="Z263" s="1" t="s">
        <v>348</v>
      </c>
      <c r="AA263" s="1" t="s">
        <v>348</v>
      </c>
      <c r="AB263" s="1" t="s">
        <v>348</v>
      </c>
    </row>
    <row r="264" spans="1:28" x14ac:dyDescent="0.2">
      <c r="A264" s="11" t="s">
        <v>978</v>
      </c>
      <c r="B264" s="17" t="s">
        <v>979</v>
      </c>
      <c r="C264" s="17" t="s">
        <v>287</v>
      </c>
      <c r="E264" s="18">
        <v>2205</v>
      </c>
      <c r="F264" s="18">
        <v>2425</v>
      </c>
      <c r="H264" s="18">
        <v>65</v>
      </c>
      <c r="I264" s="18">
        <v>75</v>
      </c>
      <c r="K264" s="18">
        <v>260</v>
      </c>
      <c r="L264" s="18">
        <v>295</v>
      </c>
      <c r="N264" s="15">
        <v>2525</v>
      </c>
      <c r="O264" s="15">
        <v>2795</v>
      </c>
      <c r="Q264" s="18">
        <v>17470</v>
      </c>
      <c r="R264" s="18">
        <v>20410</v>
      </c>
      <c r="T264" s="16">
        <v>0.14499999999999999</v>
      </c>
      <c r="U264" s="16">
        <v>0.13700000000000001</v>
      </c>
      <c r="V264" s="1">
        <v>192</v>
      </c>
    </row>
    <row r="265" spans="1:28" x14ac:dyDescent="0.2">
      <c r="A265" s="11" t="s">
        <v>774</v>
      </c>
      <c r="B265" s="17" t="s">
        <v>775</v>
      </c>
      <c r="C265" s="17" t="s">
        <v>178</v>
      </c>
      <c r="E265" s="18">
        <v>1930</v>
      </c>
      <c r="F265" s="18">
        <v>2170</v>
      </c>
      <c r="H265" s="18">
        <v>55</v>
      </c>
      <c r="I265" s="18">
        <v>70</v>
      </c>
      <c r="K265" s="18">
        <v>445</v>
      </c>
      <c r="L265" s="18">
        <v>520</v>
      </c>
      <c r="N265" s="15">
        <v>2425</v>
      </c>
      <c r="O265" s="15">
        <v>2760</v>
      </c>
      <c r="Q265" s="18">
        <v>29490</v>
      </c>
      <c r="R265" s="18">
        <v>34215</v>
      </c>
      <c r="T265" s="16">
        <v>8.2000000000000003E-2</v>
      </c>
      <c r="U265" s="16">
        <v>8.1000000000000003E-2</v>
      </c>
      <c r="V265" s="1">
        <v>299</v>
      </c>
    </row>
    <row r="266" spans="1:28" x14ac:dyDescent="0.2">
      <c r="A266" s="11" t="s">
        <v>960</v>
      </c>
      <c r="B266" s="17" t="s">
        <v>961</v>
      </c>
      <c r="C266" s="17" t="s">
        <v>194</v>
      </c>
      <c r="E266" s="18">
        <v>1815</v>
      </c>
      <c r="F266" s="18">
        <v>1995</v>
      </c>
      <c r="H266" s="18">
        <v>55</v>
      </c>
      <c r="I266" s="18">
        <v>65</v>
      </c>
      <c r="K266" s="18">
        <v>365</v>
      </c>
      <c r="L266" s="18">
        <v>435</v>
      </c>
      <c r="N266" s="15">
        <v>2240</v>
      </c>
      <c r="O266" s="15">
        <v>2495</v>
      </c>
      <c r="Q266" s="18">
        <v>19105</v>
      </c>
      <c r="R266" s="18">
        <v>22435</v>
      </c>
      <c r="T266" s="16">
        <v>0.11700000000000001</v>
      </c>
      <c r="U266" s="16">
        <v>0.111</v>
      </c>
      <c r="V266" s="1">
        <v>247</v>
      </c>
    </row>
    <row r="267" spans="1:28" x14ac:dyDescent="0.2">
      <c r="A267" s="11" t="s">
        <v>461</v>
      </c>
      <c r="B267" s="17" t="s">
        <v>462</v>
      </c>
      <c r="C267" s="17" t="s">
        <v>28</v>
      </c>
      <c r="E267" s="18">
        <v>7100</v>
      </c>
      <c r="F267" s="18">
        <v>7895</v>
      </c>
      <c r="H267" s="18">
        <v>160</v>
      </c>
      <c r="I267" s="18">
        <v>190</v>
      </c>
      <c r="K267" s="18">
        <v>810</v>
      </c>
      <c r="L267" s="18">
        <v>950</v>
      </c>
      <c r="N267" s="15">
        <v>8075</v>
      </c>
      <c r="O267" s="15">
        <v>9035</v>
      </c>
      <c r="Q267" s="18">
        <v>32360</v>
      </c>
      <c r="R267" s="18">
        <v>38065</v>
      </c>
      <c r="T267" s="16">
        <v>0.249</v>
      </c>
      <c r="U267" s="16">
        <v>0.23699999999999999</v>
      </c>
      <c r="V267" s="1">
        <v>43</v>
      </c>
      <c r="X267" s="1" t="s">
        <v>348</v>
      </c>
      <c r="Z267" s="1" t="s">
        <v>348</v>
      </c>
    </row>
    <row r="268" spans="1:28" x14ac:dyDescent="0.2">
      <c r="A268" s="11" t="s">
        <v>946</v>
      </c>
      <c r="B268" s="17" t="s">
        <v>947</v>
      </c>
      <c r="C268" s="17" t="s">
        <v>135</v>
      </c>
      <c r="E268" s="18">
        <v>1995</v>
      </c>
      <c r="F268" s="18">
        <v>2255</v>
      </c>
      <c r="H268" s="18">
        <v>65</v>
      </c>
      <c r="I268" s="18">
        <v>90</v>
      </c>
      <c r="K268" s="18">
        <v>350</v>
      </c>
      <c r="L268" s="18">
        <v>400</v>
      </c>
      <c r="N268" s="15">
        <v>2410</v>
      </c>
      <c r="O268" s="15">
        <v>2750</v>
      </c>
      <c r="Q268" s="18">
        <v>20850</v>
      </c>
      <c r="R268" s="18">
        <v>24750</v>
      </c>
      <c r="T268" s="16">
        <v>0.115</v>
      </c>
      <c r="U268" s="16">
        <v>0.111</v>
      </c>
      <c r="V268" s="1">
        <v>246</v>
      </c>
    </row>
    <row r="269" spans="1:28" x14ac:dyDescent="0.2">
      <c r="A269" s="11" t="s">
        <v>948</v>
      </c>
      <c r="B269" s="17" t="s">
        <v>949</v>
      </c>
      <c r="C269" s="17" t="s">
        <v>136</v>
      </c>
      <c r="E269" s="18">
        <v>1360</v>
      </c>
      <c r="F269" s="18">
        <v>1530</v>
      </c>
      <c r="H269" s="18">
        <v>90</v>
      </c>
      <c r="I269" s="18">
        <v>105</v>
      </c>
      <c r="K269" s="18">
        <v>240</v>
      </c>
      <c r="L269" s="18">
        <v>285</v>
      </c>
      <c r="N269" s="15">
        <v>1685</v>
      </c>
      <c r="O269" s="15">
        <v>1920</v>
      </c>
      <c r="Q269" s="18">
        <v>15120</v>
      </c>
      <c r="R269" s="18">
        <v>17985</v>
      </c>
      <c r="T269" s="16">
        <v>0.111</v>
      </c>
      <c r="U269" s="16">
        <v>0.107</v>
      </c>
      <c r="V269" s="1">
        <v>255</v>
      </c>
    </row>
    <row r="270" spans="1:28" x14ac:dyDescent="0.2">
      <c r="A270" s="11" t="s">
        <v>776</v>
      </c>
      <c r="B270" s="17" t="s">
        <v>777</v>
      </c>
      <c r="C270" s="17" t="s">
        <v>179</v>
      </c>
      <c r="E270" s="18">
        <v>2910</v>
      </c>
      <c r="F270" s="18">
        <v>3185</v>
      </c>
      <c r="H270" s="18">
        <v>55</v>
      </c>
      <c r="I270" s="18">
        <v>75</v>
      </c>
      <c r="K270" s="18">
        <v>425</v>
      </c>
      <c r="L270" s="18">
        <v>485</v>
      </c>
      <c r="N270" s="15">
        <v>3395</v>
      </c>
      <c r="O270" s="15">
        <v>3745</v>
      </c>
      <c r="Q270" s="18">
        <v>17290</v>
      </c>
      <c r="R270" s="18">
        <v>20250</v>
      </c>
      <c r="T270" s="16">
        <v>0.19600000000000001</v>
      </c>
      <c r="U270" s="16">
        <v>0.185</v>
      </c>
      <c r="V270" s="1">
        <v>117</v>
      </c>
    </row>
    <row r="271" spans="1:28" x14ac:dyDescent="0.2">
      <c r="A271" s="11" t="s">
        <v>449</v>
      </c>
      <c r="B271" s="17" t="s">
        <v>450</v>
      </c>
      <c r="C271" s="17" t="s">
        <v>22</v>
      </c>
      <c r="E271" s="18">
        <v>6780</v>
      </c>
      <c r="F271" s="18">
        <v>7525</v>
      </c>
      <c r="H271" s="18">
        <v>205</v>
      </c>
      <c r="I271" s="18">
        <v>275</v>
      </c>
      <c r="K271" s="18">
        <v>1005</v>
      </c>
      <c r="L271" s="18">
        <v>1160</v>
      </c>
      <c r="N271" s="15">
        <v>7990</v>
      </c>
      <c r="O271" s="15">
        <v>8965</v>
      </c>
      <c r="Q271" s="18">
        <v>52210</v>
      </c>
      <c r="R271" s="18">
        <v>61380</v>
      </c>
      <c r="T271" s="16">
        <v>0.153</v>
      </c>
      <c r="U271" s="16">
        <v>0.14599999999999999</v>
      </c>
      <c r="V271" s="1">
        <v>175</v>
      </c>
    </row>
    <row r="272" spans="1:28" x14ac:dyDescent="0.2">
      <c r="A272" s="11" t="s">
        <v>515</v>
      </c>
      <c r="B272" s="17" t="s">
        <v>516</v>
      </c>
      <c r="C272" s="17" t="s">
        <v>11</v>
      </c>
      <c r="E272" s="18">
        <v>7005</v>
      </c>
      <c r="F272" s="18">
        <v>7805</v>
      </c>
      <c r="H272" s="18">
        <v>135</v>
      </c>
      <c r="I272" s="18">
        <v>185</v>
      </c>
      <c r="K272" s="18">
        <v>855</v>
      </c>
      <c r="L272" s="18">
        <v>995</v>
      </c>
      <c r="N272" s="15">
        <v>7995</v>
      </c>
      <c r="O272" s="15">
        <v>8990</v>
      </c>
      <c r="Q272" s="18">
        <v>36530</v>
      </c>
      <c r="R272" s="18">
        <v>42775</v>
      </c>
      <c r="T272" s="16">
        <v>0.219</v>
      </c>
      <c r="U272" s="16">
        <v>0.21</v>
      </c>
      <c r="V272" s="1">
        <v>76</v>
      </c>
      <c r="X272" s="1" t="s">
        <v>348</v>
      </c>
      <c r="Z272" s="1" t="s">
        <v>348</v>
      </c>
    </row>
    <row r="273" spans="1:28" x14ac:dyDescent="0.2">
      <c r="A273" s="11" t="s">
        <v>560</v>
      </c>
      <c r="B273" s="17" t="s">
        <v>561</v>
      </c>
      <c r="C273" s="17" t="s">
        <v>129</v>
      </c>
      <c r="E273" s="18">
        <v>11445</v>
      </c>
      <c r="F273" s="18">
        <v>12640</v>
      </c>
      <c r="H273" s="18">
        <v>275</v>
      </c>
      <c r="I273" s="18">
        <v>335</v>
      </c>
      <c r="K273" s="18">
        <v>1495</v>
      </c>
      <c r="L273" s="18">
        <v>1740</v>
      </c>
      <c r="N273" s="15">
        <v>13220</v>
      </c>
      <c r="O273" s="15">
        <v>14715</v>
      </c>
      <c r="Q273" s="18">
        <v>50150</v>
      </c>
      <c r="R273" s="18">
        <v>57585</v>
      </c>
      <c r="T273" s="16">
        <v>0.26400000000000001</v>
      </c>
      <c r="U273" s="16">
        <v>0.255</v>
      </c>
      <c r="V273" s="1">
        <v>34</v>
      </c>
      <c r="X273" s="1" t="s">
        <v>348</v>
      </c>
      <c r="Z273" s="1" t="s">
        <v>348</v>
      </c>
      <c r="AB273" s="1" t="s">
        <v>348</v>
      </c>
    </row>
    <row r="274" spans="1:28" x14ac:dyDescent="0.2">
      <c r="A274" s="11" t="s">
        <v>994</v>
      </c>
      <c r="B274" s="17" t="s">
        <v>995</v>
      </c>
      <c r="C274" s="17" t="s">
        <v>141</v>
      </c>
      <c r="E274" s="18">
        <v>1380</v>
      </c>
      <c r="F274" s="18">
        <v>1530</v>
      </c>
      <c r="H274" s="18">
        <v>80</v>
      </c>
      <c r="I274" s="18">
        <v>100</v>
      </c>
      <c r="K274" s="18">
        <v>375</v>
      </c>
      <c r="L274" s="18">
        <v>430</v>
      </c>
      <c r="N274" s="15">
        <v>1830</v>
      </c>
      <c r="O274" s="15">
        <v>2065</v>
      </c>
      <c r="Q274" s="18">
        <v>20120</v>
      </c>
      <c r="R274" s="18">
        <v>23935</v>
      </c>
      <c r="T274" s="16">
        <v>9.0999999999999998E-2</v>
      </c>
      <c r="U274" s="16">
        <v>8.5999999999999993E-2</v>
      </c>
      <c r="V274" s="1">
        <v>295</v>
      </c>
    </row>
    <row r="275" spans="1:28" x14ac:dyDescent="0.2">
      <c r="A275" s="11" t="s">
        <v>738</v>
      </c>
      <c r="B275" s="17" t="s">
        <v>739</v>
      </c>
      <c r="C275" s="17" t="s">
        <v>330</v>
      </c>
      <c r="E275" s="18">
        <v>1435</v>
      </c>
      <c r="F275" s="18">
        <v>1595</v>
      </c>
      <c r="H275" s="18">
        <v>90</v>
      </c>
      <c r="I275" s="18">
        <v>120</v>
      </c>
      <c r="K275" s="18">
        <v>350</v>
      </c>
      <c r="L275" s="18">
        <v>410</v>
      </c>
      <c r="N275" s="15">
        <v>1880</v>
      </c>
      <c r="O275" s="15">
        <v>2130</v>
      </c>
      <c r="Q275" s="18">
        <v>19945</v>
      </c>
      <c r="R275" s="18">
        <v>23830</v>
      </c>
      <c r="T275" s="16">
        <v>9.4E-2</v>
      </c>
      <c r="U275" s="16">
        <v>8.8999999999999996E-2</v>
      </c>
      <c r="V275" s="1">
        <v>286</v>
      </c>
    </row>
    <row r="276" spans="1:28" x14ac:dyDescent="0.2">
      <c r="A276" s="11" t="s">
        <v>962</v>
      </c>
      <c r="B276" s="17" t="s">
        <v>963</v>
      </c>
      <c r="C276" s="17" t="s">
        <v>195</v>
      </c>
      <c r="E276" s="18">
        <v>1630</v>
      </c>
      <c r="F276" s="18">
        <v>1820</v>
      </c>
      <c r="H276" s="18">
        <v>85</v>
      </c>
      <c r="I276" s="18">
        <v>120</v>
      </c>
      <c r="K276" s="18">
        <v>385</v>
      </c>
      <c r="L276" s="18">
        <v>455</v>
      </c>
      <c r="N276" s="15">
        <v>2105</v>
      </c>
      <c r="O276" s="15">
        <v>2395</v>
      </c>
      <c r="Q276" s="18">
        <v>20085</v>
      </c>
      <c r="R276" s="18">
        <v>24070</v>
      </c>
      <c r="T276" s="16">
        <v>0.105</v>
      </c>
      <c r="U276" s="16">
        <v>0.1</v>
      </c>
      <c r="V276" s="1">
        <v>269</v>
      </c>
    </row>
    <row r="277" spans="1:28" x14ac:dyDescent="0.2">
      <c r="A277" s="11" t="s">
        <v>483</v>
      </c>
      <c r="B277" s="17" t="s">
        <v>484</v>
      </c>
      <c r="C277" s="17" t="s">
        <v>7</v>
      </c>
      <c r="E277" s="18">
        <v>10455</v>
      </c>
      <c r="F277" s="18">
        <v>11795</v>
      </c>
      <c r="H277" s="18">
        <v>230</v>
      </c>
      <c r="I277" s="18">
        <v>295</v>
      </c>
      <c r="K277" s="18">
        <v>1255</v>
      </c>
      <c r="L277" s="18">
        <v>1505</v>
      </c>
      <c r="N277" s="15">
        <v>11940</v>
      </c>
      <c r="O277" s="15">
        <v>13595</v>
      </c>
      <c r="Q277" s="18">
        <v>49115</v>
      </c>
      <c r="R277" s="18">
        <v>57995</v>
      </c>
      <c r="T277" s="16">
        <v>0.24299999999999999</v>
      </c>
      <c r="U277" s="16">
        <v>0.23400000000000001</v>
      </c>
      <c r="V277" s="1">
        <v>47</v>
      </c>
      <c r="X277" s="1" t="s">
        <v>348</v>
      </c>
      <c r="Z277" s="1" t="s">
        <v>348</v>
      </c>
    </row>
    <row r="278" spans="1:28" x14ac:dyDescent="0.2">
      <c r="A278" s="11" t="s">
        <v>980</v>
      </c>
      <c r="B278" s="17" t="s">
        <v>981</v>
      </c>
      <c r="C278" s="17" t="s">
        <v>288</v>
      </c>
      <c r="E278" s="18">
        <v>1095</v>
      </c>
      <c r="F278" s="18">
        <v>1220</v>
      </c>
      <c r="H278" s="18">
        <v>25</v>
      </c>
      <c r="I278" s="18">
        <v>40</v>
      </c>
      <c r="K278" s="18">
        <v>245</v>
      </c>
      <c r="L278" s="18">
        <v>285</v>
      </c>
      <c r="N278" s="15">
        <v>1365</v>
      </c>
      <c r="O278" s="15">
        <v>1545</v>
      </c>
      <c r="Q278" s="18">
        <v>15950</v>
      </c>
      <c r="R278" s="18">
        <v>18905</v>
      </c>
      <c r="T278" s="16">
        <v>8.5999999999999993E-2</v>
      </c>
      <c r="U278" s="16">
        <v>8.2000000000000003E-2</v>
      </c>
      <c r="V278" s="1">
        <v>298</v>
      </c>
    </row>
    <row r="279" spans="1:28" x14ac:dyDescent="0.2">
      <c r="A279" s="11" t="s">
        <v>427</v>
      </c>
      <c r="B279" s="17" t="s">
        <v>428</v>
      </c>
      <c r="C279" s="17" t="s">
        <v>226</v>
      </c>
      <c r="E279" s="18">
        <v>5030</v>
      </c>
      <c r="F279" s="18">
        <v>5585</v>
      </c>
      <c r="H279" s="18">
        <v>95</v>
      </c>
      <c r="I279" s="18">
        <v>120</v>
      </c>
      <c r="K279" s="18">
        <v>815</v>
      </c>
      <c r="L279" s="18">
        <v>955</v>
      </c>
      <c r="N279" s="15">
        <v>5940</v>
      </c>
      <c r="O279" s="15">
        <v>6655</v>
      </c>
      <c r="Q279" s="18">
        <v>38715</v>
      </c>
      <c r="R279" s="18">
        <v>45210</v>
      </c>
      <c r="T279" s="16">
        <v>0.153</v>
      </c>
      <c r="U279" s="16">
        <v>0.14699999999999999</v>
      </c>
      <c r="V279" s="1">
        <v>173</v>
      </c>
    </row>
    <row r="280" spans="1:28" x14ac:dyDescent="0.2">
      <c r="A280" s="11" t="s">
        <v>800</v>
      </c>
      <c r="B280" s="17" t="s">
        <v>801</v>
      </c>
      <c r="C280" s="17" t="s">
        <v>272</v>
      </c>
      <c r="E280" s="18">
        <v>5445</v>
      </c>
      <c r="F280" s="18">
        <v>6025</v>
      </c>
      <c r="H280" s="18">
        <v>150</v>
      </c>
      <c r="I280" s="18">
        <v>190</v>
      </c>
      <c r="K280" s="18">
        <v>665</v>
      </c>
      <c r="L280" s="18">
        <v>770</v>
      </c>
      <c r="N280" s="15">
        <v>6265</v>
      </c>
      <c r="O280" s="15">
        <v>6985</v>
      </c>
      <c r="Q280" s="18">
        <v>27135</v>
      </c>
      <c r="R280" s="18">
        <v>31670</v>
      </c>
      <c r="T280" s="16">
        <v>0.23100000000000001</v>
      </c>
      <c r="U280" s="16">
        <v>0.221</v>
      </c>
      <c r="V280" s="1">
        <v>62</v>
      </c>
      <c r="X280" s="1" t="s">
        <v>348</v>
      </c>
      <c r="Z280" s="1" t="s">
        <v>348</v>
      </c>
    </row>
    <row r="281" spans="1:28" x14ac:dyDescent="0.2">
      <c r="A281" s="11" t="s">
        <v>582</v>
      </c>
      <c r="B281" s="17" t="s">
        <v>583</v>
      </c>
      <c r="C281" s="17" t="s">
        <v>310</v>
      </c>
      <c r="E281" s="18">
        <v>5720</v>
      </c>
      <c r="F281" s="18">
        <v>6290</v>
      </c>
      <c r="H281" s="18">
        <v>140</v>
      </c>
      <c r="I281" s="18">
        <v>165</v>
      </c>
      <c r="K281" s="18">
        <v>835</v>
      </c>
      <c r="L281" s="18">
        <v>970</v>
      </c>
      <c r="N281" s="15">
        <v>6695</v>
      </c>
      <c r="O281" s="15">
        <v>7430</v>
      </c>
      <c r="Q281" s="18">
        <v>42170</v>
      </c>
      <c r="R281" s="18">
        <v>49060</v>
      </c>
      <c r="T281" s="16">
        <v>0.159</v>
      </c>
      <c r="U281" s="16">
        <v>0.151</v>
      </c>
      <c r="V281" s="1">
        <v>166</v>
      </c>
    </row>
    <row r="282" spans="1:28" x14ac:dyDescent="0.2">
      <c r="A282" s="11" t="s">
        <v>451</v>
      </c>
      <c r="B282" s="17" t="s">
        <v>452</v>
      </c>
      <c r="C282" s="17" t="s">
        <v>23</v>
      </c>
      <c r="E282" s="18">
        <v>8570</v>
      </c>
      <c r="F282" s="18">
        <v>9535</v>
      </c>
      <c r="H282" s="18">
        <v>210</v>
      </c>
      <c r="I282" s="18">
        <v>260</v>
      </c>
      <c r="K282" s="18">
        <v>1175</v>
      </c>
      <c r="L282" s="18">
        <v>1420</v>
      </c>
      <c r="N282" s="15">
        <v>9950</v>
      </c>
      <c r="O282" s="15">
        <v>11210</v>
      </c>
      <c r="Q282" s="18">
        <v>43840</v>
      </c>
      <c r="R282" s="18">
        <v>51185</v>
      </c>
      <c r="T282" s="16">
        <v>0.22700000000000001</v>
      </c>
      <c r="U282" s="16">
        <v>0.219</v>
      </c>
      <c r="V282" s="1">
        <v>63</v>
      </c>
      <c r="X282" s="1" t="s">
        <v>348</v>
      </c>
      <c r="Z282" s="1" t="s">
        <v>348</v>
      </c>
      <c r="AB282" s="1" t="s">
        <v>348</v>
      </c>
    </row>
    <row r="283" spans="1:28" x14ac:dyDescent="0.2">
      <c r="A283" s="11" t="s">
        <v>950</v>
      </c>
      <c r="B283" s="17" t="s">
        <v>951</v>
      </c>
      <c r="C283" s="17" t="s">
        <v>137</v>
      </c>
      <c r="E283" s="18">
        <v>2435</v>
      </c>
      <c r="F283" s="18">
        <v>2695</v>
      </c>
      <c r="H283" s="18">
        <v>75</v>
      </c>
      <c r="I283" s="18">
        <v>85</v>
      </c>
      <c r="K283" s="18">
        <v>325</v>
      </c>
      <c r="L283" s="18">
        <v>360</v>
      </c>
      <c r="N283" s="15">
        <v>2830</v>
      </c>
      <c r="O283" s="15">
        <v>3140</v>
      </c>
      <c r="Q283" s="18">
        <v>15220</v>
      </c>
      <c r="R283" s="18">
        <v>17800</v>
      </c>
      <c r="T283" s="16">
        <v>0.186</v>
      </c>
      <c r="U283" s="16">
        <v>0.17599999999999999</v>
      </c>
      <c r="V283" s="1">
        <v>128</v>
      </c>
    </row>
    <row r="284" spans="1:28" x14ac:dyDescent="0.2">
      <c r="A284" s="11" t="s">
        <v>982</v>
      </c>
      <c r="B284" s="17" t="s">
        <v>983</v>
      </c>
      <c r="C284" s="17" t="s">
        <v>289</v>
      </c>
      <c r="E284" s="18">
        <v>1170</v>
      </c>
      <c r="F284" s="18">
        <v>1295</v>
      </c>
      <c r="H284" s="18">
        <v>65</v>
      </c>
      <c r="I284" s="18">
        <v>75</v>
      </c>
      <c r="K284" s="18">
        <v>265</v>
      </c>
      <c r="L284" s="18">
        <v>300</v>
      </c>
      <c r="N284" s="15">
        <v>1495</v>
      </c>
      <c r="O284" s="15">
        <v>1675</v>
      </c>
      <c r="Q284" s="18">
        <v>15335</v>
      </c>
      <c r="R284" s="18">
        <v>18095</v>
      </c>
      <c r="T284" s="16">
        <v>9.8000000000000004E-2</v>
      </c>
      <c r="U284" s="16">
        <v>9.1999999999999998E-2</v>
      </c>
      <c r="V284" s="1">
        <v>283</v>
      </c>
    </row>
    <row r="285" spans="1:28" x14ac:dyDescent="0.2">
      <c r="A285" s="11" t="s">
        <v>932</v>
      </c>
      <c r="B285" s="17" t="s">
        <v>933</v>
      </c>
      <c r="C285" s="17" t="s">
        <v>335</v>
      </c>
      <c r="E285" s="18">
        <v>2040</v>
      </c>
      <c r="F285" s="18">
        <v>2255</v>
      </c>
      <c r="H285" s="18">
        <v>105</v>
      </c>
      <c r="I285" s="18">
        <v>135</v>
      </c>
      <c r="K285" s="18">
        <v>445</v>
      </c>
      <c r="L285" s="18">
        <v>510</v>
      </c>
      <c r="N285" s="15">
        <v>2590</v>
      </c>
      <c r="O285" s="15">
        <v>2900</v>
      </c>
      <c r="Q285" s="18">
        <v>19625</v>
      </c>
      <c r="R285" s="18">
        <v>23165</v>
      </c>
      <c r="T285" s="16">
        <v>0.13200000000000001</v>
      </c>
      <c r="U285" s="16">
        <v>0.125</v>
      </c>
      <c r="V285" s="1">
        <v>211</v>
      </c>
    </row>
    <row r="286" spans="1:28" x14ac:dyDescent="0.2">
      <c r="A286" s="11" t="s">
        <v>678</v>
      </c>
      <c r="B286" s="17" t="s">
        <v>679</v>
      </c>
      <c r="C286" s="17" t="s">
        <v>317</v>
      </c>
      <c r="E286" s="18">
        <v>2175</v>
      </c>
      <c r="F286" s="18">
        <v>2435</v>
      </c>
      <c r="H286" s="18">
        <v>135</v>
      </c>
      <c r="I286" s="18">
        <v>175</v>
      </c>
      <c r="K286" s="18">
        <v>410</v>
      </c>
      <c r="L286" s="18">
        <v>495</v>
      </c>
      <c r="N286" s="15">
        <v>2720</v>
      </c>
      <c r="O286" s="15">
        <v>3105</v>
      </c>
      <c r="Q286" s="18">
        <v>20800</v>
      </c>
      <c r="R286" s="18">
        <v>24845</v>
      </c>
      <c r="T286" s="16">
        <v>0.13100000000000001</v>
      </c>
      <c r="U286" s="16">
        <v>0.125</v>
      </c>
      <c r="V286" s="1">
        <v>209</v>
      </c>
    </row>
    <row r="287" spans="1:28" x14ac:dyDescent="0.2">
      <c r="A287" s="11" t="s">
        <v>556</v>
      </c>
      <c r="B287" s="17" t="s">
        <v>557</v>
      </c>
      <c r="C287" s="17" t="s">
        <v>127</v>
      </c>
      <c r="E287" s="18">
        <v>6970</v>
      </c>
      <c r="F287" s="18">
        <v>7710</v>
      </c>
      <c r="H287" s="18">
        <v>180</v>
      </c>
      <c r="I287" s="18">
        <v>235</v>
      </c>
      <c r="K287" s="18">
        <v>870</v>
      </c>
      <c r="L287" s="18">
        <v>1015</v>
      </c>
      <c r="N287" s="15">
        <v>8020</v>
      </c>
      <c r="O287" s="15">
        <v>8960</v>
      </c>
      <c r="Q287" s="18">
        <v>33625</v>
      </c>
      <c r="R287" s="18">
        <v>39275</v>
      </c>
      <c r="T287" s="16">
        <v>0.23799999999999999</v>
      </c>
      <c r="U287" s="16">
        <v>0.22800000000000001</v>
      </c>
      <c r="V287" s="1">
        <v>53</v>
      </c>
      <c r="X287" s="1" t="s">
        <v>348</v>
      </c>
      <c r="Z287" s="1" t="s">
        <v>348</v>
      </c>
    </row>
    <row r="288" spans="1:28" x14ac:dyDescent="0.2">
      <c r="A288" s="11" t="s">
        <v>726</v>
      </c>
      <c r="B288" s="17" t="s">
        <v>727</v>
      </c>
      <c r="C288" s="17" t="s">
        <v>171</v>
      </c>
      <c r="E288" s="18">
        <v>5020</v>
      </c>
      <c r="F288" s="18">
        <v>5610</v>
      </c>
      <c r="H288" s="18">
        <v>130</v>
      </c>
      <c r="I288" s="18">
        <v>160</v>
      </c>
      <c r="K288" s="18">
        <v>615</v>
      </c>
      <c r="L288" s="18">
        <v>725</v>
      </c>
      <c r="N288" s="15">
        <v>5760</v>
      </c>
      <c r="O288" s="15">
        <v>6495</v>
      </c>
      <c r="Q288" s="18">
        <v>23105</v>
      </c>
      <c r="R288" s="18">
        <v>27550</v>
      </c>
      <c r="T288" s="16">
        <v>0.249</v>
      </c>
      <c r="U288" s="16">
        <v>0.23599999999999999</v>
      </c>
      <c r="V288" s="1">
        <v>45</v>
      </c>
      <c r="X288" s="1" t="s">
        <v>348</v>
      </c>
      <c r="Z288" s="1" t="s">
        <v>348</v>
      </c>
      <c r="AB288" s="1" t="s">
        <v>348</v>
      </c>
    </row>
    <row r="289" spans="1:28" x14ac:dyDescent="0.2">
      <c r="A289" s="11" t="s">
        <v>760</v>
      </c>
      <c r="B289" s="17" t="s">
        <v>761</v>
      </c>
      <c r="C289" s="17" t="s">
        <v>262</v>
      </c>
      <c r="E289" s="18">
        <v>1695</v>
      </c>
      <c r="F289" s="18">
        <v>1855</v>
      </c>
      <c r="H289" s="18">
        <v>70</v>
      </c>
      <c r="I289" s="18">
        <v>90</v>
      </c>
      <c r="K289" s="18">
        <v>355</v>
      </c>
      <c r="L289" s="18">
        <v>405</v>
      </c>
      <c r="N289" s="15">
        <v>2120</v>
      </c>
      <c r="O289" s="15">
        <v>2350</v>
      </c>
      <c r="Q289" s="18">
        <v>21085</v>
      </c>
      <c r="R289" s="18">
        <v>25005</v>
      </c>
      <c r="T289" s="16">
        <v>0.10100000000000001</v>
      </c>
      <c r="U289" s="16">
        <v>9.4E-2</v>
      </c>
      <c r="V289" s="1">
        <v>280</v>
      </c>
    </row>
    <row r="290" spans="1:28" x14ac:dyDescent="0.2">
      <c r="A290" s="11" t="s">
        <v>740</v>
      </c>
      <c r="B290" s="17" t="s">
        <v>741</v>
      </c>
      <c r="C290" s="17" t="s">
        <v>331</v>
      </c>
      <c r="E290" s="18">
        <v>1480</v>
      </c>
      <c r="F290" s="18">
        <v>1610</v>
      </c>
      <c r="H290" s="18">
        <v>50</v>
      </c>
      <c r="I290" s="18">
        <v>65</v>
      </c>
      <c r="K290" s="18">
        <v>245</v>
      </c>
      <c r="L290" s="18">
        <v>280</v>
      </c>
      <c r="N290" s="15">
        <v>1775</v>
      </c>
      <c r="O290" s="15">
        <v>1960</v>
      </c>
      <c r="Q290" s="18">
        <v>14615</v>
      </c>
      <c r="R290" s="18">
        <v>17130</v>
      </c>
      <c r="T290" s="16">
        <v>0.121</v>
      </c>
      <c r="U290" s="16">
        <v>0.114</v>
      </c>
      <c r="V290" s="1">
        <v>237</v>
      </c>
    </row>
    <row r="291" spans="1:28" x14ac:dyDescent="0.2">
      <c r="A291" s="11" t="s">
        <v>802</v>
      </c>
      <c r="B291" s="17" t="s">
        <v>803</v>
      </c>
      <c r="C291" s="17" t="s">
        <v>273</v>
      </c>
      <c r="E291" s="18">
        <v>5775</v>
      </c>
      <c r="F291" s="18">
        <v>6395</v>
      </c>
      <c r="H291" s="18">
        <v>160</v>
      </c>
      <c r="I291" s="18">
        <v>210</v>
      </c>
      <c r="K291" s="18">
        <v>860</v>
      </c>
      <c r="L291" s="18">
        <v>995</v>
      </c>
      <c r="N291" s="15">
        <v>6800</v>
      </c>
      <c r="O291" s="15">
        <v>7595</v>
      </c>
      <c r="Q291" s="18">
        <v>25510</v>
      </c>
      <c r="R291" s="18">
        <v>29820</v>
      </c>
      <c r="T291" s="16">
        <v>0.26700000000000002</v>
      </c>
      <c r="U291" s="16">
        <v>0.255</v>
      </c>
      <c r="V291" s="1">
        <v>35</v>
      </c>
      <c r="X291" s="1" t="s">
        <v>348</v>
      </c>
      <c r="Z291" s="1" t="s">
        <v>348</v>
      </c>
      <c r="AA291" s="1" t="s">
        <v>348</v>
      </c>
      <c r="AB291" s="1" t="s">
        <v>348</v>
      </c>
    </row>
    <row r="292" spans="1:28" x14ac:dyDescent="0.2">
      <c r="A292" s="11" t="s">
        <v>778</v>
      </c>
      <c r="B292" s="17" t="s">
        <v>779</v>
      </c>
      <c r="C292" s="17" t="s">
        <v>180</v>
      </c>
      <c r="E292" s="18">
        <v>1580</v>
      </c>
      <c r="F292" s="18">
        <v>1730</v>
      </c>
      <c r="H292" s="18">
        <v>25</v>
      </c>
      <c r="I292" s="18">
        <v>40</v>
      </c>
      <c r="K292" s="18">
        <v>300</v>
      </c>
      <c r="L292" s="18">
        <v>335</v>
      </c>
      <c r="N292" s="15">
        <v>1905</v>
      </c>
      <c r="O292" s="15">
        <v>2105</v>
      </c>
      <c r="Q292" s="18">
        <v>17320</v>
      </c>
      <c r="R292" s="18">
        <v>20295</v>
      </c>
      <c r="T292" s="16">
        <v>0.11</v>
      </c>
      <c r="U292" s="16">
        <v>0.104</v>
      </c>
      <c r="V292" s="1">
        <v>261</v>
      </c>
    </row>
    <row r="293" spans="1:28" x14ac:dyDescent="0.2">
      <c r="A293" s="11" t="s">
        <v>596</v>
      </c>
      <c r="B293" s="17" t="s">
        <v>597</v>
      </c>
      <c r="C293" s="17" t="s">
        <v>155</v>
      </c>
      <c r="E293" s="18">
        <v>6280</v>
      </c>
      <c r="F293" s="18">
        <v>6880</v>
      </c>
      <c r="H293" s="18">
        <v>90</v>
      </c>
      <c r="I293" s="18">
        <v>115</v>
      </c>
      <c r="K293" s="18">
        <v>840</v>
      </c>
      <c r="L293" s="18">
        <v>960</v>
      </c>
      <c r="N293" s="15">
        <v>7210</v>
      </c>
      <c r="O293" s="15">
        <v>7955</v>
      </c>
      <c r="Q293" s="18">
        <v>34615</v>
      </c>
      <c r="R293" s="18">
        <v>39775</v>
      </c>
      <c r="T293" s="16">
        <v>0.20799999999999999</v>
      </c>
      <c r="U293" s="16">
        <v>0.2</v>
      </c>
      <c r="V293" s="1">
        <v>87</v>
      </c>
    </row>
    <row r="294" spans="1:28" x14ac:dyDescent="0.2">
      <c r="A294" s="11" t="s">
        <v>804</v>
      </c>
      <c r="B294" s="17" t="s">
        <v>805</v>
      </c>
      <c r="C294" s="17" t="s">
        <v>274</v>
      </c>
      <c r="E294" s="18">
        <v>2485</v>
      </c>
      <c r="F294" s="18">
        <v>2700</v>
      </c>
      <c r="H294" s="18">
        <v>80</v>
      </c>
      <c r="I294" s="18">
        <v>105</v>
      </c>
      <c r="K294" s="18">
        <v>440</v>
      </c>
      <c r="L294" s="18">
        <v>515</v>
      </c>
      <c r="N294" s="15">
        <v>3005</v>
      </c>
      <c r="O294" s="15">
        <v>3320</v>
      </c>
      <c r="Q294" s="18">
        <v>23675</v>
      </c>
      <c r="R294" s="18">
        <v>27770</v>
      </c>
      <c r="T294" s="16">
        <v>0.127</v>
      </c>
      <c r="U294" s="16">
        <v>0.11899999999999999</v>
      </c>
      <c r="V294" s="1">
        <v>226</v>
      </c>
    </row>
    <row r="295" spans="1:28" x14ac:dyDescent="0.2">
      <c r="A295" s="11" t="s">
        <v>576</v>
      </c>
      <c r="B295" s="17" t="s">
        <v>577</v>
      </c>
      <c r="C295" s="17" t="s">
        <v>307</v>
      </c>
      <c r="E295" s="18">
        <v>4125</v>
      </c>
      <c r="F295" s="18">
        <v>4655</v>
      </c>
      <c r="H295" s="18">
        <v>185</v>
      </c>
      <c r="I295" s="18">
        <v>245</v>
      </c>
      <c r="K295" s="18">
        <v>635</v>
      </c>
      <c r="L295" s="18">
        <v>735</v>
      </c>
      <c r="N295" s="15">
        <v>4945</v>
      </c>
      <c r="O295" s="15">
        <v>5635</v>
      </c>
      <c r="Q295" s="18">
        <v>22395</v>
      </c>
      <c r="R295" s="18">
        <v>26630</v>
      </c>
      <c r="T295" s="16">
        <v>0.221</v>
      </c>
      <c r="U295" s="16">
        <v>0.21199999999999999</v>
      </c>
      <c r="V295" s="1">
        <v>75</v>
      </c>
      <c r="X295" s="1" t="s">
        <v>348</v>
      </c>
      <c r="Z295" s="1" t="s">
        <v>348</v>
      </c>
      <c r="AB295" s="1" t="s">
        <v>348</v>
      </c>
    </row>
    <row r="296" spans="1:28" x14ac:dyDescent="0.2">
      <c r="A296" s="11" t="s">
        <v>680</v>
      </c>
      <c r="B296" s="17" t="s">
        <v>681</v>
      </c>
      <c r="C296" s="17" t="s">
        <v>318</v>
      </c>
      <c r="E296" s="18">
        <v>1305</v>
      </c>
      <c r="F296" s="18">
        <v>1435</v>
      </c>
      <c r="H296" s="18">
        <v>155</v>
      </c>
      <c r="I296" s="18">
        <v>205</v>
      </c>
      <c r="K296" s="18">
        <v>245</v>
      </c>
      <c r="L296" s="18">
        <v>290</v>
      </c>
      <c r="N296" s="15">
        <v>1710</v>
      </c>
      <c r="O296" s="15">
        <v>1930</v>
      </c>
      <c r="Q296" s="18">
        <v>10660</v>
      </c>
      <c r="R296" s="18">
        <v>12650</v>
      </c>
      <c r="T296" s="16">
        <v>0.16</v>
      </c>
      <c r="U296" s="16">
        <v>0.153</v>
      </c>
      <c r="V296" s="1">
        <v>165</v>
      </c>
      <c r="AA296" s="1" t="s">
        <v>348</v>
      </c>
      <c r="AB296" s="1" t="s">
        <v>348</v>
      </c>
    </row>
    <row r="297" spans="1:28" x14ac:dyDescent="0.2">
      <c r="A297" s="11" t="s">
        <v>429</v>
      </c>
      <c r="B297" s="17" t="s">
        <v>430</v>
      </c>
      <c r="C297" s="17" t="s">
        <v>227</v>
      </c>
      <c r="E297" s="18">
        <v>17050</v>
      </c>
      <c r="F297" s="18">
        <v>19975</v>
      </c>
      <c r="H297" s="18">
        <v>395</v>
      </c>
      <c r="I297" s="18">
        <v>510</v>
      </c>
      <c r="K297" s="18">
        <v>2385</v>
      </c>
      <c r="L297" s="18">
        <v>2720</v>
      </c>
      <c r="N297" s="15">
        <v>19830</v>
      </c>
      <c r="O297" s="15">
        <v>23205</v>
      </c>
      <c r="Q297" s="18">
        <v>52375</v>
      </c>
      <c r="R297" s="18">
        <v>59455</v>
      </c>
      <c r="T297" s="16">
        <v>0.379</v>
      </c>
      <c r="U297" s="16">
        <v>0.39</v>
      </c>
      <c r="V297" s="1">
        <v>1</v>
      </c>
      <c r="W297" s="1" t="s">
        <v>348</v>
      </c>
      <c r="X297" s="1" t="s">
        <v>348</v>
      </c>
      <c r="Y297" s="1" t="s">
        <v>348</v>
      </c>
      <c r="Z297" s="1" t="s">
        <v>348</v>
      </c>
      <c r="AA297" s="1" t="s">
        <v>348</v>
      </c>
      <c r="AB297" s="1" t="s">
        <v>348</v>
      </c>
    </row>
    <row r="298" spans="1:28" x14ac:dyDescent="0.2">
      <c r="A298" s="11" t="s">
        <v>453</v>
      </c>
      <c r="B298" s="17" t="s">
        <v>454</v>
      </c>
      <c r="C298" s="17" t="s">
        <v>24</v>
      </c>
      <c r="E298" s="18">
        <v>5105</v>
      </c>
      <c r="F298" s="18">
        <v>5725</v>
      </c>
      <c r="H298" s="18">
        <v>155</v>
      </c>
      <c r="I298" s="18">
        <v>215</v>
      </c>
      <c r="K298" s="18">
        <v>975</v>
      </c>
      <c r="L298" s="18">
        <v>1125</v>
      </c>
      <c r="N298" s="15">
        <v>6235</v>
      </c>
      <c r="O298" s="15">
        <v>7065</v>
      </c>
      <c r="Q298" s="18">
        <v>44250</v>
      </c>
      <c r="R298" s="18">
        <v>51795</v>
      </c>
      <c r="T298" s="16">
        <v>0.14099999999999999</v>
      </c>
      <c r="U298" s="16">
        <v>0.13600000000000001</v>
      </c>
      <c r="V298" s="1">
        <v>193</v>
      </c>
    </row>
    <row r="299" spans="1:28" x14ac:dyDescent="0.2">
      <c r="A299" s="11" t="s">
        <v>806</v>
      </c>
      <c r="B299" s="17" t="s">
        <v>807</v>
      </c>
      <c r="C299" s="17" t="s">
        <v>275</v>
      </c>
      <c r="E299" s="18">
        <v>1790</v>
      </c>
      <c r="F299" s="18">
        <v>1985</v>
      </c>
      <c r="H299" s="18">
        <v>85</v>
      </c>
      <c r="I299" s="18">
        <v>110</v>
      </c>
      <c r="K299" s="18">
        <v>400</v>
      </c>
      <c r="L299" s="18">
        <v>460</v>
      </c>
      <c r="N299" s="15">
        <v>2275</v>
      </c>
      <c r="O299" s="15">
        <v>2555</v>
      </c>
      <c r="Q299" s="18">
        <v>21455</v>
      </c>
      <c r="R299" s="18">
        <v>25270</v>
      </c>
      <c r="T299" s="16">
        <v>0.106</v>
      </c>
      <c r="U299" s="16">
        <v>0.10100000000000001</v>
      </c>
      <c r="V299" s="1">
        <v>267</v>
      </c>
    </row>
    <row r="300" spans="1:28" x14ac:dyDescent="0.2">
      <c r="A300" s="11" t="s">
        <v>728</v>
      </c>
      <c r="B300" s="17" t="s">
        <v>729</v>
      </c>
      <c r="C300" s="17" t="s">
        <v>172</v>
      </c>
      <c r="E300" s="18">
        <v>910</v>
      </c>
      <c r="F300" s="18">
        <v>1015</v>
      </c>
      <c r="H300" s="18">
        <v>50</v>
      </c>
      <c r="I300" s="18">
        <v>75</v>
      </c>
      <c r="K300" s="18">
        <v>230</v>
      </c>
      <c r="L300" s="18">
        <v>260</v>
      </c>
      <c r="N300" s="15">
        <v>1195</v>
      </c>
      <c r="O300" s="15">
        <v>1345</v>
      </c>
      <c r="Q300" s="18">
        <v>15165</v>
      </c>
      <c r="R300" s="18">
        <v>17990</v>
      </c>
      <c r="T300" s="16">
        <v>7.9000000000000001E-2</v>
      </c>
      <c r="U300" s="16">
        <v>7.4999999999999997E-2</v>
      </c>
      <c r="V300" s="1">
        <v>311</v>
      </c>
    </row>
    <row r="301" spans="1:28" x14ac:dyDescent="0.2">
      <c r="A301" s="11" t="s">
        <v>922</v>
      </c>
      <c r="B301" s="17" t="s">
        <v>923</v>
      </c>
      <c r="C301" s="17" t="s">
        <v>279</v>
      </c>
      <c r="E301" s="18">
        <v>1660</v>
      </c>
      <c r="F301" s="18">
        <v>1820</v>
      </c>
      <c r="H301" s="18">
        <v>50</v>
      </c>
      <c r="I301" s="18">
        <v>60</v>
      </c>
      <c r="K301" s="18">
        <v>345</v>
      </c>
      <c r="L301" s="18">
        <v>395</v>
      </c>
      <c r="N301" s="15">
        <v>2060</v>
      </c>
      <c r="O301" s="15">
        <v>2275</v>
      </c>
      <c r="Q301" s="18">
        <v>22585</v>
      </c>
      <c r="R301" s="18">
        <v>26365</v>
      </c>
      <c r="T301" s="16">
        <v>9.0999999999999998E-2</v>
      </c>
      <c r="U301" s="16">
        <v>8.5999999999999993E-2</v>
      </c>
      <c r="V301" s="1">
        <v>294</v>
      </c>
    </row>
    <row r="302" spans="1:28" x14ac:dyDescent="0.2">
      <c r="A302" s="11" t="s">
        <v>507</v>
      </c>
      <c r="B302" s="17" t="s">
        <v>508</v>
      </c>
      <c r="C302" s="17" t="s">
        <v>64</v>
      </c>
      <c r="E302" s="18">
        <v>10830</v>
      </c>
      <c r="F302" s="18">
        <v>12015</v>
      </c>
      <c r="H302" s="18">
        <v>250</v>
      </c>
      <c r="I302" s="18">
        <v>320</v>
      </c>
      <c r="K302" s="18">
        <v>1450</v>
      </c>
      <c r="L302" s="18">
        <v>1680</v>
      </c>
      <c r="N302" s="15">
        <v>12530</v>
      </c>
      <c r="O302" s="15">
        <v>14015</v>
      </c>
      <c r="Q302" s="18">
        <v>60865</v>
      </c>
      <c r="R302" s="18">
        <v>71150</v>
      </c>
      <c r="T302" s="16">
        <v>0.20599999999999999</v>
      </c>
      <c r="U302" s="16">
        <v>0.19700000000000001</v>
      </c>
      <c r="V302" s="1">
        <v>93</v>
      </c>
    </row>
    <row r="303" spans="1:28" x14ac:dyDescent="0.2">
      <c r="A303" s="11" t="s">
        <v>495</v>
      </c>
      <c r="B303" s="17" t="s">
        <v>496</v>
      </c>
      <c r="C303" s="17" t="s">
        <v>124</v>
      </c>
      <c r="E303" s="18">
        <v>13520</v>
      </c>
      <c r="F303" s="18">
        <v>14900</v>
      </c>
      <c r="H303" s="18">
        <v>315</v>
      </c>
      <c r="I303" s="18">
        <v>430</v>
      </c>
      <c r="K303" s="18">
        <v>1655</v>
      </c>
      <c r="L303" s="18">
        <v>1920</v>
      </c>
      <c r="N303" s="15">
        <v>15490</v>
      </c>
      <c r="O303" s="15">
        <v>17250</v>
      </c>
      <c r="Q303" s="18">
        <v>55525</v>
      </c>
      <c r="R303" s="18">
        <v>64580</v>
      </c>
      <c r="T303" s="16">
        <v>0.27900000000000003</v>
      </c>
      <c r="U303" s="16">
        <v>0.26700000000000002</v>
      </c>
      <c r="V303" s="1">
        <v>24</v>
      </c>
      <c r="W303" s="1" t="s">
        <v>348</v>
      </c>
      <c r="X303" s="1" t="s">
        <v>348</v>
      </c>
      <c r="Y303" s="1" t="s">
        <v>348</v>
      </c>
      <c r="Z303" s="1" t="s">
        <v>348</v>
      </c>
      <c r="AB303" s="1" t="s">
        <v>348</v>
      </c>
    </row>
    <row r="304" spans="1:28" x14ac:dyDescent="0.2">
      <c r="A304" s="11" t="s">
        <v>431</v>
      </c>
      <c r="B304" s="17" t="s">
        <v>432</v>
      </c>
      <c r="C304" s="17" t="s">
        <v>228</v>
      </c>
      <c r="E304" s="18">
        <v>12045</v>
      </c>
      <c r="F304" s="18">
        <v>13620</v>
      </c>
      <c r="H304" s="18">
        <v>315</v>
      </c>
      <c r="I304" s="18">
        <v>415</v>
      </c>
      <c r="K304" s="18">
        <v>2100</v>
      </c>
      <c r="L304" s="18">
        <v>2440</v>
      </c>
      <c r="N304" s="15">
        <v>14460</v>
      </c>
      <c r="O304" s="15">
        <v>16470</v>
      </c>
      <c r="Q304" s="18">
        <v>57845</v>
      </c>
      <c r="R304" s="18">
        <v>66190</v>
      </c>
      <c r="T304" s="16">
        <v>0.25</v>
      </c>
      <c r="U304" s="16">
        <v>0.249</v>
      </c>
      <c r="V304" s="1">
        <v>37</v>
      </c>
      <c r="X304" s="1" t="s">
        <v>348</v>
      </c>
      <c r="Z304" s="1" t="s">
        <v>348</v>
      </c>
      <c r="AA304" s="1" t="s">
        <v>348</v>
      </c>
      <c r="AB304" s="1" t="s">
        <v>348</v>
      </c>
    </row>
    <row r="305" spans="1:28" x14ac:dyDescent="0.2">
      <c r="A305" s="11" t="s">
        <v>433</v>
      </c>
      <c r="B305" s="17" t="s">
        <v>434</v>
      </c>
      <c r="C305" s="17" t="s">
        <v>229</v>
      </c>
      <c r="E305" s="18">
        <v>8745</v>
      </c>
      <c r="F305" s="18">
        <v>9885</v>
      </c>
      <c r="H305" s="18">
        <v>210</v>
      </c>
      <c r="I305" s="18">
        <v>290</v>
      </c>
      <c r="K305" s="18">
        <v>1330</v>
      </c>
      <c r="L305" s="18">
        <v>1575</v>
      </c>
      <c r="N305" s="15">
        <v>10280</v>
      </c>
      <c r="O305" s="15">
        <v>11745</v>
      </c>
      <c r="Q305" s="18">
        <v>53635</v>
      </c>
      <c r="R305" s="18">
        <v>60185</v>
      </c>
      <c r="T305" s="16">
        <v>0.192</v>
      </c>
      <c r="U305" s="16">
        <v>0.19500000000000001</v>
      </c>
      <c r="V305" s="1">
        <v>101</v>
      </c>
    </row>
    <row r="306" spans="1:28" x14ac:dyDescent="0.2">
      <c r="A306" s="11" t="s">
        <v>528</v>
      </c>
      <c r="B306" s="17" t="s">
        <v>529</v>
      </c>
      <c r="C306" s="17" t="s">
        <v>33</v>
      </c>
      <c r="E306" s="18">
        <v>4775</v>
      </c>
      <c r="F306" s="18">
        <v>5255</v>
      </c>
      <c r="H306" s="18">
        <v>140</v>
      </c>
      <c r="I306" s="18">
        <v>180</v>
      </c>
      <c r="K306" s="18">
        <v>700</v>
      </c>
      <c r="L306" s="18">
        <v>835</v>
      </c>
      <c r="N306" s="15">
        <v>5615</v>
      </c>
      <c r="O306" s="15">
        <v>6270</v>
      </c>
      <c r="Q306" s="18">
        <v>38630</v>
      </c>
      <c r="R306" s="18">
        <v>45535</v>
      </c>
      <c r="T306" s="16">
        <v>0.14499999999999999</v>
      </c>
      <c r="U306" s="16">
        <v>0.13800000000000001</v>
      </c>
      <c r="V306" s="1">
        <v>189</v>
      </c>
    </row>
    <row r="307" spans="1:28" x14ac:dyDescent="0.2">
      <c r="A307" s="11" t="s">
        <v>996</v>
      </c>
      <c r="B307" s="17" t="s">
        <v>997</v>
      </c>
      <c r="C307" s="17" t="s">
        <v>142</v>
      </c>
      <c r="E307" s="18">
        <v>1980</v>
      </c>
      <c r="F307" s="18">
        <v>2185</v>
      </c>
      <c r="H307" s="18">
        <v>60</v>
      </c>
      <c r="I307" s="18">
        <v>85</v>
      </c>
      <c r="K307" s="18">
        <v>330</v>
      </c>
      <c r="L307" s="18">
        <v>375</v>
      </c>
      <c r="N307" s="15">
        <v>2370</v>
      </c>
      <c r="O307" s="15">
        <v>2645</v>
      </c>
      <c r="Q307" s="18">
        <v>22900</v>
      </c>
      <c r="R307" s="18">
        <v>26695</v>
      </c>
      <c r="T307" s="16">
        <v>0.104</v>
      </c>
      <c r="U307" s="16">
        <v>9.9000000000000005E-2</v>
      </c>
      <c r="V307" s="1">
        <v>272</v>
      </c>
    </row>
    <row r="308" spans="1:28" x14ac:dyDescent="0.2">
      <c r="A308" s="11" t="s">
        <v>780</v>
      </c>
      <c r="B308" s="17" t="s">
        <v>781</v>
      </c>
      <c r="C308" s="17" t="s">
        <v>181</v>
      </c>
      <c r="E308" s="18">
        <v>2050</v>
      </c>
      <c r="F308" s="18">
        <v>2290</v>
      </c>
      <c r="H308" s="18">
        <v>70</v>
      </c>
      <c r="I308" s="18">
        <v>85</v>
      </c>
      <c r="K308" s="18">
        <v>455</v>
      </c>
      <c r="L308" s="18">
        <v>525</v>
      </c>
      <c r="N308" s="15">
        <v>2575</v>
      </c>
      <c r="O308" s="15">
        <v>2900</v>
      </c>
      <c r="Q308" s="18">
        <v>18700</v>
      </c>
      <c r="R308" s="18">
        <v>21510</v>
      </c>
      <c r="T308" s="16">
        <v>0.13800000000000001</v>
      </c>
      <c r="U308" s="16">
        <v>0.13500000000000001</v>
      </c>
      <c r="V308" s="1">
        <v>196</v>
      </c>
    </row>
    <row r="309" spans="1:28" x14ac:dyDescent="0.2">
      <c r="A309" s="11" t="s">
        <v>964</v>
      </c>
      <c r="B309" s="17" t="s">
        <v>965</v>
      </c>
      <c r="C309" s="17" t="s">
        <v>196</v>
      </c>
      <c r="E309" s="18">
        <v>3670</v>
      </c>
      <c r="F309" s="18">
        <v>4045</v>
      </c>
      <c r="H309" s="18">
        <v>125</v>
      </c>
      <c r="I309" s="18">
        <v>165</v>
      </c>
      <c r="K309" s="18">
        <v>470</v>
      </c>
      <c r="L309" s="18">
        <v>560</v>
      </c>
      <c r="N309" s="15">
        <v>4270</v>
      </c>
      <c r="O309" s="15">
        <v>4775</v>
      </c>
      <c r="Q309" s="18">
        <v>19565</v>
      </c>
      <c r="R309" s="18">
        <v>23175</v>
      </c>
      <c r="T309" s="16">
        <v>0.218</v>
      </c>
      <c r="U309" s="16">
        <v>0.20599999999999999</v>
      </c>
      <c r="V309" s="1">
        <v>81</v>
      </c>
      <c r="X309" s="1" t="s">
        <v>348</v>
      </c>
      <c r="Z309" s="1" t="s">
        <v>348</v>
      </c>
    </row>
    <row r="310" spans="1:28" x14ac:dyDescent="0.2">
      <c r="A310" s="11" t="s">
        <v>984</v>
      </c>
      <c r="B310" s="17" t="s">
        <v>985</v>
      </c>
      <c r="C310" s="17" t="s">
        <v>290</v>
      </c>
      <c r="E310" s="18">
        <v>1295</v>
      </c>
      <c r="F310" s="18">
        <v>1415</v>
      </c>
      <c r="H310" s="18">
        <v>45</v>
      </c>
      <c r="I310" s="18">
        <v>55</v>
      </c>
      <c r="K310" s="18">
        <v>285</v>
      </c>
      <c r="L310" s="18">
        <v>335</v>
      </c>
      <c r="N310" s="15">
        <v>1625</v>
      </c>
      <c r="O310" s="15">
        <v>1810</v>
      </c>
      <c r="Q310" s="18">
        <v>22530</v>
      </c>
      <c r="R310" s="18">
        <v>26245</v>
      </c>
      <c r="T310" s="16">
        <v>7.1999999999999995E-2</v>
      </c>
      <c r="U310" s="16">
        <v>6.9000000000000006E-2</v>
      </c>
      <c r="V310" s="1">
        <v>320</v>
      </c>
    </row>
    <row r="311" spans="1:28" x14ac:dyDescent="0.2">
      <c r="A311" s="11" t="s">
        <v>704</v>
      </c>
      <c r="B311" s="17" t="s">
        <v>705</v>
      </c>
      <c r="C311" s="17" t="s">
        <v>252</v>
      </c>
      <c r="E311" s="18">
        <v>1765</v>
      </c>
      <c r="F311" s="18">
        <v>1960</v>
      </c>
      <c r="H311" s="18">
        <v>125</v>
      </c>
      <c r="I311" s="18">
        <v>155</v>
      </c>
      <c r="K311" s="18">
        <v>460</v>
      </c>
      <c r="L311" s="18">
        <v>530</v>
      </c>
      <c r="N311" s="15">
        <v>2355</v>
      </c>
      <c r="O311" s="15">
        <v>2645</v>
      </c>
      <c r="Q311" s="18">
        <v>24875</v>
      </c>
      <c r="R311" s="18">
        <v>29700</v>
      </c>
      <c r="T311" s="16">
        <v>9.5000000000000001E-2</v>
      </c>
      <c r="U311" s="16">
        <v>8.8999999999999996E-2</v>
      </c>
      <c r="V311" s="1">
        <v>285</v>
      </c>
    </row>
    <row r="312" spans="1:28" x14ac:dyDescent="0.2">
      <c r="A312" s="11" t="s">
        <v>886</v>
      </c>
      <c r="B312" s="17" t="s">
        <v>887</v>
      </c>
      <c r="C312" s="17" t="s">
        <v>110</v>
      </c>
      <c r="E312" s="18">
        <v>2630</v>
      </c>
      <c r="F312" s="18">
        <v>2880</v>
      </c>
      <c r="H312" s="18">
        <v>70</v>
      </c>
      <c r="I312" s="18">
        <v>80</v>
      </c>
      <c r="K312" s="18">
        <v>370</v>
      </c>
      <c r="L312" s="18">
        <v>405</v>
      </c>
      <c r="N312" s="15">
        <v>3070</v>
      </c>
      <c r="O312" s="15">
        <v>3365</v>
      </c>
      <c r="Q312" s="18">
        <v>15505</v>
      </c>
      <c r="R312" s="18">
        <v>18015</v>
      </c>
      <c r="T312" s="16">
        <v>0.19800000000000001</v>
      </c>
      <c r="U312" s="16">
        <v>0.187</v>
      </c>
      <c r="V312" s="1">
        <v>113</v>
      </c>
    </row>
    <row r="313" spans="1:28" x14ac:dyDescent="0.2">
      <c r="A313" s="11" t="s">
        <v>782</v>
      </c>
      <c r="B313" s="17" t="s">
        <v>783</v>
      </c>
      <c r="C313" s="17" t="s">
        <v>182</v>
      </c>
      <c r="E313" s="18">
        <v>2505</v>
      </c>
      <c r="F313" s="18">
        <v>2750</v>
      </c>
      <c r="H313" s="18">
        <v>45</v>
      </c>
      <c r="I313" s="18">
        <v>60</v>
      </c>
      <c r="K313" s="18">
        <v>405</v>
      </c>
      <c r="L313" s="18">
        <v>485</v>
      </c>
      <c r="N313" s="15">
        <v>2955</v>
      </c>
      <c r="O313" s="15">
        <v>3290</v>
      </c>
      <c r="Q313" s="18">
        <v>20020</v>
      </c>
      <c r="R313" s="18">
        <v>23340</v>
      </c>
      <c r="T313" s="16">
        <v>0.14799999999999999</v>
      </c>
      <c r="U313" s="16">
        <v>0.14099999999999999</v>
      </c>
      <c r="V313" s="1">
        <v>188</v>
      </c>
    </row>
    <row r="314" spans="1:28" x14ac:dyDescent="0.2">
      <c r="A314" s="11" t="s">
        <v>602</v>
      </c>
      <c r="B314" s="17" t="s">
        <v>603</v>
      </c>
      <c r="C314" s="17" t="s">
        <v>234</v>
      </c>
      <c r="E314" s="18">
        <v>2545</v>
      </c>
      <c r="F314" s="18">
        <v>2775</v>
      </c>
      <c r="H314" s="18">
        <v>75</v>
      </c>
      <c r="I314" s="18">
        <v>100</v>
      </c>
      <c r="K314" s="18">
        <v>420</v>
      </c>
      <c r="L314" s="18">
        <v>480</v>
      </c>
      <c r="N314" s="15">
        <v>3040</v>
      </c>
      <c r="O314" s="15">
        <v>3355</v>
      </c>
      <c r="Q314" s="18">
        <v>29935</v>
      </c>
      <c r="R314" s="18">
        <v>34815</v>
      </c>
      <c r="T314" s="16">
        <v>0.10199999999999999</v>
      </c>
      <c r="U314" s="16">
        <v>9.6000000000000002E-2</v>
      </c>
      <c r="V314" s="1">
        <v>275</v>
      </c>
    </row>
    <row r="315" spans="1:28" x14ac:dyDescent="0.2">
      <c r="A315" s="11" t="s">
        <v>682</v>
      </c>
      <c r="B315" s="17" t="s">
        <v>683</v>
      </c>
      <c r="C315" s="17" t="s">
        <v>319</v>
      </c>
      <c r="E315" s="18">
        <v>805</v>
      </c>
      <c r="F315" s="18">
        <v>905</v>
      </c>
      <c r="H315" s="18">
        <v>70</v>
      </c>
      <c r="I315" s="18">
        <v>95</v>
      </c>
      <c r="K315" s="18">
        <v>160</v>
      </c>
      <c r="L315" s="18">
        <v>185</v>
      </c>
      <c r="N315" s="15">
        <v>1035</v>
      </c>
      <c r="O315" s="15">
        <v>1185</v>
      </c>
      <c r="Q315" s="18">
        <v>8675</v>
      </c>
      <c r="R315" s="18">
        <v>10320</v>
      </c>
      <c r="T315" s="16">
        <v>0.12</v>
      </c>
      <c r="U315" s="16">
        <v>0.115</v>
      </c>
      <c r="V315" s="1">
        <v>233</v>
      </c>
    </row>
    <row r="316" spans="1:28" x14ac:dyDescent="0.2">
      <c r="A316" s="11" t="s">
        <v>692</v>
      </c>
      <c r="B316" s="17" t="s">
        <v>693</v>
      </c>
      <c r="C316" s="17" t="s">
        <v>324</v>
      </c>
      <c r="E316" s="18">
        <v>1250</v>
      </c>
      <c r="F316" s="18">
        <v>1385</v>
      </c>
      <c r="H316" s="18">
        <v>120</v>
      </c>
      <c r="I316" s="18">
        <v>150</v>
      </c>
      <c r="K316" s="18">
        <v>350</v>
      </c>
      <c r="L316" s="18">
        <v>405</v>
      </c>
      <c r="N316" s="15">
        <v>1715</v>
      </c>
      <c r="O316" s="15">
        <v>1945</v>
      </c>
      <c r="Q316" s="18">
        <v>15315</v>
      </c>
      <c r="R316" s="18">
        <v>18305</v>
      </c>
      <c r="T316" s="16">
        <v>0.112</v>
      </c>
      <c r="U316" s="16">
        <v>0.106</v>
      </c>
      <c r="V316" s="1">
        <v>258</v>
      </c>
    </row>
    <row r="317" spans="1:28" x14ac:dyDescent="0.2">
      <c r="A317" s="11" t="s">
        <v>828</v>
      </c>
      <c r="B317" s="17" t="s">
        <v>829</v>
      </c>
      <c r="C317" s="17" t="s">
        <v>53</v>
      </c>
      <c r="E317" s="18">
        <v>2830</v>
      </c>
      <c r="F317" s="18">
        <v>3180</v>
      </c>
      <c r="H317" s="18">
        <v>70</v>
      </c>
      <c r="I317" s="18">
        <v>105</v>
      </c>
      <c r="K317" s="18">
        <v>350</v>
      </c>
      <c r="L317" s="18">
        <v>425</v>
      </c>
      <c r="N317" s="15">
        <v>3250</v>
      </c>
      <c r="O317" s="15">
        <v>3710</v>
      </c>
      <c r="Q317" s="18">
        <v>19780</v>
      </c>
      <c r="R317" s="18">
        <v>23595</v>
      </c>
      <c r="T317" s="16">
        <v>0.16400000000000001</v>
      </c>
      <c r="U317" s="16">
        <v>0.157</v>
      </c>
      <c r="V317" s="1">
        <v>157</v>
      </c>
    </row>
    <row r="318" spans="1:28" x14ac:dyDescent="0.2">
      <c r="A318" s="11" t="s">
        <v>858</v>
      </c>
      <c r="B318" s="17" t="s">
        <v>859</v>
      </c>
      <c r="C318" s="17" t="s">
        <v>103</v>
      </c>
      <c r="E318" s="18">
        <v>2170</v>
      </c>
      <c r="F318" s="18">
        <v>2430</v>
      </c>
      <c r="H318" s="18">
        <v>75</v>
      </c>
      <c r="I318" s="18">
        <v>110</v>
      </c>
      <c r="K318" s="18">
        <v>355</v>
      </c>
      <c r="L318" s="18">
        <v>410</v>
      </c>
      <c r="N318" s="15">
        <v>2595</v>
      </c>
      <c r="O318" s="15">
        <v>2950</v>
      </c>
      <c r="Q318" s="18">
        <v>15215</v>
      </c>
      <c r="R318" s="18">
        <v>18350</v>
      </c>
      <c r="T318" s="16">
        <v>0.17100000000000001</v>
      </c>
      <c r="U318" s="16">
        <v>0.161</v>
      </c>
      <c r="V318" s="1">
        <v>150</v>
      </c>
    </row>
    <row r="319" spans="1:28" x14ac:dyDescent="0.2">
      <c r="A319" s="11" t="s">
        <v>924</v>
      </c>
      <c r="B319" s="17" t="s">
        <v>925</v>
      </c>
      <c r="C319" s="17" t="s">
        <v>280</v>
      </c>
      <c r="E319" s="18">
        <v>1305</v>
      </c>
      <c r="F319" s="18">
        <v>1415</v>
      </c>
      <c r="H319" s="18">
        <v>70</v>
      </c>
      <c r="I319" s="18">
        <v>85</v>
      </c>
      <c r="K319" s="18">
        <v>245</v>
      </c>
      <c r="L319" s="18">
        <v>280</v>
      </c>
      <c r="N319" s="15">
        <v>1620</v>
      </c>
      <c r="O319" s="15">
        <v>1775</v>
      </c>
      <c r="Q319" s="18">
        <v>19625</v>
      </c>
      <c r="R319" s="18">
        <v>22805</v>
      </c>
      <c r="T319" s="16">
        <v>8.2000000000000003E-2</v>
      </c>
      <c r="U319" s="16">
        <v>7.8E-2</v>
      </c>
      <c r="V319" s="1">
        <v>308</v>
      </c>
    </row>
    <row r="320" spans="1:28" x14ac:dyDescent="0.2">
      <c r="A320" s="11" t="s">
        <v>934</v>
      </c>
      <c r="B320" s="17" t="s">
        <v>935</v>
      </c>
      <c r="C320" s="17" t="s">
        <v>336</v>
      </c>
      <c r="E320" s="18">
        <v>555</v>
      </c>
      <c r="F320" s="18">
        <v>635</v>
      </c>
      <c r="H320" s="18">
        <v>55</v>
      </c>
      <c r="I320" s="18">
        <v>70</v>
      </c>
      <c r="K320" s="18">
        <v>135</v>
      </c>
      <c r="L320" s="18">
        <v>150</v>
      </c>
      <c r="N320" s="15">
        <v>745</v>
      </c>
      <c r="O320" s="15">
        <v>860</v>
      </c>
      <c r="Q320" s="18">
        <v>4790</v>
      </c>
      <c r="R320" s="18">
        <v>5780</v>
      </c>
      <c r="T320" s="16">
        <v>0.156</v>
      </c>
      <c r="U320" s="16">
        <v>0.14799999999999999</v>
      </c>
      <c r="V320" s="1">
        <v>172</v>
      </c>
      <c r="AA320" s="1" t="s">
        <v>348</v>
      </c>
      <c r="AB320" s="1" t="s">
        <v>348</v>
      </c>
    </row>
    <row r="321" spans="1:28" x14ac:dyDescent="0.2">
      <c r="A321" s="11" t="s">
        <v>435</v>
      </c>
      <c r="B321" s="17" t="s">
        <v>436</v>
      </c>
      <c r="C321" s="17" t="s">
        <v>230</v>
      </c>
      <c r="E321" s="18">
        <v>7930</v>
      </c>
      <c r="F321" s="18">
        <v>9130</v>
      </c>
      <c r="H321" s="18">
        <v>150</v>
      </c>
      <c r="I321" s="18">
        <v>210</v>
      </c>
      <c r="K321" s="18">
        <v>1040</v>
      </c>
      <c r="L321" s="18">
        <v>1195</v>
      </c>
      <c r="N321" s="15">
        <v>9120</v>
      </c>
      <c r="O321" s="15">
        <v>10540</v>
      </c>
      <c r="Q321" s="18">
        <v>29700</v>
      </c>
      <c r="R321" s="18">
        <v>33715</v>
      </c>
      <c r="T321" s="16">
        <v>0.307</v>
      </c>
      <c r="U321" s="16">
        <v>0.313</v>
      </c>
      <c r="V321" s="1">
        <v>6</v>
      </c>
      <c r="W321" s="1" t="s">
        <v>348</v>
      </c>
      <c r="X321" s="1" t="s">
        <v>348</v>
      </c>
      <c r="Y321" s="1" t="s">
        <v>348</v>
      </c>
      <c r="Z321" s="1" t="s">
        <v>348</v>
      </c>
      <c r="AA321" s="1" t="s">
        <v>348</v>
      </c>
      <c r="AB321" s="1" t="s">
        <v>348</v>
      </c>
    </row>
    <row r="322" spans="1:28" x14ac:dyDescent="0.2">
      <c r="A322" s="11" t="s">
        <v>694</v>
      </c>
      <c r="B322" s="17" t="s">
        <v>695</v>
      </c>
      <c r="C322" s="17" t="s">
        <v>325</v>
      </c>
      <c r="E322" s="18">
        <v>1685</v>
      </c>
      <c r="F322" s="18">
        <v>1865</v>
      </c>
      <c r="H322" s="18">
        <v>70</v>
      </c>
      <c r="I322" s="18">
        <v>100</v>
      </c>
      <c r="K322" s="18">
        <v>305</v>
      </c>
      <c r="L322" s="18">
        <v>355</v>
      </c>
      <c r="N322" s="15">
        <v>2060</v>
      </c>
      <c r="O322" s="15">
        <v>2315</v>
      </c>
      <c r="Q322" s="18">
        <v>10880</v>
      </c>
      <c r="R322" s="18">
        <v>12880</v>
      </c>
      <c r="T322" s="16">
        <v>0.19</v>
      </c>
      <c r="U322" s="16">
        <v>0.18</v>
      </c>
      <c r="V322" s="1">
        <v>125</v>
      </c>
      <c r="AB322" s="1" t="s">
        <v>348</v>
      </c>
    </row>
    <row r="323" spans="1:28" x14ac:dyDescent="0.2">
      <c r="A323" s="11" t="s">
        <v>455</v>
      </c>
      <c r="B323" s="17" t="s">
        <v>456</v>
      </c>
      <c r="C323" s="17" t="s">
        <v>25</v>
      </c>
      <c r="E323" s="18">
        <v>9740</v>
      </c>
      <c r="F323" s="18">
        <v>10880</v>
      </c>
      <c r="H323" s="18">
        <v>270</v>
      </c>
      <c r="I323" s="18">
        <v>355</v>
      </c>
      <c r="K323" s="18">
        <v>1435</v>
      </c>
      <c r="L323" s="18">
        <v>1660</v>
      </c>
      <c r="N323" s="15">
        <v>11440</v>
      </c>
      <c r="O323" s="15">
        <v>12895</v>
      </c>
      <c r="Q323" s="18">
        <v>58535</v>
      </c>
      <c r="R323" s="18">
        <v>68460</v>
      </c>
      <c r="T323" s="16">
        <v>0.19500000000000001</v>
      </c>
      <c r="U323" s="16">
        <v>0.188</v>
      </c>
      <c r="V323" s="1">
        <v>108</v>
      </c>
    </row>
    <row r="324" spans="1:28" x14ac:dyDescent="0.2">
      <c r="A324" s="11" t="s">
        <v>584</v>
      </c>
      <c r="B324" s="17" t="s">
        <v>585</v>
      </c>
      <c r="C324" s="17" t="s">
        <v>311</v>
      </c>
      <c r="E324" s="18">
        <v>7805</v>
      </c>
      <c r="F324" s="18">
        <v>8595</v>
      </c>
      <c r="H324" s="18">
        <v>315</v>
      </c>
      <c r="I324" s="18">
        <v>410</v>
      </c>
      <c r="K324" s="18">
        <v>1580</v>
      </c>
      <c r="L324" s="18">
        <v>1830</v>
      </c>
      <c r="N324" s="15">
        <v>9700</v>
      </c>
      <c r="O324" s="15">
        <v>10835</v>
      </c>
      <c r="Q324" s="18">
        <v>86565</v>
      </c>
      <c r="R324" s="18">
        <v>102165</v>
      </c>
      <c r="T324" s="16">
        <v>0.112</v>
      </c>
      <c r="U324" s="16">
        <v>0.106</v>
      </c>
      <c r="V324" s="1">
        <v>256</v>
      </c>
    </row>
    <row r="325" spans="1:28" x14ac:dyDescent="0.2">
      <c r="A325" s="11" t="s">
        <v>762</v>
      </c>
      <c r="B325" s="17" t="s">
        <v>763</v>
      </c>
      <c r="C325" s="17" t="s">
        <v>263</v>
      </c>
      <c r="E325" s="18">
        <v>1250</v>
      </c>
      <c r="F325" s="18">
        <v>1360</v>
      </c>
      <c r="H325" s="18">
        <v>70</v>
      </c>
      <c r="I325" s="18">
        <v>95</v>
      </c>
      <c r="K325" s="18">
        <v>310</v>
      </c>
      <c r="L325" s="18">
        <v>355</v>
      </c>
      <c r="N325" s="15">
        <v>1630</v>
      </c>
      <c r="O325" s="15">
        <v>1815</v>
      </c>
      <c r="Q325" s="18">
        <v>20455</v>
      </c>
      <c r="R325" s="18">
        <v>24090</v>
      </c>
      <c r="T325" s="16">
        <v>0.08</v>
      </c>
      <c r="U325" s="16">
        <v>7.4999999999999997E-2</v>
      </c>
      <c r="V325" s="1">
        <v>312</v>
      </c>
    </row>
    <row r="326" spans="1:28" x14ac:dyDescent="0.2">
      <c r="A326" s="11" t="s">
        <v>608</v>
      </c>
      <c r="B326" s="17" t="s">
        <v>609</v>
      </c>
      <c r="C326" s="17" t="s">
        <v>237</v>
      </c>
      <c r="E326" s="18">
        <v>1865</v>
      </c>
      <c r="F326" s="18">
        <v>2040</v>
      </c>
      <c r="H326" s="18">
        <v>75</v>
      </c>
      <c r="I326" s="18">
        <v>100</v>
      </c>
      <c r="K326" s="18">
        <v>420</v>
      </c>
      <c r="L326" s="18">
        <v>490</v>
      </c>
      <c r="N326" s="15">
        <v>2360</v>
      </c>
      <c r="O326" s="15">
        <v>2625</v>
      </c>
      <c r="Q326" s="18">
        <v>26695</v>
      </c>
      <c r="R326" s="18">
        <v>30915</v>
      </c>
      <c r="T326" s="16">
        <v>8.7999999999999995E-2</v>
      </c>
      <c r="U326" s="16">
        <v>8.5000000000000006E-2</v>
      </c>
      <c r="V326" s="1">
        <v>296</v>
      </c>
    </row>
    <row r="327" spans="1:28" x14ac:dyDescent="0.2">
      <c r="A327" s="11" t="s">
        <v>465</v>
      </c>
      <c r="B327" s="17" t="s">
        <v>466</v>
      </c>
      <c r="C327" s="17" t="s">
        <v>30</v>
      </c>
      <c r="E327" s="18">
        <v>12255</v>
      </c>
      <c r="F327" s="18">
        <v>13830</v>
      </c>
      <c r="H327" s="18">
        <v>235</v>
      </c>
      <c r="I327" s="18">
        <v>310</v>
      </c>
      <c r="K327" s="18">
        <v>1255</v>
      </c>
      <c r="L327" s="18">
        <v>1485</v>
      </c>
      <c r="N327" s="15">
        <v>13745</v>
      </c>
      <c r="O327" s="15">
        <v>15630</v>
      </c>
      <c r="Q327" s="18">
        <v>58655</v>
      </c>
      <c r="R327" s="18">
        <v>69615</v>
      </c>
      <c r="T327" s="16">
        <v>0.23400000000000001</v>
      </c>
      <c r="U327" s="16">
        <v>0.224</v>
      </c>
      <c r="V327" s="1">
        <v>57</v>
      </c>
      <c r="X327" s="1" t="s">
        <v>348</v>
      </c>
      <c r="Z327" s="1" t="s">
        <v>348</v>
      </c>
    </row>
    <row r="328" spans="1:28" x14ac:dyDescent="0.2">
      <c r="A328" s="11" t="s">
        <v>986</v>
      </c>
      <c r="B328" s="17" t="s">
        <v>987</v>
      </c>
      <c r="C328" s="17" t="s">
        <v>291</v>
      </c>
      <c r="E328" s="18">
        <v>1630</v>
      </c>
      <c r="F328" s="18">
        <v>1800</v>
      </c>
      <c r="H328" s="18">
        <v>50</v>
      </c>
      <c r="I328" s="18">
        <v>60</v>
      </c>
      <c r="K328" s="18">
        <v>355</v>
      </c>
      <c r="L328" s="18">
        <v>405</v>
      </c>
      <c r="N328" s="15">
        <v>2030</v>
      </c>
      <c r="O328" s="15">
        <v>2260</v>
      </c>
      <c r="Q328" s="18">
        <v>19290</v>
      </c>
      <c r="R328" s="18">
        <v>22305</v>
      </c>
      <c r="T328" s="16">
        <v>0.105</v>
      </c>
      <c r="U328" s="16">
        <v>0.10100000000000001</v>
      </c>
      <c r="V328" s="1">
        <v>268</v>
      </c>
    </row>
    <row r="329" spans="1:28" x14ac:dyDescent="0.2">
      <c r="A329" s="11" t="s">
        <v>610</v>
      </c>
      <c r="B329" s="17" t="s">
        <v>611</v>
      </c>
      <c r="C329" s="17" t="s">
        <v>238</v>
      </c>
      <c r="E329" s="18">
        <v>1580</v>
      </c>
      <c r="F329" s="18">
        <v>1745</v>
      </c>
      <c r="H329" s="18">
        <v>55</v>
      </c>
      <c r="I329" s="18">
        <v>75</v>
      </c>
      <c r="K329" s="18">
        <v>365</v>
      </c>
      <c r="L329" s="18">
        <v>440</v>
      </c>
      <c r="N329" s="15">
        <v>2000</v>
      </c>
      <c r="O329" s="15">
        <v>2260</v>
      </c>
      <c r="Q329" s="18">
        <v>30200</v>
      </c>
      <c r="R329" s="18">
        <v>35450</v>
      </c>
      <c r="T329" s="16">
        <v>6.6000000000000003E-2</v>
      </c>
      <c r="U329" s="16">
        <v>6.4000000000000001E-2</v>
      </c>
      <c r="V329" s="1">
        <v>322</v>
      </c>
    </row>
    <row r="330" spans="1:28" x14ac:dyDescent="0.2">
      <c r="A330" s="11" t="s">
        <v>497</v>
      </c>
      <c r="B330" s="17" t="s">
        <v>498</v>
      </c>
      <c r="C330" s="17" t="s">
        <v>125</v>
      </c>
      <c r="E330" s="18">
        <v>13235</v>
      </c>
      <c r="F330" s="18">
        <v>14795</v>
      </c>
      <c r="H330" s="18">
        <v>275</v>
      </c>
      <c r="I330" s="18">
        <v>365</v>
      </c>
      <c r="K330" s="18">
        <v>1530</v>
      </c>
      <c r="L330" s="18">
        <v>1775</v>
      </c>
      <c r="N330" s="15">
        <v>15040</v>
      </c>
      <c r="O330" s="15">
        <v>16935</v>
      </c>
      <c r="Q330" s="18">
        <v>49735</v>
      </c>
      <c r="R330" s="18">
        <v>58060</v>
      </c>
      <c r="T330" s="16">
        <v>0.30199999999999999</v>
      </c>
      <c r="U330" s="16">
        <v>0.29199999999999998</v>
      </c>
      <c r="V330" s="1">
        <v>15</v>
      </c>
      <c r="W330" s="1" t="s">
        <v>348</v>
      </c>
      <c r="X330" s="1" t="s">
        <v>348</v>
      </c>
      <c r="Y330" s="1" t="s">
        <v>348</v>
      </c>
      <c r="Z330" s="1" t="s">
        <v>348</v>
      </c>
      <c r="AB330" s="1" t="s">
        <v>348</v>
      </c>
    </row>
    <row r="331" spans="1:28" x14ac:dyDescent="0.2">
      <c r="A331" s="11" t="s">
        <v>1018</v>
      </c>
      <c r="B331" s="17" t="s">
        <v>1019</v>
      </c>
      <c r="C331" s="17" t="s">
        <v>146</v>
      </c>
      <c r="E331" s="18">
        <v>2670</v>
      </c>
      <c r="F331" s="18">
        <v>2905</v>
      </c>
      <c r="H331" s="18">
        <v>65</v>
      </c>
      <c r="I331" s="18">
        <v>85</v>
      </c>
      <c r="K331" s="18">
        <v>420</v>
      </c>
      <c r="L331" s="18">
        <v>470</v>
      </c>
      <c r="N331" s="15">
        <v>3155</v>
      </c>
      <c r="O331" s="15">
        <v>3460</v>
      </c>
      <c r="Q331" s="18">
        <v>18795</v>
      </c>
      <c r="R331" s="18">
        <v>21810</v>
      </c>
      <c r="T331" s="16">
        <v>0.16800000000000001</v>
      </c>
      <c r="U331" s="16">
        <v>0.159</v>
      </c>
      <c r="V331" s="1">
        <v>153</v>
      </c>
    </row>
    <row r="332" spans="1:28" x14ac:dyDescent="0.2">
      <c r="A332" s="11" t="s">
        <v>1010</v>
      </c>
      <c r="B332" s="17" t="s">
        <v>1011</v>
      </c>
      <c r="C332" s="17" t="s">
        <v>298</v>
      </c>
      <c r="E332" s="18">
        <v>1995</v>
      </c>
      <c r="F332" s="18">
        <v>2250</v>
      </c>
      <c r="H332" s="18">
        <v>85</v>
      </c>
      <c r="I332" s="18">
        <v>105</v>
      </c>
      <c r="K332" s="18">
        <v>375</v>
      </c>
      <c r="L332" s="18">
        <v>435</v>
      </c>
      <c r="N332" s="15">
        <v>2460</v>
      </c>
      <c r="O332" s="15">
        <v>2790</v>
      </c>
      <c r="Q332" s="18">
        <v>18460</v>
      </c>
      <c r="R332" s="18">
        <v>21550</v>
      </c>
      <c r="T332" s="16">
        <v>0.13300000000000001</v>
      </c>
      <c r="U332" s="16">
        <v>0.129</v>
      </c>
      <c r="V332" s="1">
        <v>203</v>
      </c>
    </row>
    <row r="333" spans="1:28" x14ac:dyDescent="0.2">
      <c r="A333" s="11" t="s">
        <v>1020</v>
      </c>
      <c r="B333" s="17" t="s">
        <v>1021</v>
      </c>
      <c r="C333" s="17" t="s">
        <v>147</v>
      </c>
      <c r="E333" s="18">
        <v>2015</v>
      </c>
      <c r="F333" s="18">
        <v>2285</v>
      </c>
      <c r="H333" s="18">
        <v>90</v>
      </c>
      <c r="I333" s="18">
        <v>125</v>
      </c>
      <c r="K333" s="18">
        <v>320</v>
      </c>
      <c r="L333" s="18">
        <v>380</v>
      </c>
      <c r="N333" s="15">
        <v>2425</v>
      </c>
      <c r="O333" s="15">
        <v>2790</v>
      </c>
      <c r="Q333" s="18">
        <v>19785</v>
      </c>
      <c r="R333" s="18">
        <v>23670</v>
      </c>
      <c r="T333" s="16">
        <v>0.123</v>
      </c>
      <c r="U333" s="16">
        <v>0.11799999999999999</v>
      </c>
      <c r="V333" s="1">
        <v>228</v>
      </c>
    </row>
    <row r="334" spans="1:28" x14ac:dyDescent="0.2">
      <c r="A334" s="11" t="s">
        <v>628</v>
      </c>
      <c r="B334" s="17" t="s">
        <v>629</v>
      </c>
      <c r="C334" s="17" t="s">
        <v>247</v>
      </c>
      <c r="E334" s="18">
        <v>3010</v>
      </c>
      <c r="F334" s="18">
        <v>3380</v>
      </c>
      <c r="H334" s="18">
        <v>105</v>
      </c>
      <c r="I334" s="18">
        <v>140</v>
      </c>
      <c r="K334" s="18">
        <v>625</v>
      </c>
      <c r="L334" s="18">
        <v>735</v>
      </c>
      <c r="N334" s="15">
        <v>3740</v>
      </c>
      <c r="O334" s="15">
        <v>4260</v>
      </c>
      <c r="Q334" s="18">
        <v>33855</v>
      </c>
      <c r="R334" s="18">
        <v>39455</v>
      </c>
      <c r="T334" s="16">
        <v>0.111</v>
      </c>
      <c r="U334" s="16">
        <v>0.108</v>
      </c>
      <c r="V334" s="1">
        <v>252</v>
      </c>
    </row>
    <row r="335" spans="1:28" x14ac:dyDescent="0.2">
      <c r="A335" s="11" t="s">
        <v>830</v>
      </c>
      <c r="B335" s="17" t="s">
        <v>831</v>
      </c>
      <c r="C335" s="17" t="s">
        <v>54</v>
      </c>
      <c r="E335" s="18">
        <v>2265</v>
      </c>
      <c r="F335" s="18">
        <v>2545</v>
      </c>
      <c r="H335" s="18">
        <v>105</v>
      </c>
      <c r="I335" s="18">
        <v>130</v>
      </c>
      <c r="K335" s="18">
        <v>420</v>
      </c>
      <c r="L335" s="18">
        <v>495</v>
      </c>
      <c r="N335" s="15">
        <v>2790</v>
      </c>
      <c r="O335" s="15">
        <v>3170</v>
      </c>
      <c r="Q335" s="18">
        <v>16725</v>
      </c>
      <c r="R335" s="18">
        <v>19950</v>
      </c>
      <c r="T335" s="16">
        <v>0.16700000000000001</v>
      </c>
      <c r="U335" s="16">
        <v>0.159</v>
      </c>
      <c r="V335" s="1">
        <v>151</v>
      </c>
    </row>
    <row r="336" spans="1:28" x14ac:dyDescent="0.2">
      <c r="A336" s="11" t="s">
        <v>1022</v>
      </c>
      <c r="B336" s="17" t="s">
        <v>1023</v>
      </c>
      <c r="C336" s="17" t="s">
        <v>148</v>
      </c>
      <c r="E336" s="18">
        <v>2680</v>
      </c>
      <c r="F336" s="18">
        <v>2910</v>
      </c>
      <c r="H336" s="18">
        <v>95</v>
      </c>
      <c r="I336" s="18">
        <v>105</v>
      </c>
      <c r="K336" s="18">
        <v>370</v>
      </c>
      <c r="L336" s="18">
        <v>445</v>
      </c>
      <c r="N336" s="15">
        <v>3145</v>
      </c>
      <c r="O336" s="15">
        <v>3460</v>
      </c>
      <c r="Q336" s="18">
        <v>16770</v>
      </c>
      <c r="R336" s="18">
        <v>19640</v>
      </c>
      <c r="T336" s="16">
        <v>0.188</v>
      </c>
      <c r="U336" s="16">
        <v>0.17599999999999999</v>
      </c>
      <c r="V336" s="1">
        <v>129</v>
      </c>
    </row>
    <row r="337" spans="1:22" x14ac:dyDescent="0.2">
      <c r="A337" s="11" t="s">
        <v>544</v>
      </c>
      <c r="B337" s="17" t="s">
        <v>545</v>
      </c>
      <c r="C337" s="17" t="s">
        <v>69</v>
      </c>
      <c r="E337" s="18">
        <v>2885</v>
      </c>
      <c r="F337" s="18">
        <v>3170</v>
      </c>
      <c r="H337" s="18">
        <v>105</v>
      </c>
      <c r="I337" s="18">
        <v>130</v>
      </c>
      <c r="K337" s="18">
        <v>575</v>
      </c>
      <c r="L337" s="18">
        <v>665</v>
      </c>
      <c r="N337" s="15">
        <v>3570</v>
      </c>
      <c r="O337" s="15">
        <v>3970</v>
      </c>
      <c r="Q337" s="18">
        <v>30525</v>
      </c>
      <c r="R337" s="18">
        <v>35740</v>
      </c>
      <c r="T337" s="16">
        <v>0.11700000000000001</v>
      </c>
      <c r="U337" s="16">
        <v>0.111</v>
      </c>
      <c r="V337" s="1">
        <v>242</v>
      </c>
    </row>
    <row r="338" spans="1:22" x14ac:dyDescent="0.2">
      <c r="N338" s="8"/>
      <c r="O338" s="8"/>
      <c r="T338" s="20"/>
      <c r="U338" s="20"/>
    </row>
    <row r="339" spans="1:22" x14ac:dyDescent="0.2">
      <c r="A339" s="1" t="s">
        <v>1449</v>
      </c>
      <c r="N339" s="8"/>
      <c r="O339" s="8"/>
    </row>
    <row r="340" spans="1:22" x14ac:dyDescent="0.2">
      <c r="A340" s="99" t="s">
        <v>1451</v>
      </c>
      <c r="N340" s="8"/>
      <c r="O340" s="8"/>
    </row>
    <row r="341" spans="1:22" x14ac:dyDescent="0.2">
      <c r="N341" s="8"/>
      <c r="O341" s="8"/>
    </row>
    <row r="342" spans="1:22" x14ac:dyDescent="0.2">
      <c r="N342" s="8"/>
      <c r="O342" s="8"/>
    </row>
    <row r="343" spans="1:22" x14ac:dyDescent="0.2">
      <c r="N343" s="8"/>
      <c r="O343" s="8"/>
    </row>
    <row r="344" spans="1:22" x14ac:dyDescent="0.2">
      <c r="N344" s="8"/>
      <c r="O344" s="8"/>
    </row>
  </sheetData>
  <sortState ref="A12:AH337">
    <sortCondition ref="C12:C337"/>
  </sortState>
  <mergeCells count="12">
    <mergeCell ref="B6:C6"/>
    <mergeCell ref="B8:C8"/>
    <mergeCell ref="B10:C10"/>
    <mergeCell ref="A1:A2"/>
    <mergeCell ref="B1:C2"/>
    <mergeCell ref="Q1:R1"/>
    <mergeCell ref="T1:U1"/>
    <mergeCell ref="B4:C4"/>
    <mergeCell ref="E1:F1"/>
    <mergeCell ref="H1:I1"/>
    <mergeCell ref="K1:L1"/>
    <mergeCell ref="N1:O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2"/>
  <sheetViews>
    <sheetView workbookViewId="0">
      <selection activeCell="B11" sqref="B11"/>
    </sheetView>
  </sheetViews>
  <sheetFormatPr defaultColWidth="8.77734375" defaultRowHeight="12" x14ac:dyDescent="0.2"/>
  <cols>
    <col min="1" max="1" width="20.88671875" style="1" customWidth="1"/>
    <col min="2" max="16384" width="8.77734375" style="1"/>
  </cols>
  <sheetData>
    <row r="1" spans="1:7" x14ac:dyDescent="0.25">
      <c r="A1" s="22" t="s">
        <v>1033</v>
      </c>
      <c r="B1" s="23"/>
      <c r="C1" s="23"/>
      <c r="D1" s="23"/>
    </row>
    <row r="2" spans="1:7" x14ac:dyDescent="0.25">
      <c r="A2" s="24" t="s">
        <v>1034</v>
      </c>
      <c r="B2" s="23"/>
      <c r="C2" s="23"/>
      <c r="D2" s="23"/>
    </row>
    <row r="4" spans="1:7" x14ac:dyDescent="0.25">
      <c r="A4" s="25" t="s">
        <v>1035</v>
      </c>
      <c r="B4" s="25" t="s">
        <v>1036</v>
      </c>
      <c r="C4" s="23"/>
      <c r="D4" s="23"/>
    </row>
    <row r="5" spans="1:7" x14ac:dyDescent="0.25">
      <c r="A5" s="25" t="s">
        <v>1037</v>
      </c>
      <c r="B5" s="25" t="s">
        <v>1038</v>
      </c>
      <c r="C5" s="23"/>
      <c r="D5" s="23"/>
    </row>
    <row r="7" spans="1:7" ht="25.9" customHeight="1" x14ac:dyDescent="0.25">
      <c r="A7" s="26" t="s">
        <v>1039</v>
      </c>
      <c r="B7" s="27" t="s">
        <v>1040</v>
      </c>
      <c r="C7" s="127" t="s">
        <v>1041</v>
      </c>
      <c r="D7" s="128"/>
      <c r="E7" s="1" t="s">
        <v>1375</v>
      </c>
      <c r="F7" s="1" t="s">
        <v>1376</v>
      </c>
      <c r="G7" s="1" t="s">
        <v>1377</v>
      </c>
    </row>
    <row r="8" spans="1:7" x14ac:dyDescent="0.25">
      <c r="A8" s="23"/>
      <c r="B8" s="28" t="s">
        <v>1042</v>
      </c>
      <c r="C8" s="28" t="s">
        <v>1042</v>
      </c>
      <c r="D8" s="28" t="s">
        <v>1043</v>
      </c>
    </row>
    <row r="9" spans="1:7" x14ac:dyDescent="0.25">
      <c r="A9" s="29" t="s">
        <v>1044</v>
      </c>
      <c r="B9" s="30">
        <v>11437500</v>
      </c>
      <c r="C9" s="30">
        <v>1548800</v>
      </c>
      <c r="D9" s="31">
        <v>13.5</v>
      </c>
    </row>
    <row r="10" spans="1:7" x14ac:dyDescent="0.25">
      <c r="A10" s="29" t="s">
        <v>1328</v>
      </c>
      <c r="B10" s="30">
        <v>18300</v>
      </c>
      <c r="C10" s="30">
        <v>3600</v>
      </c>
      <c r="D10" s="31">
        <v>19.7</v>
      </c>
      <c r="E10" s="1">
        <v>48</v>
      </c>
      <c r="G10" s="1" t="s">
        <v>348</v>
      </c>
    </row>
    <row r="11" spans="1:7" x14ac:dyDescent="0.25">
      <c r="A11" s="29" t="s">
        <v>1063</v>
      </c>
      <c r="B11" s="30">
        <v>19200</v>
      </c>
      <c r="C11" s="30">
        <v>2100</v>
      </c>
      <c r="D11" s="31">
        <v>10.9</v>
      </c>
      <c r="E11" s="1">
        <v>163</v>
      </c>
    </row>
    <row r="12" spans="1:7" x14ac:dyDescent="0.25">
      <c r="A12" s="29" t="s">
        <v>1122</v>
      </c>
      <c r="B12" s="30">
        <v>27000</v>
      </c>
      <c r="C12" s="32" t="s">
        <v>1068</v>
      </c>
      <c r="D12" s="32" t="s">
        <v>1068</v>
      </c>
      <c r="E12" s="1" t="s">
        <v>349</v>
      </c>
    </row>
    <row r="13" spans="1:7" x14ac:dyDescent="0.25">
      <c r="A13" s="29" t="s">
        <v>1329</v>
      </c>
      <c r="B13" s="30">
        <v>26100</v>
      </c>
      <c r="C13" s="32" t="s">
        <v>1068</v>
      </c>
      <c r="D13" s="32" t="s">
        <v>1068</v>
      </c>
      <c r="E13" s="1" t="s">
        <v>349</v>
      </c>
    </row>
    <row r="14" spans="1:7" x14ac:dyDescent="0.25">
      <c r="A14" s="29" t="s">
        <v>1151</v>
      </c>
      <c r="B14" s="30">
        <v>25800</v>
      </c>
      <c r="C14" s="30">
        <v>2600</v>
      </c>
      <c r="D14" s="31">
        <v>10.1</v>
      </c>
      <c r="E14" s="1">
        <v>176</v>
      </c>
    </row>
    <row r="15" spans="1:7" x14ac:dyDescent="0.25">
      <c r="A15" s="29" t="s">
        <v>1300</v>
      </c>
      <c r="B15" s="30">
        <v>20700</v>
      </c>
      <c r="C15" s="30">
        <v>3100</v>
      </c>
      <c r="D15" s="31">
        <v>14.7</v>
      </c>
      <c r="E15" s="1">
        <v>104</v>
      </c>
    </row>
    <row r="16" spans="1:7" x14ac:dyDescent="0.25">
      <c r="A16" s="29" t="s">
        <v>1280</v>
      </c>
      <c r="B16" s="30">
        <v>38000</v>
      </c>
      <c r="C16" s="30">
        <v>2400</v>
      </c>
      <c r="D16" s="31">
        <v>6.2</v>
      </c>
      <c r="E16" s="1">
        <v>238</v>
      </c>
    </row>
    <row r="17" spans="1:7" x14ac:dyDescent="0.25">
      <c r="A17" s="29" t="s">
        <v>1228</v>
      </c>
      <c r="B17" s="30">
        <v>14400</v>
      </c>
      <c r="C17" s="30">
        <v>1500</v>
      </c>
      <c r="D17" s="31">
        <v>10.4</v>
      </c>
      <c r="E17" s="1">
        <v>172</v>
      </c>
    </row>
    <row r="18" spans="1:7" x14ac:dyDescent="0.25">
      <c r="A18" s="29" t="s">
        <v>1249</v>
      </c>
      <c r="B18" s="30">
        <v>56700</v>
      </c>
      <c r="C18" s="30">
        <v>13200</v>
      </c>
      <c r="D18" s="31">
        <v>23.3</v>
      </c>
      <c r="E18" s="1">
        <v>26</v>
      </c>
      <c r="F18" s="1" t="s">
        <v>348</v>
      </c>
      <c r="G18" s="1" t="s">
        <v>348</v>
      </c>
    </row>
    <row r="19" spans="1:7" x14ac:dyDescent="0.25">
      <c r="A19" s="29" t="s">
        <v>1250</v>
      </c>
      <c r="B19" s="30">
        <v>83300</v>
      </c>
      <c r="C19" s="30">
        <v>10800</v>
      </c>
      <c r="D19" s="31">
        <v>13</v>
      </c>
      <c r="E19" s="1">
        <v>132</v>
      </c>
    </row>
    <row r="20" spans="1:7" x14ac:dyDescent="0.25">
      <c r="A20" s="29" t="s">
        <v>1109</v>
      </c>
      <c r="B20" s="30">
        <v>40800</v>
      </c>
      <c r="C20" s="30">
        <v>5900</v>
      </c>
      <c r="D20" s="31">
        <v>14.4</v>
      </c>
      <c r="E20" s="1">
        <v>110</v>
      </c>
    </row>
    <row r="21" spans="1:7" x14ac:dyDescent="0.25">
      <c r="A21" s="29" t="s">
        <v>1064</v>
      </c>
      <c r="B21" s="30">
        <v>16700</v>
      </c>
      <c r="C21" s="30">
        <v>1600</v>
      </c>
      <c r="D21" s="31">
        <v>9.4</v>
      </c>
      <c r="E21" s="1">
        <v>190</v>
      </c>
    </row>
    <row r="22" spans="1:7" x14ac:dyDescent="0.25">
      <c r="A22" s="29" t="s">
        <v>1199</v>
      </c>
      <c r="B22" s="30">
        <v>38200</v>
      </c>
      <c r="C22" s="30">
        <v>5500</v>
      </c>
      <c r="D22" s="31">
        <v>14.5</v>
      </c>
      <c r="E22" s="1">
        <v>107</v>
      </c>
    </row>
    <row r="23" spans="1:7" x14ac:dyDescent="0.25">
      <c r="A23" s="29" t="s">
        <v>1289</v>
      </c>
      <c r="B23" s="30">
        <v>43600</v>
      </c>
      <c r="C23" s="30">
        <v>900</v>
      </c>
      <c r="D23" s="31">
        <v>2.2000000000000002</v>
      </c>
      <c r="E23" s="1">
        <v>267</v>
      </c>
    </row>
    <row r="24" spans="1:7" x14ac:dyDescent="0.25">
      <c r="A24" s="29" t="s">
        <v>1152</v>
      </c>
      <c r="B24" s="30">
        <v>25900</v>
      </c>
      <c r="C24" s="30">
        <v>1100</v>
      </c>
      <c r="D24" s="31">
        <v>4.4000000000000004</v>
      </c>
      <c r="E24" s="1">
        <v>255</v>
      </c>
    </row>
    <row r="25" spans="1:7" x14ac:dyDescent="0.25">
      <c r="A25" s="29" t="s">
        <v>1335</v>
      </c>
      <c r="B25" s="30">
        <v>40500</v>
      </c>
      <c r="C25" s="30">
        <v>3100</v>
      </c>
      <c r="D25" s="31">
        <v>7.7</v>
      </c>
      <c r="E25" s="1">
        <v>210</v>
      </c>
    </row>
    <row r="26" spans="1:7" x14ac:dyDescent="0.25">
      <c r="A26" s="29" t="s">
        <v>1188</v>
      </c>
      <c r="B26" s="30">
        <v>34300</v>
      </c>
      <c r="C26" s="30">
        <v>5100</v>
      </c>
      <c r="D26" s="31">
        <v>14.7</v>
      </c>
      <c r="E26" s="1">
        <v>102</v>
      </c>
    </row>
    <row r="27" spans="1:7" x14ac:dyDescent="0.25">
      <c r="A27" s="29" t="s">
        <v>1251</v>
      </c>
      <c r="B27" s="30">
        <v>53500</v>
      </c>
      <c r="C27" s="30">
        <v>6700</v>
      </c>
      <c r="D27" s="31">
        <v>12.5</v>
      </c>
      <c r="E27" s="1">
        <v>137</v>
      </c>
    </row>
    <row r="28" spans="1:7" x14ac:dyDescent="0.25">
      <c r="A28" s="29" t="s">
        <v>1175</v>
      </c>
      <c r="B28" s="30">
        <v>273200</v>
      </c>
      <c r="C28" s="30">
        <v>66200</v>
      </c>
      <c r="D28" s="31">
        <v>24.2</v>
      </c>
      <c r="E28" s="1">
        <v>21</v>
      </c>
      <c r="F28" s="1" t="s">
        <v>348</v>
      </c>
      <c r="G28" s="1" t="s">
        <v>348</v>
      </c>
    </row>
    <row r="29" spans="1:7" x14ac:dyDescent="0.25">
      <c r="A29" s="29" t="s">
        <v>1130</v>
      </c>
      <c r="B29" s="30">
        <v>21600</v>
      </c>
      <c r="C29" s="32" t="s">
        <v>1068</v>
      </c>
      <c r="D29" s="32" t="s">
        <v>1068</v>
      </c>
      <c r="E29" s="1" t="s">
        <v>349</v>
      </c>
    </row>
    <row r="30" spans="1:7" x14ac:dyDescent="0.25">
      <c r="A30" s="29" t="s">
        <v>1057</v>
      </c>
      <c r="B30" s="30">
        <v>33900</v>
      </c>
      <c r="C30" s="30">
        <v>5700</v>
      </c>
      <c r="D30" s="31">
        <v>16.8</v>
      </c>
      <c r="E30" s="1">
        <v>76</v>
      </c>
    </row>
    <row r="31" spans="1:7" x14ac:dyDescent="0.25">
      <c r="A31" s="29" t="s">
        <v>1058</v>
      </c>
      <c r="B31" s="30">
        <v>28500</v>
      </c>
      <c r="C31" s="30">
        <v>6600</v>
      </c>
      <c r="D31" s="31">
        <v>23.1</v>
      </c>
      <c r="E31" s="1">
        <v>28</v>
      </c>
      <c r="G31" s="1" t="s">
        <v>348</v>
      </c>
    </row>
    <row r="32" spans="1:7" x14ac:dyDescent="0.2">
      <c r="A32" s="29" t="s">
        <v>1123</v>
      </c>
      <c r="B32" s="30">
        <v>13900</v>
      </c>
      <c r="C32" s="30">
        <v>1300</v>
      </c>
      <c r="D32" s="31">
        <v>9.6</v>
      </c>
      <c r="E32" s="1">
        <v>186</v>
      </c>
    </row>
    <row r="33" spans="1:7" x14ac:dyDescent="0.2">
      <c r="A33" s="29" t="s">
        <v>1070</v>
      </c>
      <c r="B33" s="30">
        <v>64500</v>
      </c>
      <c r="C33" s="30">
        <v>12400</v>
      </c>
      <c r="D33" s="31">
        <v>19.2</v>
      </c>
      <c r="E33" s="1">
        <v>55</v>
      </c>
      <c r="G33" s="1" t="s">
        <v>348</v>
      </c>
    </row>
    <row r="34" spans="1:7" x14ac:dyDescent="0.2">
      <c r="A34" s="29" t="s">
        <v>1137</v>
      </c>
      <c r="B34" s="30">
        <v>12400</v>
      </c>
      <c r="C34" s="30">
        <v>1000</v>
      </c>
      <c r="D34" s="31">
        <v>7.9</v>
      </c>
      <c r="E34" s="1">
        <v>207</v>
      </c>
    </row>
    <row r="35" spans="1:7" x14ac:dyDescent="0.2">
      <c r="A35" s="29" t="s">
        <v>1336</v>
      </c>
      <c r="B35" s="30">
        <v>27100</v>
      </c>
      <c r="C35" s="30">
        <v>3200</v>
      </c>
      <c r="D35" s="31">
        <v>11.9</v>
      </c>
      <c r="E35" s="1">
        <v>145</v>
      </c>
    </row>
    <row r="36" spans="1:7" x14ac:dyDescent="0.2">
      <c r="A36" s="29" t="s">
        <v>1268</v>
      </c>
      <c r="B36" s="30">
        <v>24600</v>
      </c>
      <c r="C36" s="30">
        <v>1100</v>
      </c>
      <c r="D36" s="31">
        <v>4.5</v>
      </c>
      <c r="E36" s="1">
        <v>254</v>
      </c>
    </row>
    <row r="37" spans="1:7" x14ac:dyDescent="0.2">
      <c r="A37" s="29" t="s">
        <v>1113</v>
      </c>
      <c r="B37" s="30">
        <v>144700</v>
      </c>
      <c r="C37" s="30">
        <v>27300</v>
      </c>
      <c r="D37" s="31">
        <v>18.899999999999999</v>
      </c>
      <c r="E37" s="1">
        <v>58</v>
      </c>
      <c r="G37" s="1" t="s">
        <v>348</v>
      </c>
    </row>
    <row r="38" spans="1:7" x14ac:dyDescent="0.2">
      <c r="A38" s="29" t="s">
        <v>1200</v>
      </c>
      <c r="B38" s="30">
        <v>37300</v>
      </c>
      <c r="C38" s="30">
        <v>4600</v>
      </c>
      <c r="D38" s="31">
        <v>12.4</v>
      </c>
      <c r="E38" s="1">
        <v>139</v>
      </c>
    </row>
    <row r="39" spans="1:7" x14ac:dyDescent="0.2">
      <c r="A39" s="29" t="s">
        <v>1221</v>
      </c>
      <c r="B39" s="30">
        <v>23200</v>
      </c>
      <c r="C39" s="30">
        <v>4600</v>
      </c>
      <c r="D39" s="31">
        <v>19.600000000000001</v>
      </c>
      <c r="E39" s="1">
        <v>50</v>
      </c>
      <c r="G39" s="1" t="s">
        <v>348</v>
      </c>
    </row>
    <row r="40" spans="1:7" x14ac:dyDescent="0.2">
      <c r="A40" s="29" t="s">
        <v>1252</v>
      </c>
      <c r="B40" s="30">
        <v>59500</v>
      </c>
      <c r="C40" s="30">
        <v>8300</v>
      </c>
      <c r="D40" s="31">
        <v>13.9</v>
      </c>
      <c r="E40" s="1">
        <v>116</v>
      </c>
    </row>
    <row r="41" spans="1:7" x14ac:dyDescent="0.2">
      <c r="A41" s="29" t="s">
        <v>1201</v>
      </c>
      <c r="B41" s="30">
        <v>16200</v>
      </c>
      <c r="C41" s="32" t="s">
        <v>1068</v>
      </c>
      <c r="D41" s="32" t="s">
        <v>1068</v>
      </c>
      <c r="E41" s="1" t="s">
        <v>349</v>
      </c>
    </row>
    <row r="42" spans="1:7" x14ac:dyDescent="0.2">
      <c r="A42" s="29" t="s">
        <v>1269</v>
      </c>
      <c r="B42" s="30">
        <v>50500</v>
      </c>
      <c r="C42" s="30">
        <v>7200</v>
      </c>
      <c r="D42" s="31">
        <v>14.2</v>
      </c>
      <c r="E42" s="1">
        <v>112</v>
      </c>
    </row>
    <row r="43" spans="1:7" x14ac:dyDescent="0.2">
      <c r="A43" s="29" t="s">
        <v>1337</v>
      </c>
      <c r="B43" s="30">
        <v>99200</v>
      </c>
      <c r="C43" s="30">
        <v>17400</v>
      </c>
      <c r="D43" s="31">
        <v>17.5</v>
      </c>
      <c r="E43" s="1">
        <v>67</v>
      </c>
    </row>
    <row r="44" spans="1:7" x14ac:dyDescent="0.2">
      <c r="A44" s="29" t="s">
        <v>1222</v>
      </c>
      <c r="B44" s="30">
        <v>23900</v>
      </c>
      <c r="C44" s="32" t="s">
        <v>1068</v>
      </c>
      <c r="D44" s="32" t="s">
        <v>1068</v>
      </c>
      <c r="E44" s="1" t="s">
        <v>349</v>
      </c>
    </row>
    <row r="45" spans="1:7" x14ac:dyDescent="0.2">
      <c r="A45" s="29" t="s">
        <v>1253</v>
      </c>
      <c r="B45" s="30">
        <v>68700</v>
      </c>
      <c r="C45" s="30">
        <v>6100</v>
      </c>
      <c r="D45" s="31">
        <v>8.9</v>
      </c>
      <c r="E45" s="1">
        <v>196</v>
      </c>
    </row>
    <row r="46" spans="1:7" x14ac:dyDescent="0.2">
      <c r="A46" s="29" t="s">
        <v>1182</v>
      </c>
      <c r="B46" s="30">
        <v>17900</v>
      </c>
      <c r="C46" s="32" t="s">
        <v>1068</v>
      </c>
      <c r="D46" s="32" t="s">
        <v>1068</v>
      </c>
      <c r="E46" s="1" t="s">
        <v>349</v>
      </c>
    </row>
    <row r="47" spans="1:7" x14ac:dyDescent="0.2">
      <c r="A47" s="29" t="s">
        <v>1211</v>
      </c>
      <c r="B47" s="30">
        <v>20800</v>
      </c>
      <c r="C47" s="30">
        <v>5300</v>
      </c>
      <c r="D47" s="31">
        <v>25.4</v>
      </c>
      <c r="E47" s="1">
        <v>14</v>
      </c>
      <c r="F47" s="1" t="s">
        <v>348</v>
      </c>
      <c r="G47" s="1" t="s">
        <v>348</v>
      </c>
    </row>
    <row r="48" spans="1:7" x14ac:dyDescent="0.2">
      <c r="A48" s="29" t="s">
        <v>1153</v>
      </c>
      <c r="B48" s="30">
        <v>23900</v>
      </c>
      <c r="C48" s="30">
        <v>3300</v>
      </c>
      <c r="D48" s="31">
        <v>13.9</v>
      </c>
      <c r="E48" s="1">
        <v>115</v>
      </c>
    </row>
    <row r="49" spans="1:7" x14ac:dyDescent="0.2">
      <c r="A49" s="29" t="s">
        <v>1080</v>
      </c>
      <c r="B49" s="30">
        <v>17900</v>
      </c>
      <c r="C49" s="30">
        <v>7900</v>
      </c>
      <c r="D49" s="31">
        <v>43.8</v>
      </c>
      <c r="E49" s="1">
        <v>1</v>
      </c>
      <c r="F49" s="1" t="s">
        <v>348</v>
      </c>
      <c r="G49" s="1" t="s">
        <v>348</v>
      </c>
    </row>
    <row r="50" spans="1:7" x14ac:dyDescent="0.2">
      <c r="A50" s="29" t="s">
        <v>1071</v>
      </c>
      <c r="B50" s="30">
        <v>42700</v>
      </c>
      <c r="C50" s="30">
        <v>5800</v>
      </c>
      <c r="D50" s="31">
        <v>13.6</v>
      </c>
      <c r="E50" s="1">
        <v>121</v>
      </c>
    </row>
    <row r="51" spans="1:7" x14ac:dyDescent="0.2">
      <c r="A51" s="29" t="s">
        <v>1114</v>
      </c>
      <c r="B51" s="30">
        <v>46100</v>
      </c>
      <c r="C51" s="30">
        <v>8900</v>
      </c>
      <c r="D51" s="31">
        <v>19.2</v>
      </c>
      <c r="E51" s="1">
        <v>56</v>
      </c>
      <c r="G51" s="1" t="s">
        <v>348</v>
      </c>
    </row>
    <row r="52" spans="1:7" x14ac:dyDescent="0.2">
      <c r="A52" s="29" t="s">
        <v>1194</v>
      </c>
      <c r="B52" s="30">
        <v>20700</v>
      </c>
      <c r="C52" s="30">
        <v>2300</v>
      </c>
      <c r="D52" s="31">
        <v>10.9</v>
      </c>
      <c r="E52" s="1">
        <v>165</v>
      </c>
    </row>
    <row r="53" spans="1:7" x14ac:dyDescent="0.2">
      <c r="A53" s="29" t="s">
        <v>1235</v>
      </c>
      <c r="B53" s="30">
        <v>48500</v>
      </c>
      <c r="C53" s="30">
        <v>9800</v>
      </c>
      <c r="D53" s="31">
        <v>20.3</v>
      </c>
      <c r="E53" s="1">
        <v>44</v>
      </c>
      <c r="G53" s="1" t="s">
        <v>348</v>
      </c>
    </row>
    <row r="54" spans="1:7" x14ac:dyDescent="0.2">
      <c r="A54" s="29" t="s">
        <v>1162</v>
      </c>
      <c r="B54" s="30">
        <v>18500</v>
      </c>
      <c r="C54" s="30">
        <v>4500</v>
      </c>
      <c r="D54" s="31">
        <v>24.5</v>
      </c>
      <c r="E54" s="1">
        <v>18</v>
      </c>
      <c r="F54" s="1" t="s">
        <v>348</v>
      </c>
      <c r="G54" s="1" t="s">
        <v>348</v>
      </c>
    </row>
    <row r="55" spans="1:7" x14ac:dyDescent="0.2">
      <c r="A55" s="29" t="s">
        <v>1301</v>
      </c>
      <c r="B55" s="30">
        <v>33500</v>
      </c>
      <c r="C55" s="30">
        <v>4900</v>
      </c>
      <c r="D55" s="31">
        <v>14.5</v>
      </c>
      <c r="E55" s="1">
        <v>108</v>
      </c>
    </row>
    <row r="56" spans="1:7" x14ac:dyDescent="0.2">
      <c r="A56" s="29" t="s">
        <v>1065</v>
      </c>
      <c r="B56" s="30">
        <v>21200</v>
      </c>
      <c r="C56" s="30">
        <v>2100</v>
      </c>
      <c r="D56" s="31">
        <v>9.9</v>
      </c>
      <c r="E56" s="1">
        <v>182</v>
      </c>
    </row>
    <row r="57" spans="1:7" x14ac:dyDescent="0.2">
      <c r="A57" s="29" t="s">
        <v>1202</v>
      </c>
      <c r="B57" s="30">
        <v>18900</v>
      </c>
      <c r="C57" s="32" t="s">
        <v>1068</v>
      </c>
      <c r="D57" s="32" t="s">
        <v>1068</v>
      </c>
      <c r="E57" s="1" t="s">
        <v>349</v>
      </c>
    </row>
    <row r="58" spans="1:7" x14ac:dyDescent="0.2">
      <c r="A58" s="29" t="s">
        <v>1189</v>
      </c>
      <c r="B58" s="30">
        <v>52400</v>
      </c>
      <c r="C58" s="30">
        <v>5700</v>
      </c>
      <c r="D58" s="31">
        <v>10.8</v>
      </c>
      <c r="E58" s="1">
        <v>166</v>
      </c>
    </row>
    <row r="59" spans="1:7" x14ac:dyDescent="0.2">
      <c r="A59" s="29" t="s">
        <v>1131</v>
      </c>
      <c r="B59" s="30">
        <v>36200</v>
      </c>
      <c r="C59" s="30">
        <v>1700</v>
      </c>
      <c r="D59" s="31">
        <v>4.8</v>
      </c>
      <c r="E59" s="1">
        <v>251</v>
      </c>
    </row>
    <row r="60" spans="1:7" x14ac:dyDescent="0.2">
      <c r="A60" s="29" t="s">
        <v>1203</v>
      </c>
      <c r="B60" s="30">
        <v>43400</v>
      </c>
      <c r="C60" s="30">
        <v>4400</v>
      </c>
      <c r="D60" s="31">
        <v>10.1</v>
      </c>
      <c r="E60" s="1">
        <v>177</v>
      </c>
    </row>
    <row r="61" spans="1:7" x14ac:dyDescent="0.2">
      <c r="A61" s="29" t="s">
        <v>1361</v>
      </c>
      <c r="B61" s="30">
        <v>21600</v>
      </c>
      <c r="C61" s="30">
        <v>4500</v>
      </c>
      <c r="D61" s="31">
        <v>21.1</v>
      </c>
      <c r="E61" s="1">
        <v>39</v>
      </c>
      <c r="G61" s="1" t="s">
        <v>348</v>
      </c>
    </row>
    <row r="62" spans="1:7" x14ac:dyDescent="0.2">
      <c r="A62" s="29" t="s">
        <v>1312</v>
      </c>
      <c r="B62" s="30">
        <v>24500</v>
      </c>
      <c r="C62" s="32" t="s">
        <v>1068</v>
      </c>
      <c r="D62" s="32" t="s">
        <v>1068</v>
      </c>
      <c r="E62" s="1" t="s">
        <v>349</v>
      </c>
    </row>
    <row r="63" spans="1:7" x14ac:dyDescent="0.2">
      <c r="A63" s="29" t="s">
        <v>1059</v>
      </c>
      <c r="B63" s="30">
        <v>79600</v>
      </c>
      <c r="C63" s="30">
        <v>2900</v>
      </c>
      <c r="D63" s="31">
        <v>3.7</v>
      </c>
      <c r="E63" s="1">
        <v>261</v>
      </c>
    </row>
    <row r="64" spans="1:7" x14ac:dyDescent="0.2">
      <c r="A64" s="29" t="s">
        <v>1060</v>
      </c>
      <c r="B64" s="30">
        <v>70600</v>
      </c>
      <c r="C64" s="30">
        <v>13700</v>
      </c>
      <c r="D64" s="31">
        <v>19.399999999999999</v>
      </c>
      <c r="E64" s="1">
        <v>52</v>
      </c>
      <c r="G64" s="1" t="s">
        <v>348</v>
      </c>
    </row>
    <row r="65" spans="1:7" x14ac:dyDescent="0.2">
      <c r="A65" s="29" t="s">
        <v>1124</v>
      </c>
      <c r="B65" s="30">
        <v>21100</v>
      </c>
      <c r="C65" s="30">
        <v>3100</v>
      </c>
      <c r="D65" s="31">
        <v>14.7</v>
      </c>
      <c r="E65" s="1">
        <v>101</v>
      </c>
    </row>
    <row r="66" spans="1:7" x14ac:dyDescent="0.2">
      <c r="A66" s="29" t="s">
        <v>1330</v>
      </c>
      <c r="B66" s="30">
        <v>19700</v>
      </c>
      <c r="C66" s="32" t="s">
        <v>1068</v>
      </c>
      <c r="D66" s="32" t="s">
        <v>1068</v>
      </c>
      <c r="E66" s="1" t="s">
        <v>349</v>
      </c>
    </row>
    <row r="67" spans="1:7" x14ac:dyDescent="0.2">
      <c r="A67" s="29" t="s">
        <v>1281</v>
      </c>
      <c r="B67" s="30">
        <v>21400</v>
      </c>
      <c r="C67" s="30">
        <v>2000</v>
      </c>
      <c r="D67" s="31">
        <v>9.3000000000000007</v>
      </c>
      <c r="E67" s="1">
        <v>192</v>
      </c>
    </row>
    <row r="68" spans="1:7" x14ac:dyDescent="0.2">
      <c r="A68" s="29" t="s">
        <v>1081</v>
      </c>
      <c r="B68" s="30">
        <v>21600</v>
      </c>
      <c r="C68" s="30">
        <v>2400</v>
      </c>
      <c r="D68" s="31">
        <v>11</v>
      </c>
      <c r="E68" s="1">
        <v>161</v>
      </c>
    </row>
    <row r="69" spans="1:7" x14ac:dyDescent="0.2">
      <c r="A69" s="29" t="s">
        <v>1355</v>
      </c>
      <c r="B69" s="30">
        <v>8100</v>
      </c>
      <c r="C69" s="32" t="s">
        <v>1068</v>
      </c>
      <c r="D69" s="32" t="s">
        <v>1068</v>
      </c>
      <c r="E69" s="1" t="s">
        <v>349</v>
      </c>
    </row>
    <row r="70" spans="1:7" x14ac:dyDescent="0.2">
      <c r="A70" s="29" t="s">
        <v>1236</v>
      </c>
      <c r="B70" s="32" t="s">
        <v>1068</v>
      </c>
      <c r="C70" s="32" t="s">
        <v>1068</v>
      </c>
      <c r="D70" s="32" t="s">
        <v>1068</v>
      </c>
      <c r="E70" s="1" t="s">
        <v>349</v>
      </c>
    </row>
    <row r="71" spans="1:7" x14ac:dyDescent="0.2">
      <c r="A71" s="29" t="s">
        <v>1204</v>
      </c>
      <c r="B71" s="30">
        <v>40800</v>
      </c>
      <c r="C71" s="30">
        <v>6600</v>
      </c>
      <c r="D71" s="31">
        <v>16.100000000000001</v>
      </c>
      <c r="E71" s="1">
        <v>81</v>
      </c>
    </row>
    <row r="72" spans="1:7" x14ac:dyDescent="0.2">
      <c r="A72" s="29" t="s">
        <v>1066</v>
      </c>
      <c r="B72" s="30">
        <v>16000</v>
      </c>
      <c r="C72" s="30">
        <v>1900</v>
      </c>
      <c r="D72" s="31">
        <v>11.7</v>
      </c>
      <c r="E72" s="1">
        <v>147</v>
      </c>
    </row>
    <row r="73" spans="1:7" x14ac:dyDescent="0.2">
      <c r="A73" s="29" t="s">
        <v>1144</v>
      </c>
      <c r="B73" s="30">
        <v>14600</v>
      </c>
      <c r="C73" s="30">
        <v>1100</v>
      </c>
      <c r="D73" s="31">
        <v>7.8</v>
      </c>
      <c r="E73" s="1">
        <v>208</v>
      </c>
    </row>
    <row r="74" spans="1:7" x14ac:dyDescent="0.2">
      <c r="A74" s="29" t="s">
        <v>1338</v>
      </c>
      <c r="B74" s="30">
        <v>102600</v>
      </c>
      <c r="C74" s="30">
        <v>10500</v>
      </c>
      <c r="D74" s="31">
        <v>10.199999999999999</v>
      </c>
      <c r="E74" s="1">
        <v>175</v>
      </c>
    </row>
    <row r="75" spans="1:7" x14ac:dyDescent="0.2">
      <c r="A75" s="29" t="s">
        <v>1362</v>
      </c>
      <c r="B75" s="30">
        <v>15100</v>
      </c>
      <c r="C75" s="30">
        <v>900</v>
      </c>
      <c r="D75" s="31">
        <v>6</v>
      </c>
      <c r="E75" s="1">
        <v>240</v>
      </c>
    </row>
    <row r="76" spans="1:7" x14ac:dyDescent="0.2">
      <c r="A76" s="29" t="s">
        <v>1046</v>
      </c>
      <c r="B76" s="30">
        <v>111900</v>
      </c>
      <c r="C76" s="30">
        <v>20500</v>
      </c>
      <c r="D76" s="31">
        <v>18.3</v>
      </c>
      <c r="E76" s="1">
        <v>63</v>
      </c>
      <c r="G76" s="1" t="s">
        <v>348</v>
      </c>
    </row>
    <row r="77" spans="1:7" x14ac:dyDescent="0.2">
      <c r="A77" s="29" t="s">
        <v>1176</v>
      </c>
      <c r="B77" s="30">
        <v>71600</v>
      </c>
      <c r="C77" s="30">
        <v>18600</v>
      </c>
      <c r="D77" s="31">
        <v>25.9</v>
      </c>
      <c r="E77" s="1">
        <v>12</v>
      </c>
      <c r="F77" s="1" t="s">
        <v>348</v>
      </c>
      <c r="G77" s="1" t="s">
        <v>348</v>
      </c>
    </row>
    <row r="78" spans="1:7" x14ac:dyDescent="0.2">
      <c r="A78" s="29" t="s">
        <v>1102</v>
      </c>
      <c r="B78" s="30">
        <v>10200</v>
      </c>
      <c r="C78" s="30">
        <v>1700</v>
      </c>
      <c r="D78" s="31">
        <v>16.5</v>
      </c>
      <c r="E78" s="1">
        <v>77</v>
      </c>
    </row>
    <row r="79" spans="1:7" x14ac:dyDescent="0.2">
      <c r="A79" s="29" t="s">
        <v>1331</v>
      </c>
      <c r="B79" s="30">
        <v>32300</v>
      </c>
      <c r="C79" s="30">
        <v>8100</v>
      </c>
      <c r="D79" s="31">
        <v>25.1</v>
      </c>
      <c r="E79" s="1">
        <v>16</v>
      </c>
      <c r="F79" s="1" t="s">
        <v>348</v>
      </c>
      <c r="G79" s="1" t="s">
        <v>348</v>
      </c>
    </row>
    <row r="80" spans="1:7" x14ac:dyDescent="0.2">
      <c r="A80" s="29" t="s">
        <v>1254</v>
      </c>
      <c r="B80" s="30">
        <v>81400</v>
      </c>
      <c r="C80" s="30">
        <v>6600</v>
      </c>
      <c r="D80" s="31">
        <v>8.1</v>
      </c>
      <c r="E80" s="1">
        <v>204</v>
      </c>
    </row>
    <row r="81" spans="1:7" x14ac:dyDescent="0.2">
      <c r="A81" s="29" t="s">
        <v>1212</v>
      </c>
      <c r="B81" s="30">
        <v>31300</v>
      </c>
      <c r="C81" s="30">
        <v>2800</v>
      </c>
      <c r="D81" s="31">
        <v>9.1</v>
      </c>
      <c r="E81" s="1">
        <v>193</v>
      </c>
    </row>
    <row r="82" spans="1:7" x14ac:dyDescent="0.2">
      <c r="A82" s="29" t="s">
        <v>1045</v>
      </c>
      <c r="B82" s="30">
        <v>19200</v>
      </c>
      <c r="C82" s="30">
        <v>2800</v>
      </c>
      <c r="D82" s="31">
        <v>14.4</v>
      </c>
      <c r="E82" s="1">
        <v>109</v>
      </c>
    </row>
    <row r="83" spans="1:7" x14ac:dyDescent="0.2">
      <c r="A83" s="29" t="s">
        <v>1302</v>
      </c>
      <c r="B83" s="30">
        <v>23400</v>
      </c>
      <c r="C83" s="30">
        <v>3100</v>
      </c>
      <c r="D83" s="31">
        <v>13.4</v>
      </c>
      <c r="E83" s="1">
        <v>124</v>
      </c>
    </row>
    <row r="84" spans="1:7" x14ac:dyDescent="0.2">
      <c r="A84" s="29" t="s">
        <v>1145</v>
      </c>
      <c r="B84" s="30">
        <v>16000</v>
      </c>
      <c r="C84" s="30">
        <v>1200</v>
      </c>
      <c r="D84" s="31">
        <v>7.2</v>
      </c>
      <c r="E84" s="1">
        <v>222</v>
      </c>
    </row>
    <row r="85" spans="1:7" x14ac:dyDescent="0.2">
      <c r="A85" s="29" t="s">
        <v>1118</v>
      </c>
      <c r="B85" s="30">
        <v>58200</v>
      </c>
      <c r="C85" s="30">
        <v>8700</v>
      </c>
      <c r="D85" s="31">
        <v>14.9</v>
      </c>
      <c r="E85" s="1">
        <v>96</v>
      </c>
    </row>
    <row r="86" spans="1:7" x14ac:dyDescent="0.2">
      <c r="A86" s="29" t="s">
        <v>1125</v>
      </c>
      <c r="B86" s="30">
        <v>14900</v>
      </c>
      <c r="C86" s="30">
        <v>1500</v>
      </c>
      <c r="D86" s="31">
        <v>9.8000000000000007</v>
      </c>
      <c r="E86" s="1">
        <v>185</v>
      </c>
    </row>
    <row r="87" spans="1:7" x14ac:dyDescent="0.2">
      <c r="A87" s="29" t="s">
        <v>1110</v>
      </c>
      <c r="B87" s="30">
        <v>57400</v>
      </c>
      <c r="C87" s="30">
        <v>11100</v>
      </c>
      <c r="D87" s="31">
        <v>19.399999999999999</v>
      </c>
      <c r="E87" s="1">
        <v>53</v>
      </c>
      <c r="G87" s="1" t="s">
        <v>348</v>
      </c>
    </row>
    <row r="88" spans="1:7" x14ac:dyDescent="0.2">
      <c r="A88" s="29" t="s">
        <v>1303</v>
      </c>
      <c r="B88" s="30">
        <v>23700</v>
      </c>
      <c r="C88" s="30">
        <v>3000</v>
      </c>
      <c r="D88" s="31">
        <v>12.6</v>
      </c>
      <c r="E88" s="1">
        <v>136</v>
      </c>
    </row>
    <row r="89" spans="1:7" x14ac:dyDescent="0.2">
      <c r="A89" s="29" t="s">
        <v>1177</v>
      </c>
      <c r="B89" s="30">
        <v>64900</v>
      </c>
      <c r="C89" s="30">
        <v>9700</v>
      </c>
      <c r="D89" s="31">
        <v>15</v>
      </c>
      <c r="E89" s="1">
        <v>95</v>
      </c>
    </row>
    <row r="90" spans="1:7" x14ac:dyDescent="0.2">
      <c r="A90" s="29" t="s">
        <v>1255</v>
      </c>
      <c r="B90" s="30">
        <v>84300</v>
      </c>
      <c r="C90" s="30">
        <v>13900</v>
      </c>
      <c r="D90" s="31">
        <v>16.5</v>
      </c>
      <c r="E90" s="1">
        <v>79</v>
      </c>
    </row>
    <row r="91" spans="1:7" x14ac:dyDescent="0.2">
      <c r="A91" s="29" t="s">
        <v>1195</v>
      </c>
      <c r="B91" s="30">
        <v>19200</v>
      </c>
      <c r="C91" s="32" t="s">
        <v>1068</v>
      </c>
      <c r="D91" s="32" t="s">
        <v>1068</v>
      </c>
      <c r="E91" s="1" t="s">
        <v>349</v>
      </c>
    </row>
    <row r="92" spans="1:7" x14ac:dyDescent="0.2">
      <c r="A92" s="29" t="s">
        <v>1347</v>
      </c>
      <c r="B92" s="30">
        <v>23000</v>
      </c>
      <c r="C92" s="32" t="s">
        <v>1068</v>
      </c>
      <c r="D92" s="32" t="s">
        <v>1068</v>
      </c>
      <c r="E92" s="1" t="s">
        <v>349</v>
      </c>
    </row>
    <row r="93" spans="1:7" x14ac:dyDescent="0.2">
      <c r="A93" s="29" t="s">
        <v>1356</v>
      </c>
      <c r="B93" s="30">
        <v>15800</v>
      </c>
      <c r="C93" s="32" t="s">
        <v>1068</v>
      </c>
      <c r="D93" s="32" t="s">
        <v>1068</v>
      </c>
      <c r="E93" s="1" t="s">
        <v>349</v>
      </c>
    </row>
    <row r="94" spans="1:7" x14ac:dyDescent="0.2">
      <c r="A94" s="29" t="s">
        <v>1290</v>
      </c>
      <c r="B94" s="30">
        <v>31000</v>
      </c>
      <c r="C94" s="30">
        <v>1500</v>
      </c>
      <c r="D94" s="31">
        <v>4.9000000000000004</v>
      </c>
      <c r="E94" s="1">
        <v>250</v>
      </c>
    </row>
    <row r="95" spans="1:7" x14ac:dyDescent="0.2">
      <c r="A95" s="29" t="s">
        <v>1213</v>
      </c>
      <c r="B95" s="30">
        <v>29400</v>
      </c>
      <c r="C95" s="32" t="s">
        <v>1068</v>
      </c>
      <c r="D95" s="32" t="s">
        <v>1068</v>
      </c>
      <c r="E95" s="1" t="s">
        <v>349</v>
      </c>
    </row>
    <row r="96" spans="1:7" x14ac:dyDescent="0.2">
      <c r="A96" s="29" t="s">
        <v>1138</v>
      </c>
      <c r="B96" s="30">
        <v>26900</v>
      </c>
      <c r="C96" s="30">
        <v>4700</v>
      </c>
      <c r="D96" s="31">
        <v>17.399999999999999</v>
      </c>
      <c r="E96" s="1">
        <v>68</v>
      </c>
    </row>
    <row r="97" spans="1:7" x14ac:dyDescent="0.2">
      <c r="A97" s="29" t="s">
        <v>1146</v>
      </c>
      <c r="B97" s="30">
        <v>18500</v>
      </c>
      <c r="C97" s="30">
        <v>2200</v>
      </c>
      <c r="D97" s="31">
        <v>11.9</v>
      </c>
      <c r="E97" s="1">
        <v>144</v>
      </c>
    </row>
    <row r="98" spans="1:7" x14ac:dyDescent="0.2">
      <c r="A98" s="29" t="s">
        <v>1097</v>
      </c>
      <c r="B98" s="30">
        <v>69600</v>
      </c>
      <c r="C98" s="30">
        <v>5100</v>
      </c>
      <c r="D98" s="31">
        <v>7.4</v>
      </c>
      <c r="E98" s="1">
        <v>214</v>
      </c>
    </row>
    <row r="99" spans="1:7" x14ac:dyDescent="0.2">
      <c r="A99" s="29" t="s">
        <v>1163</v>
      </c>
      <c r="B99" s="30">
        <v>21600</v>
      </c>
      <c r="C99" s="30">
        <v>1100</v>
      </c>
      <c r="D99" s="31">
        <v>5.2</v>
      </c>
      <c r="E99" s="1">
        <v>249</v>
      </c>
    </row>
    <row r="100" spans="1:7" x14ac:dyDescent="0.2">
      <c r="A100" s="29" t="s">
        <v>1284</v>
      </c>
      <c r="B100" s="30">
        <v>17900</v>
      </c>
      <c r="C100" s="30">
        <v>1200</v>
      </c>
      <c r="D100" s="31">
        <v>6.7</v>
      </c>
      <c r="E100" s="1">
        <v>231</v>
      </c>
    </row>
    <row r="101" spans="1:7" x14ac:dyDescent="0.2">
      <c r="A101" s="29" t="s">
        <v>1291</v>
      </c>
      <c r="B101" s="30">
        <v>30000</v>
      </c>
      <c r="C101" s="30">
        <v>6200</v>
      </c>
      <c r="D101" s="31">
        <v>20.8</v>
      </c>
      <c r="E101" s="1">
        <v>41</v>
      </c>
      <c r="G101" s="1" t="s">
        <v>348</v>
      </c>
    </row>
    <row r="102" spans="1:7" x14ac:dyDescent="0.2">
      <c r="A102" s="29" t="s">
        <v>1067</v>
      </c>
      <c r="B102" s="30">
        <v>10600</v>
      </c>
      <c r="C102" s="32" t="s">
        <v>1068</v>
      </c>
      <c r="D102" s="32" t="s">
        <v>1068</v>
      </c>
      <c r="E102" s="1" t="s">
        <v>349</v>
      </c>
    </row>
    <row r="103" spans="1:7" x14ac:dyDescent="0.2">
      <c r="A103" s="29" t="s">
        <v>1317</v>
      </c>
      <c r="B103" s="30">
        <v>35400</v>
      </c>
      <c r="C103" s="30">
        <v>1400</v>
      </c>
      <c r="D103" s="31">
        <v>3.8</v>
      </c>
      <c r="E103" s="1">
        <v>260</v>
      </c>
    </row>
    <row r="104" spans="1:7" x14ac:dyDescent="0.2">
      <c r="A104" s="29" t="s">
        <v>1256</v>
      </c>
      <c r="B104" s="30">
        <v>82800</v>
      </c>
      <c r="C104" s="30">
        <v>22300</v>
      </c>
      <c r="D104" s="31">
        <v>27</v>
      </c>
      <c r="E104" s="1">
        <v>7</v>
      </c>
      <c r="F104" s="1" t="s">
        <v>348</v>
      </c>
      <c r="G104" s="1" t="s">
        <v>348</v>
      </c>
    </row>
    <row r="105" spans="1:7" x14ac:dyDescent="0.2">
      <c r="A105" s="29" t="s">
        <v>1205</v>
      </c>
      <c r="B105" s="30">
        <v>21600</v>
      </c>
      <c r="C105" s="32" t="s">
        <v>1068</v>
      </c>
      <c r="D105" s="32" t="s">
        <v>1068</v>
      </c>
      <c r="E105" s="1" t="s">
        <v>349</v>
      </c>
    </row>
    <row r="106" spans="1:7" x14ac:dyDescent="0.2">
      <c r="A106" s="29" t="s">
        <v>1318</v>
      </c>
      <c r="B106" s="30">
        <v>16400</v>
      </c>
      <c r="C106" s="32" t="s">
        <v>1068</v>
      </c>
      <c r="D106" s="32" t="s">
        <v>1068</v>
      </c>
      <c r="E106" s="1" t="s">
        <v>349</v>
      </c>
    </row>
    <row r="107" spans="1:7" x14ac:dyDescent="0.2">
      <c r="A107" s="29" t="s">
        <v>1126</v>
      </c>
      <c r="B107" s="30">
        <v>27800</v>
      </c>
      <c r="C107" s="30">
        <v>4300</v>
      </c>
      <c r="D107" s="31">
        <v>15.6</v>
      </c>
      <c r="E107" s="1">
        <v>89</v>
      </c>
    </row>
    <row r="108" spans="1:7" x14ac:dyDescent="0.2">
      <c r="A108" s="29" t="s">
        <v>1348</v>
      </c>
      <c r="B108" s="30">
        <v>22300</v>
      </c>
      <c r="C108" s="30">
        <v>1200</v>
      </c>
      <c r="D108" s="31">
        <v>5.3</v>
      </c>
      <c r="E108" s="1">
        <v>248</v>
      </c>
    </row>
    <row r="109" spans="1:7" x14ac:dyDescent="0.2">
      <c r="A109" s="29" t="s">
        <v>1292</v>
      </c>
      <c r="B109" s="30">
        <v>22600</v>
      </c>
      <c r="C109" s="30">
        <v>2500</v>
      </c>
      <c r="D109" s="31">
        <v>11.1</v>
      </c>
      <c r="E109" s="1">
        <v>159</v>
      </c>
    </row>
    <row r="110" spans="1:7" x14ac:dyDescent="0.2">
      <c r="A110" s="29" t="s">
        <v>1196</v>
      </c>
      <c r="B110" s="30">
        <v>15800</v>
      </c>
      <c r="C110" s="30">
        <v>1000</v>
      </c>
      <c r="D110" s="31">
        <v>6.6</v>
      </c>
      <c r="E110" s="1">
        <v>232</v>
      </c>
    </row>
    <row r="111" spans="1:7" x14ac:dyDescent="0.2">
      <c r="A111" s="29" t="s">
        <v>1229</v>
      </c>
      <c r="B111" s="30">
        <v>14200</v>
      </c>
      <c r="C111" s="32" t="s">
        <v>1068</v>
      </c>
      <c r="D111" s="32" t="s">
        <v>1068</v>
      </c>
      <c r="E111" s="1" t="s">
        <v>349</v>
      </c>
    </row>
    <row r="112" spans="1:7" x14ac:dyDescent="0.2">
      <c r="A112" s="29" t="s">
        <v>1363</v>
      </c>
      <c r="B112" s="30">
        <v>14800</v>
      </c>
      <c r="C112" s="30">
        <v>1400</v>
      </c>
      <c r="D112" s="31">
        <v>9.6</v>
      </c>
      <c r="E112" s="1">
        <v>189</v>
      </c>
    </row>
    <row r="113" spans="1:7" x14ac:dyDescent="0.2">
      <c r="A113" s="29" t="s">
        <v>1082</v>
      </c>
      <c r="B113" s="30">
        <v>16000</v>
      </c>
      <c r="C113" s="30">
        <v>1800</v>
      </c>
      <c r="D113" s="31">
        <v>11.1</v>
      </c>
      <c r="E113" s="1">
        <v>158</v>
      </c>
    </row>
    <row r="114" spans="1:7" x14ac:dyDescent="0.2">
      <c r="A114" s="29" t="s">
        <v>1052</v>
      </c>
      <c r="B114" s="30">
        <v>37900</v>
      </c>
      <c r="C114" s="30">
        <v>5300</v>
      </c>
      <c r="D114" s="31">
        <v>13.9</v>
      </c>
      <c r="E114" s="1">
        <v>114</v>
      </c>
    </row>
    <row r="115" spans="1:7" x14ac:dyDescent="0.2">
      <c r="A115" s="29" t="s">
        <v>1154</v>
      </c>
      <c r="B115" s="30">
        <v>30800</v>
      </c>
      <c r="C115" s="30">
        <v>4400</v>
      </c>
      <c r="D115" s="31">
        <v>14.5</v>
      </c>
      <c r="E115" s="1">
        <v>106</v>
      </c>
    </row>
    <row r="116" spans="1:7" x14ac:dyDescent="0.2">
      <c r="A116" s="29" t="s">
        <v>1364</v>
      </c>
      <c r="B116" s="30">
        <v>27400</v>
      </c>
      <c r="C116" s="30">
        <v>4400</v>
      </c>
      <c r="D116" s="31">
        <v>16.100000000000001</v>
      </c>
      <c r="E116" s="1">
        <v>82</v>
      </c>
    </row>
    <row r="117" spans="1:7" x14ac:dyDescent="0.2">
      <c r="A117" s="29" t="s">
        <v>1293</v>
      </c>
      <c r="B117" s="30">
        <v>13900</v>
      </c>
      <c r="C117" s="30">
        <v>3700</v>
      </c>
      <c r="D117" s="31">
        <v>26.4</v>
      </c>
      <c r="E117" s="1">
        <v>10</v>
      </c>
      <c r="F117" s="1" t="s">
        <v>348</v>
      </c>
      <c r="G117" s="1" t="s">
        <v>348</v>
      </c>
    </row>
    <row r="118" spans="1:7" x14ac:dyDescent="0.2">
      <c r="A118" s="29" t="s">
        <v>1304</v>
      </c>
      <c r="B118" s="30">
        <v>24500</v>
      </c>
      <c r="C118" s="32" t="s">
        <v>1068</v>
      </c>
      <c r="D118" s="32" t="s">
        <v>1068</v>
      </c>
      <c r="E118" s="1" t="s">
        <v>349</v>
      </c>
    </row>
    <row r="119" spans="1:7" x14ac:dyDescent="0.2">
      <c r="A119" s="29" t="s">
        <v>1223</v>
      </c>
      <c r="B119" s="30">
        <v>20700</v>
      </c>
      <c r="C119" s="30">
        <v>1300</v>
      </c>
      <c r="D119" s="31">
        <v>6.4</v>
      </c>
      <c r="E119" s="1">
        <v>236</v>
      </c>
    </row>
    <row r="120" spans="1:7" x14ac:dyDescent="0.2">
      <c r="A120" s="29" t="s">
        <v>1257</v>
      </c>
      <c r="B120" s="30">
        <v>57800</v>
      </c>
      <c r="C120" s="30">
        <v>9400</v>
      </c>
      <c r="D120" s="31">
        <v>16.2</v>
      </c>
      <c r="E120" s="1">
        <v>80</v>
      </c>
    </row>
    <row r="121" spans="1:7" x14ac:dyDescent="0.2">
      <c r="A121" s="29" t="s">
        <v>1319</v>
      </c>
      <c r="B121" s="30">
        <v>35000</v>
      </c>
      <c r="C121" s="30">
        <v>3800</v>
      </c>
      <c r="D121" s="31">
        <v>10.8</v>
      </c>
      <c r="E121" s="1">
        <v>167</v>
      </c>
    </row>
    <row r="122" spans="1:7" x14ac:dyDescent="0.2">
      <c r="A122" s="29" t="s">
        <v>1237</v>
      </c>
      <c r="B122" s="30">
        <v>56300</v>
      </c>
      <c r="C122" s="30">
        <v>17100</v>
      </c>
      <c r="D122" s="31">
        <v>30.4</v>
      </c>
      <c r="E122" s="1">
        <v>2</v>
      </c>
      <c r="F122" s="1" t="s">
        <v>348</v>
      </c>
      <c r="G122" s="1" t="s">
        <v>348</v>
      </c>
    </row>
    <row r="123" spans="1:7" x14ac:dyDescent="0.2">
      <c r="A123" s="29" t="s">
        <v>1061</v>
      </c>
      <c r="B123" s="30">
        <v>26100</v>
      </c>
      <c r="C123" s="30">
        <v>4900</v>
      </c>
      <c r="D123" s="31">
        <v>18.7</v>
      </c>
      <c r="E123" s="1">
        <v>61</v>
      </c>
      <c r="G123" s="1" t="s">
        <v>348</v>
      </c>
    </row>
    <row r="124" spans="1:7" x14ac:dyDescent="0.2">
      <c r="A124" s="29" t="s">
        <v>1103</v>
      </c>
      <c r="B124" s="30">
        <v>18800</v>
      </c>
      <c r="C124" s="32" t="s">
        <v>1068</v>
      </c>
      <c r="D124" s="32" t="s">
        <v>1068</v>
      </c>
      <c r="E124" s="1" t="s">
        <v>349</v>
      </c>
    </row>
    <row r="125" spans="1:7" x14ac:dyDescent="0.2">
      <c r="A125" s="29" t="s">
        <v>1238</v>
      </c>
      <c r="B125" s="30">
        <v>34400</v>
      </c>
      <c r="C125" s="30">
        <v>7700</v>
      </c>
      <c r="D125" s="31">
        <v>22.4</v>
      </c>
      <c r="E125" s="1">
        <v>32</v>
      </c>
      <c r="G125" s="1" t="s">
        <v>348</v>
      </c>
    </row>
    <row r="126" spans="1:7" x14ac:dyDescent="0.2">
      <c r="A126" s="29" t="s">
        <v>1132</v>
      </c>
      <c r="B126" s="30">
        <v>14700</v>
      </c>
      <c r="C126" s="32" t="s">
        <v>1068</v>
      </c>
      <c r="D126" s="32" t="s">
        <v>1068</v>
      </c>
      <c r="E126" s="1" t="s">
        <v>349</v>
      </c>
    </row>
    <row r="127" spans="1:7" x14ac:dyDescent="0.2">
      <c r="A127" s="29" t="s">
        <v>1239</v>
      </c>
      <c r="B127" s="30">
        <v>52600</v>
      </c>
      <c r="C127" s="30">
        <v>9900</v>
      </c>
      <c r="D127" s="31">
        <v>18.899999999999999</v>
      </c>
      <c r="E127" s="1">
        <v>59</v>
      </c>
      <c r="G127" s="1" t="s">
        <v>348</v>
      </c>
    </row>
    <row r="128" spans="1:7" x14ac:dyDescent="0.2">
      <c r="A128" s="29" t="s">
        <v>1206</v>
      </c>
      <c r="B128" s="30">
        <v>17500</v>
      </c>
      <c r="C128" s="30">
        <v>1700</v>
      </c>
      <c r="D128" s="31">
        <v>9.9</v>
      </c>
      <c r="E128" s="1">
        <v>183</v>
      </c>
    </row>
    <row r="129" spans="1:7" x14ac:dyDescent="0.2">
      <c r="A129" s="29" t="s">
        <v>1104</v>
      </c>
      <c r="B129" s="30">
        <v>34200</v>
      </c>
      <c r="C129" s="32" t="s">
        <v>1068</v>
      </c>
      <c r="D129" s="32" t="s">
        <v>1068</v>
      </c>
      <c r="E129" s="1" t="s">
        <v>349</v>
      </c>
    </row>
    <row r="130" spans="1:7" x14ac:dyDescent="0.2">
      <c r="A130" s="29" t="s">
        <v>1258</v>
      </c>
      <c r="B130" s="30">
        <v>49000</v>
      </c>
      <c r="C130" s="30">
        <v>6500</v>
      </c>
      <c r="D130" s="31">
        <v>13.3</v>
      </c>
      <c r="E130" s="1">
        <v>125</v>
      </c>
    </row>
    <row r="131" spans="1:7" x14ac:dyDescent="0.2">
      <c r="A131" s="29" t="s">
        <v>1294</v>
      </c>
      <c r="B131" s="30">
        <v>20200</v>
      </c>
      <c r="C131" s="30">
        <v>1700</v>
      </c>
      <c r="D131" s="31">
        <v>8.1999999999999993</v>
      </c>
      <c r="E131" s="1">
        <v>202</v>
      </c>
    </row>
    <row r="132" spans="1:7" x14ac:dyDescent="0.2">
      <c r="A132" s="29" t="s">
        <v>1047</v>
      </c>
      <c r="B132" s="30">
        <v>18700</v>
      </c>
      <c r="C132" s="30">
        <v>4500</v>
      </c>
      <c r="D132" s="31">
        <v>23.9</v>
      </c>
      <c r="E132" s="1">
        <v>22</v>
      </c>
      <c r="F132" s="1" t="s">
        <v>348</v>
      </c>
      <c r="G132" s="1" t="s">
        <v>348</v>
      </c>
    </row>
    <row r="133" spans="1:7" x14ac:dyDescent="0.2">
      <c r="A133" s="29" t="s">
        <v>1285</v>
      </c>
      <c r="B133" s="30">
        <v>20800</v>
      </c>
      <c r="C133" s="30">
        <v>4400</v>
      </c>
      <c r="D133" s="31">
        <v>21.2</v>
      </c>
      <c r="E133" s="1">
        <v>37</v>
      </c>
      <c r="G133" s="1" t="s">
        <v>348</v>
      </c>
    </row>
    <row r="134" spans="1:7" x14ac:dyDescent="0.2">
      <c r="A134" s="29" t="s">
        <v>1295</v>
      </c>
      <c r="B134" s="30">
        <v>25200</v>
      </c>
      <c r="C134" s="30">
        <v>3800</v>
      </c>
      <c r="D134" s="31">
        <v>14.9</v>
      </c>
      <c r="E134" s="1">
        <v>98</v>
      </c>
    </row>
    <row r="135" spans="1:7" x14ac:dyDescent="0.2">
      <c r="A135" s="29" t="s">
        <v>1259</v>
      </c>
      <c r="B135" s="30">
        <v>52700</v>
      </c>
      <c r="C135" s="30">
        <v>5900</v>
      </c>
      <c r="D135" s="31">
        <v>11.2</v>
      </c>
      <c r="E135" s="1">
        <v>155</v>
      </c>
    </row>
    <row r="136" spans="1:7" x14ac:dyDescent="0.2">
      <c r="A136" s="29" t="s">
        <v>1158</v>
      </c>
      <c r="B136" s="30">
        <v>33500</v>
      </c>
      <c r="C136" s="30">
        <v>3400</v>
      </c>
      <c r="D136" s="31">
        <v>10</v>
      </c>
      <c r="E136" s="1">
        <v>179</v>
      </c>
    </row>
    <row r="137" spans="1:7" x14ac:dyDescent="0.2">
      <c r="A137" s="29" t="s">
        <v>1214</v>
      </c>
      <c r="B137" s="30">
        <v>24500</v>
      </c>
      <c r="C137" s="32" t="s">
        <v>1068</v>
      </c>
      <c r="D137" s="32" t="s">
        <v>1068</v>
      </c>
      <c r="E137" s="1" t="s">
        <v>349</v>
      </c>
    </row>
    <row r="138" spans="1:7" x14ac:dyDescent="0.2">
      <c r="A138" s="29" t="s">
        <v>1127</v>
      </c>
      <c r="B138" s="30">
        <v>20200</v>
      </c>
      <c r="C138" s="30">
        <v>2100</v>
      </c>
      <c r="D138" s="31">
        <v>10.6</v>
      </c>
      <c r="E138" s="1">
        <v>171</v>
      </c>
    </row>
    <row r="139" spans="1:7" x14ac:dyDescent="0.2">
      <c r="A139" s="29" t="s">
        <v>1260</v>
      </c>
      <c r="B139" s="30">
        <v>62100</v>
      </c>
      <c r="C139" s="30">
        <v>7200</v>
      </c>
      <c r="D139" s="31">
        <v>11.5</v>
      </c>
      <c r="E139" s="1">
        <v>150</v>
      </c>
    </row>
    <row r="140" spans="1:7" x14ac:dyDescent="0.2">
      <c r="A140" s="29" t="s">
        <v>1133</v>
      </c>
      <c r="B140" s="30">
        <v>20700</v>
      </c>
      <c r="C140" s="32" t="s">
        <v>1068</v>
      </c>
      <c r="D140" s="32" t="s">
        <v>1068</v>
      </c>
      <c r="E140" s="1" t="s">
        <v>349</v>
      </c>
    </row>
    <row r="141" spans="1:7" x14ac:dyDescent="0.2">
      <c r="A141" s="29" t="s">
        <v>1332</v>
      </c>
      <c r="B141" s="30">
        <v>31700</v>
      </c>
      <c r="C141" s="32" t="s">
        <v>1068</v>
      </c>
      <c r="D141" s="32" t="s">
        <v>1068</v>
      </c>
      <c r="E141" s="1" t="s">
        <v>349</v>
      </c>
    </row>
    <row r="142" spans="1:7" x14ac:dyDescent="0.2">
      <c r="A142" s="29" t="s">
        <v>1261</v>
      </c>
      <c r="B142" s="30">
        <v>58400</v>
      </c>
      <c r="C142" s="30">
        <v>4200</v>
      </c>
      <c r="D142" s="31">
        <v>7.2</v>
      </c>
      <c r="E142" s="1">
        <v>223</v>
      </c>
    </row>
    <row r="143" spans="1:7" x14ac:dyDescent="0.2">
      <c r="A143" s="29" t="s">
        <v>1197</v>
      </c>
      <c r="B143" s="30">
        <v>36500</v>
      </c>
      <c r="C143" s="30">
        <v>2900</v>
      </c>
      <c r="D143" s="31">
        <v>8.1</v>
      </c>
      <c r="E143" s="1">
        <v>203</v>
      </c>
    </row>
    <row r="144" spans="1:7" x14ac:dyDescent="0.2">
      <c r="A144" s="29" t="s">
        <v>1083</v>
      </c>
      <c r="B144" s="30">
        <v>21600</v>
      </c>
      <c r="C144" s="30">
        <v>5600</v>
      </c>
      <c r="D144" s="31">
        <v>25.9</v>
      </c>
      <c r="E144" s="1">
        <v>11</v>
      </c>
      <c r="F144" s="1" t="s">
        <v>348</v>
      </c>
      <c r="G144" s="1" t="s">
        <v>348</v>
      </c>
    </row>
    <row r="145" spans="1:7" x14ac:dyDescent="0.2">
      <c r="A145" s="29" t="s">
        <v>1230</v>
      </c>
      <c r="B145" s="30">
        <v>31700</v>
      </c>
      <c r="C145" s="30">
        <v>2400</v>
      </c>
      <c r="D145" s="31">
        <v>7.4</v>
      </c>
      <c r="E145" s="1">
        <v>216</v>
      </c>
    </row>
    <row r="146" spans="1:7" x14ac:dyDescent="0.2">
      <c r="A146" s="29" t="s">
        <v>1270</v>
      </c>
      <c r="B146" s="30">
        <v>24700</v>
      </c>
      <c r="C146" s="30">
        <v>3400</v>
      </c>
      <c r="D146" s="31">
        <v>13.6</v>
      </c>
      <c r="E146" s="1">
        <v>122</v>
      </c>
    </row>
    <row r="147" spans="1:7" x14ac:dyDescent="0.2">
      <c r="A147" s="29" t="s">
        <v>1339</v>
      </c>
      <c r="B147" s="32" t="s">
        <v>1068</v>
      </c>
      <c r="C147" s="32" t="s">
        <v>1068</v>
      </c>
      <c r="D147" s="32" t="s">
        <v>1068</v>
      </c>
      <c r="E147" s="1" t="s">
        <v>349</v>
      </c>
    </row>
    <row r="148" spans="1:7" x14ac:dyDescent="0.2">
      <c r="A148" s="29" t="s">
        <v>1240</v>
      </c>
      <c r="B148" s="30">
        <v>33600</v>
      </c>
      <c r="C148" s="30">
        <v>9000</v>
      </c>
      <c r="D148" s="31">
        <v>26.8</v>
      </c>
      <c r="E148" s="1">
        <v>8</v>
      </c>
      <c r="F148" s="1" t="s">
        <v>348</v>
      </c>
      <c r="G148" s="1" t="s">
        <v>348</v>
      </c>
    </row>
    <row r="149" spans="1:7" x14ac:dyDescent="0.2">
      <c r="A149" s="29" t="s">
        <v>1241</v>
      </c>
      <c r="B149" s="30">
        <v>36700</v>
      </c>
      <c r="C149" s="30">
        <v>4900</v>
      </c>
      <c r="D149" s="31">
        <v>13.2</v>
      </c>
      <c r="E149" s="1">
        <v>128</v>
      </c>
    </row>
    <row r="150" spans="1:7" x14ac:dyDescent="0.2">
      <c r="A150" s="29" t="s">
        <v>1147</v>
      </c>
      <c r="B150" s="30">
        <v>21800</v>
      </c>
      <c r="C150" s="30">
        <v>2600</v>
      </c>
      <c r="D150" s="31">
        <v>11.8</v>
      </c>
      <c r="E150" s="1">
        <v>146</v>
      </c>
    </row>
    <row r="151" spans="1:7" x14ac:dyDescent="0.2">
      <c r="A151" s="29" t="s">
        <v>1224</v>
      </c>
      <c r="B151" s="30">
        <v>25500</v>
      </c>
      <c r="C151" s="30">
        <v>3100</v>
      </c>
      <c r="D151" s="31">
        <v>12</v>
      </c>
      <c r="E151" s="1">
        <v>142</v>
      </c>
    </row>
    <row r="152" spans="1:7" x14ac:dyDescent="0.2">
      <c r="A152" s="29" t="s">
        <v>1098</v>
      </c>
      <c r="B152" s="30">
        <v>56700</v>
      </c>
      <c r="C152" s="30">
        <v>13000</v>
      </c>
      <c r="D152" s="31">
        <v>22.9</v>
      </c>
      <c r="E152" s="1">
        <v>29</v>
      </c>
      <c r="G152" s="1" t="s">
        <v>348</v>
      </c>
    </row>
    <row r="153" spans="1:7" x14ac:dyDescent="0.2">
      <c r="A153" s="29" t="s">
        <v>1262</v>
      </c>
      <c r="B153" s="30">
        <v>38000</v>
      </c>
      <c r="C153" s="30">
        <v>1300</v>
      </c>
      <c r="D153" s="31">
        <v>3.4</v>
      </c>
      <c r="E153" s="1">
        <v>262</v>
      </c>
    </row>
    <row r="154" spans="1:7" x14ac:dyDescent="0.2">
      <c r="A154" s="29" t="s">
        <v>1115</v>
      </c>
      <c r="B154" s="30">
        <v>98100</v>
      </c>
      <c r="C154" s="30">
        <v>13300</v>
      </c>
      <c r="D154" s="31">
        <v>13.5</v>
      </c>
      <c r="E154" s="1">
        <v>123</v>
      </c>
    </row>
    <row r="155" spans="1:7" x14ac:dyDescent="0.2">
      <c r="A155" s="29" t="s">
        <v>1092</v>
      </c>
      <c r="B155" s="30">
        <v>29700</v>
      </c>
      <c r="C155" s="30">
        <v>6400</v>
      </c>
      <c r="D155" s="31">
        <v>21.4</v>
      </c>
      <c r="E155" s="1">
        <v>35</v>
      </c>
      <c r="G155" s="1" t="s">
        <v>348</v>
      </c>
    </row>
    <row r="156" spans="1:7" x14ac:dyDescent="0.2">
      <c r="A156" s="29" t="s">
        <v>1242</v>
      </c>
      <c r="B156" s="30">
        <v>53300</v>
      </c>
      <c r="C156" s="30">
        <v>9200</v>
      </c>
      <c r="D156" s="31">
        <v>17.2</v>
      </c>
      <c r="E156" s="1">
        <v>71</v>
      </c>
    </row>
    <row r="157" spans="1:7" x14ac:dyDescent="0.2">
      <c r="A157" s="29" t="s">
        <v>1084</v>
      </c>
      <c r="B157" s="30">
        <v>30500</v>
      </c>
      <c r="C157" s="30">
        <v>7100</v>
      </c>
      <c r="D157" s="31">
        <v>23.2</v>
      </c>
      <c r="E157" s="1">
        <v>27</v>
      </c>
      <c r="G157" s="1" t="s">
        <v>348</v>
      </c>
    </row>
    <row r="158" spans="1:7" x14ac:dyDescent="0.2">
      <c r="A158" s="29" t="s">
        <v>1116</v>
      </c>
      <c r="B158" s="30">
        <v>158200</v>
      </c>
      <c r="C158" s="30">
        <v>25200</v>
      </c>
      <c r="D158" s="31">
        <v>15.9</v>
      </c>
      <c r="E158" s="1">
        <v>84</v>
      </c>
    </row>
    <row r="159" spans="1:7" x14ac:dyDescent="0.2">
      <c r="A159" s="29" t="s">
        <v>1119</v>
      </c>
      <c r="B159" s="30">
        <v>72400</v>
      </c>
      <c r="C159" s="30">
        <v>14900</v>
      </c>
      <c r="D159" s="31">
        <v>20.6</v>
      </c>
      <c r="E159" s="1">
        <v>42</v>
      </c>
      <c r="G159" s="1" t="s">
        <v>348</v>
      </c>
    </row>
    <row r="160" spans="1:7" x14ac:dyDescent="0.2">
      <c r="A160" s="29" t="s">
        <v>1286</v>
      </c>
      <c r="B160" s="30">
        <v>22200</v>
      </c>
      <c r="C160" s="30">
        <v>1700</v>
      </c>
      <c r="D160" s="31">
        <v>7.6</v>
      </c>
      <c r="E160" s="1">
        <v>211</v>
      </c>
    </row>
    <row r="161" spans="1:7" x14ac:dyDescent="0.2">
      <c r="A161" s="29" t="s">
        <v>1243</v>
      </c>
      <c r="B161" s="30">
        <v>64100</v>
      </c>
      <c r="C161" s="30">
        <v>13500</v>
      </c>
      <c r="D161" s="31">
        <v>21</v>
      </c>
      <c r="E161" s="1">
        <v>40</v>
      </c>
      <c r="G161" s="1" t="s">
        <v>348</v>
      </c>
    </row>
    <row r="162" spans="1:7" x14ac:dyDescent="0.2">
      <c r="A162" s="29" t="s">
        <v>1164</v>
      </c>
      <c r="B162" s="30">
        <v>22000</v>
      </c>
      <c r="C162" s="30">
        <v>2200</v>
      </c>
      <c r="D162" s="31">
        <v>10</v>
      </c>
      <c r="E162" s="1">
        <v>180</v>
      </c>
    </row>
    <row r="163" spans="1:7" x14ac:dyDescent="0.2">
      <c r="A163" s="29" t="s">
        <v>1139</v>
      </c>
      <c r="B163" s="30">
        <v>15500</v>
      </c>
      <c r="C163" s="30">
        <v>2600</v>
      </c>
      <c r="D163" s="31">
        <v>17.100000000000001</v>
      </c>
      <c r="E163" s="1">
        <v>72</v>
      </c>
    </row>
    <row r="164" spans="1:7" x14ac:dyDescent="0.2">
      <c r="A164" s="29" t="s">
        <v>1093</v>
      </c>
      <c r="B164" s="30">
        <v>96500</v>
      </c>
      <c r="C164" s="30">
        <v>27300</v>
      </c>
      <c r="D164" s="31">
        <v>28.3</v>
      </c>
      <c r="E164" s="1">
        <v>4</v>
      </c>
      <c r="F164" s="1" t="s">
        <v>348</v>
      </c>
      <c r="G164" s="1" t="s">
        <v>348</v>
      </c>
    </row>
    <row r="165" spans="1:7" x14ac:dyDescent="0.2">
      <c r="A165" s="29" t="s">
        <v>1190</v>
      </c>
      <c r="B165" s="30">
        <v>57300</v>
      </c>
      <c r="C165" s="30">
        <v>8400</v>
      </c>
      <c r="D165" s="31">
        <v>14.7</v>
      </c>
      <c r="E165" s="1">
        <v>103</v>
      </c>
    </row>
    <row r="166" spans="1:7" x14ac:dyDescent="0.2">
      <c r="A166" s="29" t="s">
        <v>1305</v>
      </c>
      <c r="B166" s="30">
        <v>28200</v>
      </c>
      <c r="C166" s="30">
        <v>2800</v>
      </c>
      <c r="D166" s="31">
        <v>9.9</v>
      </c>
      <c r="E166" s="1">
        <v>184</v>
      </c>
    </row>
    <row r="167" spans="1:7" x14ac:dyDescent="0.2">
      <c r="A167" s="29" t="s">
        <v>1207</v>
      </c>
      <c r="B167" s="30">
        <v>13200</v>
      </c>
      <c r="C167" s="30">
        <v>1700</v>
      </c>
      <c r="D167" s="31">
        <v>13</v>
      </c>
      <c r="E167" s="1">
        <v>131</v>
      </c>
    </row>
    <row r="168" spans="1:7" x14ac:dyDescent="0.2">
      <c r="A168" s="29" t="s">
        <v>1183</v>
      </c>
      <c r="B168" s="30">
        <v>13000</v>
      </c>
      <c r="C168" s="30">
        <v>2200</v>
      </c>
      <c r="D168" s="31">
        <v>16.5</v>
      </c>
      <c r="E168" s="1">
        <v>78</v>
      </c>
    </row>
    <row r="169" spans="1:7" x14ac:dyDescent="0.2">
      <c r="A169" s="29" t="s">
        <v>1072</v>
      </c>
      <c r="B169" s="30">
        <v>123200</v>
      </c>
      <c r="C169" s="30">
        <v>31300</v>
      </c>
      <c r="D169" s="31">
        <v>25.4</v>
      </c>
      <c r="E169" s="1">
        <v>13</v>
      </c>
      <c r="F169" s="1" t="s">
        <v>348</v>
      </c>
      <c r="G169" s="1" t="s">
        <v>348</v>
      </c>
    </row>
    <row r="170" spans="1:7" x14ac:dyDescent="0.2">
      <c r="A170" s="29" t="s">
        <v>1155</v>
      </c>
      <c r="B170" s="30">
        <v>20600</v>
      </c>
      <c r="C170" s="30">
        <v>5000</v>
      </c>
      <c r="D170" s="31">
        <v>24.4</v>
      </c>
      <c r="E170" s="1">
        <v>19</v>
      </c>
      <c r="F170" s="1" t="s">
        <v>348</v>
      </c>
      <c r="G170" s="1" t="s">
        <v>348</v>
      </c>
    </row>
    <row r="171" spans="1:7" x14ac:dyDescent="0.2">
      <c r="A171" s="29" t="s">
        <v>1271</v>
      </c>
      <c r="B171" s="30">
        <v>56600</v>
      </c>
      <c r="C171" s="30">
        <v>8100</v>
      </c>
      <c r="D171" s="31">
        <v>14.4</v>
      </c>
      <c r="E171" s="1">
        <v>111</v>
      </c>
    </row>
    <row r="172" spans="1:7" x14ac:dyDescent="0.2">
      <c r="A172" s="29" t="s">
        <v>1134</v>
      </c>
      <c r="B172" s="30">
        <v>9100</v>
      </c>
      <c r="C172" s="30">
        <v>1500</v>
      </c>
      <c r="D172" s="31">
        <v>15.9</v>
      </c>
      <c r="E172" s="1">
        <v>85</v>
      </c>
    </row>
    <row r="173" spans="1:7" x14ac:dyDescent="0.2">
      <c r="A173" s="29" t="s">
        <v>1367</v>
      </c>
      <c r="B173" s="30">
        <v>25600</v>
      </c>
      <c r="C173" s="30">
        <v>2900</v>
      </c>
      <c r="D173" s="31">
        <v>11.2</v>
      </c>
      <c r="E173" s="1">
        <v>157</v>
      </c>
    </row>
    <row r="174" spans="1:7" x14ac:dyDescent="0.2">
      <c r="A174" s="29" t="s">
        <v>1263</v>
      </c>
      <c r="B174" s="30">
        <v>48000</v>
      </c>
      <c r="C174" s="30">
        <v>3400</v>
      </c>
      <c r="D174" s="31">
        <v>7.1</v>
      </c>
      <c r="E174" s="1">
        <v>224</v>
      </c>
    </row>
    <row r="175" spans="1:7" x14ac:dyDescent="0.2">
      <c r="A175" s="29" t="s">
        <v>1349</v>
      </c>
      <c r="B175" s="30">
        <v>17000</v>
      </c>
      <c r="C175" s="32" t="s">
        <v>1068</v>
      </c>
      <c r="D175" s="32" t="s">
        <v>1068</v>
      </c>
      <c r="E175" s="1" t="s">
        <v>349</v>
      </c>
    </row>
    <row r="176" spans="1:7" x14ac:dyDescent="0.2">
      <c r="A176" s="29" t="s">
        <v>1231</v>
      </c>
      <c r="B176" s="30">
        <v>15100</v>
      </c>
      <c r="C176" s="32" t="s">
        <v>1068</v>
      </c>
      <c r="D176" s="32" t="s">
        <v>1068</v>
      </c>
      <c r="E176" s="1" t="s">
        <v>349</v>
      </c>
    </row>
    <row r="177" spans="1:7" x14ac:dyDescent="0.2">
      <c r="A177" s="29" t="s">
        <v>1333</v>
      </c>
      <c r="B177" s="30">
        <v>27400</v>
      </c>
      <c r="C177" s="32" t="s">
        <v>1068</v>
      </c>
      <c r="D177" s="32" t="s">
        <v>1068</v>
      </c>
      <c r="E177" s="1" t="s">
        <v>349</v>
      </c>
    </row>
    <row r="178" spans="1:7" x14ac:dyDescent="0.2">
      <c r="A178" s="29" t="s">
        <v>1048</v>
      </c>
      <c r="B178" s="30">
        <v>31400</v>
      </c>
      <c r="C178" s="30">
        <v>7100</v>
      </c>
      <c r="D178" s="31">
        <v>22.7</v>
      </c>
      <c r="E178" s="1">
        <v>30</v>
      </c>
      <c r="G178" s="1" t="s">
        <v>348</v>
      </c>
    </row>
    <row r="179" spans="1:7" x14ac:dyDescent="0.2">
      <c r="A179" s="29" t="s">
        <v>1272</v>
      </c>
      <c r="B179" s="30">
        <v>60200</v>
      </c>
      <c r="C179" s="30">
        <v>6800</v>
      </c>
      <c r="D179" s="31">
        <v>11.4</v>
      </c>
      <c r="E179" s="1">
        <v>153</v>
      </c>
    </row>
    <row r="180" spans="1:7" x14ac:dyDescent="0.2">
      <c r="A180" s="29" t="s">
        <v>1320</v>
      </c>
      <c r="B180" s="30">
        <v>14300</v>
      </c>
      <c r="C180" s="32" t="s">
        <v>1068</v>
      </c>
      <c r="D180" s="32" t="s">
        <v>1068</v>
      </c>
      <c r="E180" s="1" t="s">
        <v>349</v>
      </c>
    </row>
    <row r="181" spans="1:7" x14ac:dyDescent="0.2">
      <c r="A181" s="29" t="s">
        <v>1296</v>
      </c>
      <c r="B181" s="30">
        <v>38700</v>
      </c>
      <c r="C181" s="30">
        <v>1200</v>
      </c>
      <c r="D181" s="31">
        <v>3</v>
      </c>
      <c r="E181" s="1">
        <v>266</v>
      </c>
    </row>
    <row r="182" spans="1:7" x14ac:dyDescent="0.2">
      <c r="A182" s="29" t="s">
        <v>1156</v>
      </c>
      <c r="B182" s="30">
        <v>23700</v>
      </c>
      <c r="C182" s="32" t="s">
        <v>1068</v>
      </c>
      <c r="D182" s="32" t="s">
        <v>1068</v>
      </c>
      <c r="E182" s="1" t="s">
        <v>349</v>
      </c>
    </row>
    <row r="183" spans="1:7" x14ac:dyDescent="0.2">
      <c r="A183" s="29" t="s">
        <v>1053</v>
      </c>
      <c r="B183" s="30">
        <v>64100</v>
      </c>
      <c r="C183" s="30">
        <v>10900</v>
      </c>
      <c r="D183" s="31">
        <v>16.899999999999999</v>
      </c>
      <c r="E183" s="1">
        <v>75</v>
      </c>
    </row>
    <row r="184" spans="1:7" x14ac:dyDescent="0.2">
      <c r="A184" s="29" t="s">
        <v>1165</v>
      </c>
      <c r="B184" s="30">
        <v>25500</v>
      </c>
      <c r="C184" s="30">
        <v>6200</v>
      </c>
      <c r="D184" s="31">
        <v>24.2</v>
      </c>
      <c r="E184" s="1">
        <v>20</v>
      </c>
      <c r="F184" s="1" t="s">
        <v>348</v>
      </c>
      <c r="G184" s="1" t="s">
        <v>348</v>
      </c>
    </row>
    <row r="185" spans="1:7" x14ac:dyDescent="0.2">
      <c r="A185" s="29" t="s">
        <v>1244</v>
      </c>
      <c r="B185" s="30">
        <v>63000</v>
      </c>
      <c r="C185" s="30">
        <v>18000</v>
      </c>
      <c r="D185" s="31">
        <v>28.6</v>
      </c>
      <c r="E185" s="1">
        <v>3</v>
      </c>
      <c r="F185" s="1" t="s">
        <v>348</v>
      </c>
      <c r="G185" s="1" t="s">
        <v>348</v>
      </c>
    </row>
    <row r="186" spans="1:7" x14ac:dyDescent="0.2">
      <c r="A186" s="29" t="s">
        <v>1350</v>
      </c>
      <c r="B186" s="30">
        <v>15400</v>
      </c>
      <c r="C186" s="32" t="s">
        <v>1068</v>
      </c>
      <c r="D186" s="32" t="s">
        <v>1068</v>
      </c>
      <c r="E186" s="1" t="s">
        <v>349</v>
      </c>
    </row>
    <row r="187" spans="1:7" x14ac:dyDescent="0.2">
      <c r="A187" s="29" t="s">
        <v>1357</v>
      </c>
      <c r="B187" s="30">
        <v>10900</v>
      </c>
      <c r="C187" s="32" t="s">
        <v>1068</v>
      </c>
      <c r="D187" s="32" t="s">
        <v>1068</v>
      </c>
      <c r="E187" s="1" t="s">
        <v>349</v>
      </c>
    </row>
    <row r="188" spans="1:7" x14ac:dyDescent="0.2">
      <c r="A188" s="29" t="s">
        <v>1128</v>
      </c>
      <c r="B188" s="30">
        <v>19600</v>
      </c>
      <c r="C188" s="30">
        <v>2800</v>
      </c>
      <c r="D188" s="31">
        <v>14</v>
      </c>
      <c r="E188" s="1">
        <v>113</v>
      </c>
    </row>
    <row r="189" spans="1:7" x14ac:dyDescent="0.2">
      <c r="A189" s="29" t="s">
        <v>1099</v>
      </c>
      <c r="B189" s="30">
        <v>33900</v>
      </c>
      <c r="C189" s="30">
        <v>6900</v>
      </c>
      <c r="D189" s="31">
        <v>20.5</v>
      </c>
      <c r="E189" s="1">
        <v>43</v>
      </c>
      <c r="G189" s="1" t="s">
        <v>348</v>
      </c>
    </row>
    <row r="190" spans="1:7" x14ac:dyDescent="0.2">
      <c r="A190" s="29" t="s">
        <v>1215</v>
      </c>
      <c r="B190" s="30">
        <v>28600</v>
      </c>
      <c r="C190" s="30">
        <v>2000</v>
      </c>
      <c r="D190" s="31">
        <v>7</v>
      </c>
      <c r="E190" s="1">
        <v>226</v>
      </c>
    </row>
    <row r="191" spans="1:7" x14ac:dyDescent="0.2">
      <c r="A191" s="29" t="s">
        <v>1140</v>
      </c>
      <c r="B191" s="30">
        <v>23500</v>
      </c>
      <c r="C191" s="30">
        <v>1700</v>
      </c>
      <c r="D191" s="31">
        <v>7.3</v>
      </c>
      <c r="E191" s="1">
        <v>218</v>
      </c>
    </row>
    <row r="192" spans="1:7" x14ac:dyDescent="0.2">
      <c r="A192" s="29" t="s">
        <v>1100</v>
      </c>
      <c r="B192" s="30">
        <v>31600</v>
      </c>
      <c r="C192" s="30">
        <v>3900</v>
      </c>
      <c r="D192" s="31">
        <v>12.2</v>
      </c>
      <c r="E192" s="1">
        <v>140</v>
      </c>
    </row>
    <row r="193" spans="1:7" x14ac:dyDescent="0.2">
      <c r="A193" s="29" t="s">
        <v>1225</v>
      </c>
      <c r="B193" s="30">
        <v>13200</v>
      </c>
      <c r="C193" s="32" t="s">
        <v>1068</v>
      </c>
      <c r="D193" s="32" t="s">
        <v>1068</v>
      </c>
      <c r="E193" s="1" t="s">
        <v>349</v>
      </c>
    </row>
    <row r="194" spans="1:7" x14ac:dyDescent="0.2">
      <c r="A194" s="29" t="s">
        <v>1340</v>
      </c>
      <c r="B194" s="30">
        <v>40100</v>
      </c>
      <c r="C194" s="30">
        <v>3100</v>
      </c>
      <c r="D194" s="31">
        <v>7.6</v>
      </c>
      <c r="E194" s="1">
        <v>213</v>
      </c>
    </row>
    <row r="195" spans="1:7" x14ac:dyDescent="0.2">
      <c r="A195" s="29" t="s">
        <v>1054</v>
      </c>
      <c r="B195" s="30">
        <v>42300</v>
      </c>
      <c r="C195" s="30">
        <v>6100</v>
      </c>
      <c r="D195" s="31">
        <v>14.5</v>
      </c>
      <c r="E195" s="1">
        <v>105</v>
      </c>
    </row>
    <row r="196" spans="1:7" x14ac:dyDescent="0.2">
      <c r="A196" s="29" t="s">
        <v>1170</v>
      </c>
      <c r="B196" s="30">
        <v>15200</v>
      </c>
      <c r="C196" s="32" t="s">
        <v>1068</v>
      </c>
      <c r="D196" s="32" t="s">
        <v>1068</v>
      </c>
      <c r="E196" s="1" t="s">
        <v>349</v>
      </c>
    </row>
    <row r="197" spans="1:7" x14ac:dyDescent="0.2">
      <c r="A197" s="29" t="s">
        <v>1135</v>
      </c>
      <c r="B197" s="30">
        <v>21600</v>
      </c>
      <c r="C197" s="30">
        <v>800</v>
      </c>
      <c r="D197" s="31">
        <v>3.8</v>
      </c>
      <c r="E197" s="1">
        <v>259</v>
      </c>
    </row>
    <row r="198" spans="1:7" x14ac:dyDescent="0.2">
      <c r="A198" s="29" t="s">
        <v>1148</v>
      </c>
      <c r="B198" s="30">
        <v>51700</v>
      </c>
      <c r="C198" s="30">
        <v>7700</v>
      </c>
      <c r="D198" s="31">
        <v>14.9</v>
      </c>
      <c r="E198" s="1">
        <v>97</v>
      </c>
    </row>
    <row r="199" spans="1:7" x14ac:dyDescent="0.2">
      <c r="A199" s="29" t="s">
        <v>1049</v>
      </c>
      <c r="B199" s="30">
        <v>61300</v>
      </c>
      <c r="C199" s="30">
        <v>7600</v>
      </c>
      <c r="D199" s="31">
        <v>12.4</v>
      </c>
      <c r="E199" s="1">
        <v>138</v>
      </c>
    </row>
    <row r="200" spans="1:7" x14ac:dyDescent="0.2">
      <c r="A200" s="29" t="s">
        <v>1226</v>
      </c>
      <c r="B200" s="30">
        <v>25600</v>
      </c>
      <c r="C200" s="30">
        <v>4400</v>
      </c>
      <c r="D200" s="31">
        <v>17.2</v>
      </c>
      <c r="E200" s="1">
        <v>70</v>
      </c>
    </row>
    <row r="201" spans="1:7" x14ac:dyDescent="0.2">
      <c r="A201" s="29" t="s">
        <v>1120</v>
      </c>
      <c r="B201" s="30">
        <v>68900</v>
      </c>
      <c r="C201" s="30">
        <v>18200</v>
      </c>
      <c r="D201" s="31">
        <v>26.5</v>
      </c>
      <c r="E201" s="1">
        <v>9</v>
      </c>
      <c r="F201" s="1" t="s">
        <v>348</v>
      </c>
      <c r="G201" s="1" t="s">
        <v>348</v>
      </c>
    </row>
    <row r="202" spans="1:7" x14ac:dyDescent="0.2">
      <c r="A202" s="29" t="s">
        <v>1171</v>
      </c>
      <c r="B202" s="30">
        <v>28200</v>
      </c>
      <c r="C202" s="30">
        <v>4400</v>
      </c>
      <c r="D202" s="31">
        <v>15.7</v>
      </c>
      <c r="E202" s="1">
        <v>88</v>
      </c>
    </row>
    <row r="203" spans="1:7" x14ac:dyDescent="0.2">
      <c r="A203" s="29" t="s">
        <v>1136</v>
      </c>
      <c r="B203" s="30">
        <v>12900</v>
      </c>
      <c r="C203" s="30">
        <v>1000</v>
      </c>
      <c r="D203" s="31">
        <v>7.9</v>
      </c>
      <c r="E203" s="1">
        <v>206</v>
      </c>
    </row>
    <row r="204" spans="1:7" x14ac:dyDescent="0.2">
      <c r="A204" s="29" t="s">
        <v>1073</v>
      </c>
      <c r="B204" s="30">
        <v>54000</v>
      </c>
      <c r="C204" s="30">
        <v>7100</v>
      </c>
      <c r="D204" s="31">
        <v>13.2</v>
      </c>
      <c r="E204" s="1">
        <v>127</v>
      </c>
    </row>
    <row r="205" spans="1:7" x14ac:dyDescent="0.2">
      <c r="A205" s="29" t="s">
        <v>1313</v>
      </c>
      <c r="B205" s="30">
        <v>29500</v>
      </c>
      <c r="C205" s="32" t="s">
        <v>1068</v>
      </c>
      <c r="D205" s="32" t="s">
        <v>1068</v>
      </c>
      <c r="E205" s="1" t="s">
        <v>349</v>
      </c>
    </row>
    <row r="206" spans="1:7" x14ac:dyDescent="0.2">
      <c r="A206" s="29" t="s">
        <v>1085</v>
      </c>
      <c r="B206" s="30">
        <v>18500</v>
      </c>
      <c r="C206" s="30">
        <v>2300</v>
      </c>
      <c r="D206" s="31">
        <v>12.6</v>
      </c>
      <c r="E206" s="1">
        <v>135</v>
      </c>
    </row>
    <row r="207" spans="1:7" x14ac:dyDescent="0.2">
      <c r="A207" s="29" t="s">
        <v>1191</v>
      </c>
      <c r="B207" s="30">
        <v>41100</v>
      </c>
      <c r="C207" s="30">
        <v>4400</v>
      </c>
      <c r="D207" s="31">
        <v>10.7</v>
      </c>
      <c r="E207" s="1">
        <v>169</v>
      </c>
    </row>
    <row r="208" spans="1:7" x14ac:dyDescent="0.2">
      <c r="A208" s="29" t="s">
        <v>1341</v>
      </c>
      <c r="B208" s="30">
        <v>47400</v>
      </c>
      <c r="C208" s="30">
        <v>7500</v>
      </c>
      <c r="D208" s="31">
        <v>15.9</v>
      </c>
      <c r="E208" s="1">
        <v>87</v>
      </c>
    </row>
    <row r="209" spans="1:7" x14ac:dyDescent="0.2">
      <c r="A209" s="29" t="s">
        <v>1342</v>
      </c>
      <c r="B209" s="30">
        <v>30100</v>
      </c>
      <c r="C209" s="30">
        <v>3000</v>
      </c>
      <c r="D209" s="31">
        <v>10.1</v>
      </c>
      <c r="E209" s="1">
        <v>178</v>
      </c>
    </row>
    <row r="210" spans="1:7" x14ac:dyDescent="0.2">
      <c r="A210" s="29" t="s">
        <v>1273</v>
      </c>
      <c r="B210" s="30">
        <v>45600</v>
      </c>
      <c r="C210" s="30">
        <v>7100</v>
      </c>
      <c r="D210" s="31">
        <v>15.6</v>
      </c>
      <c r="E210" s="1">
        <v>90</v>
      </c>
    </row>
    <row r="211" spans="1:7" x14ac:dyDescent="0.2">
      <c r="A211" s="29" t="s">
        <v>1086</v>
      </c>
      <c r="B211" s="30">
        <v>29000</v>
      </c>
      <c r="C211" s="30">
        <v>2700</v>
      </c>
      <c r="D211" s="31">
        <v>9.3000000000000007</v>
      </c>
      <c r="E211" s="1">
        <v>191</v>
      </c>
    </row>
    <row r="212" spans="1:7" x14ac:dyDescent="0.2">
      <c r="A212" s="29" t="s">
        <v>1358</v>
      </c>
      <c r="B212" s="30">
        <v>9800</v>
      </c>
      <c r="C212" s="32" t="s">
        <v>1068</v>
      </c>
      <c r="D212" s="32" t="s">
        <v>1068</v>
      </c>
      <c r="E212" s="1" t="s">
        <v>349</v>
      </c>
    </row>
    <row r="213" spans="1:7" x14ac:dyDescent="0.2">
      <c r="A213" s="29" t="s">
        <v>1274</v>
      </c>
      <c r="B213" s="30">
        <v>34800</v>
      </c>
      <c r="C213" s="30">
        <v>4200</v>
      </c>
      <c r="D213" s="31">
        <v>12</v>
      </c>
      <c r="E213" s="1">
        <v>143</v>
      </c>
    </row>
    <row r="214" spans="1:7" x14ac:dyDescent="0.2">
      <c r="A214" s="29" t="s">
        <v>1264</v>
      </c>
      <c r="B214" s="30">
        <v>70300</v>
      </c>
      <c r="C214" s="30">
        <v>9600</v>
      </c>
      <c r="D214" s="31">
        <v>13.7</v>
      </c>
      <c r="E214" s="1">
        <v>119</v>
      </c>
    </row>
    <row r="215" spans="1:7" x14ac:dyDescent="0.2">
      <c r="A215" s="29" t="s">
        <v>1050</v>
      </c>
      <c r="B215" s="30">
        <v>29600</v>
      </c>
      <c r="C215" s="30">
        <v>5800</v>
      </c>
      <c r="D215" s="31">
        <v>19.399999999999999</v>
      </c>
      <c r="E215" s="1">
        <v>51</v>
      </c>
      <c r="G215" s="1" t="s">
        <v>348</v>
      </c>
    </row>
    <row r="216" spans="1:7" x14ac:dyDescent="0.2">
      <c r="A216" s="29" t="s">
        <v>1184</v>
      </c>
      <c r="B216" s="30">
        <v>18400</v>
      </c>
      <c r="C216" s="30">
        <v>1600</v>
      </c>
      <c r="D216" s="31">
        <v>8.5</v>
      </c>
      <c r="E216" s="1">
        <v>198</v>
      </c>
    </row>
    <row r="217" spans="1:7" x14ac:dyDescent="0.2">
      <c r="A217" s="29" t="s">
        <v>1321</v>
      </c>
      <c r="B217" s="30">
        <v>32400</v>
      </c>
      <c r="C217" s="30">
        <v>2600</v>
      </c>
      <c r="D217" s="31">
        <v>8.1</v>
      </c>
      <c r="E217" s="1">
        <v>205</v>
      </c>
    </row>
    <row r="218" spans="1:7" x14ac:dyDescent="0.2">
      <c r="A218" s="29" t="s">
        <v>1087</v>
      </c>
      <c r="B218" s="30">
        <v>10600</v>
      </c>
      <c r="C218" s="30">
        <v>1200</v>
      </c>
      <c r="D218" s="31">
        <v>11.4</v>
      </c>
      <c r="E218" s="1">
        <v>152</v>
      </c>
    </row>
    <row r="219" spans="1:7" x14ac:dyDescent="0.2">
      <c r="A219" s="29" t="s">
        <v>1265</v>
      </c>
      <c r="B219" s="30">
        <v>41400</v>
      </c>
      <c r="C219" s="30">
        <v>3100</v>
      </c>
      <c r="D219" s="31">
        <v>7.4</v>
      </c>
      <c r="E219" s="1">
        <v>217</v>
      </c>
    </row>
    <row r="220" spans="1:7" x14ac:dyDescent="0.2">
      <c r="A220" s="29" t="s">
        <v>1105</v>
      </c>
      <c r="B220" s="30">
        <v>13900</v>
      </c>
      <c r="C220" s="30">
        <v>900</v>
      </c>
      <c r="D220" s="31">
        <v>6.3</v>
      </c>
      <c r="E220" s="1">
        <v>237</v>
      </c>
    </row>
    <row r="221" spans="1:7" x14ac:dyDescent="0.2">
      <c r="A221" s="29" t="s">
        <v>1074</v>
      </c>
      <c r="B221" s="30">
        <v>46200</v>
      </c>
      <c r="C221" s="30">
        <v>8200</v>
      </c>
      <c r="D221" s="31">
        <v>17.7</v>
      </c>
      <c r="E221" s="1">
        <v>66</v>
      </c>
      <c r="G221" s="1" t="s">
        <v>348</v>
      </c>
    </row>
    <row r="222" spans="1:7" x14ac:dyDescent="0.2">
      <c r="A222" s="29" t="s">
        <v>1208</v>
      </c>
      <c r="B222" s="30">
        <v>14000</v>
      </c>
      <c r="C222" s="30">
        <v>1900</v>
      </c>
      <c r="D222" s="31">
        <v>13.7</v>
      </c>
      <c r="E222" s="1">
        <v>118</v>
      </c>
    </row>
    <row r="223" spans="1:7" x14ac:dyDescent="0.2">
      <c r="A223" s="29" t="s">
        <v>1088</v>
      </c>
      <c r="B223" s="30">
        <v>18700</v>
      </c>
      <c r="C223" s="30">
        <v>2200</v>
      </c>
      <c r="D223" s="31">
        <v>12</v>
      </c>
      <c r="E223" s="1">
        <v>141</v>
      </c>
    </row>
    <row r="224" spans="1:7" x14ac:dyDescent="0.2">
      <c r="A224" s="29" t="s">
        <v>1287</v>
      </c>
      <c r="B224" s="30">
        <v>15000</v>
      </c>
      <c r="C224" s="30">
        <v>1000</v>
      </c>
      <c r="D224" s="31">
        <v>6.5</v>
      </c>
      <c r="E224" s="1">
        <v>235</v>
      </c>
    </row>
    <row r="225" spans="1:7" x14ac:dyDescent="0.2">
      <c r="A225" s="29" t="s">
        <v>1111</v>
      </c>
      <c r="B225" s="30">
        <v>56100</v>
      </c>
      <c r="C225" s="30">
        <v>11000</v>
      </c>
      <c r="D225" s="31">
        <v>19.600000000000001</v>
      </c>
      <c r="E225" s="1">
        <v>49</v>
      </c>
      <c r="G225" s="1" t="s">
        <v>348</v>
      </c>
    </row>
    <row r="226" spans="1:7" x14ac:dyDescent="0.2">
      <c r="A226" s="29" t="s">
        <v>1172</v>
      </c>
      <c r="B226" s="30">
        <v>20800</v>
      </c>
      <c r="C226" s="30">
        <v>2300</v>
      </c>
      <c r="D226" s="31">
        <v>11</v>
      </c>
      <c r="E226" s="1">
        <v>162</v>
      </c>
    </row>
    <row r="227" spans="1:7" x14ac:dyDescent="0.2">
      <c r="A227" s="29" t="s">
        <v>1322</v>
      </c>
      <c r="B227" s="30">
        <v>20900</v>
      </c>
      <c r="C227" s="32" t="s">
        <v>1068</v>
      </c>
      <c r="D227" s="32" t="s">
        <v>1068</v>
      </c>
      <c r="E227" s="1" t="s">
        <v>349</v>
      </c>
    </row>
    <row r="228" spans="1:7" x14ac:dyDescent="0.2">
      <c r="A228" s="29" t="s">
        <v>1157</v>
      </c>
      <c r="B228" s="30">
        <v>26000</v>
      </c>
      <c r="C228" s="32" t="s">
        <v>1068</v>
      </c>
      <c r="D228" s="32" t="s">
        <v>1068</v>
      </c>
      <c r="E228" s="1" t="s">
        <v>349</v>
      </c>
    </row>
    <row r="229" spans="1:7" x14ac:dyDescent="0.2">
      <c r="A229" s="29" t="s">
        <v>1297</v>
      </c>
      <c r="B229" s="30">
        <v>15600</v>
      </c>
      <c r="C229" s="30">
        <v>2100</v>
      </c>
      <c r="D229" s="31">
        <v>13.7</v>
      </c>
      <c r="E229" s="1">
        <v>120</v>
      </c>
    </row>
    <row r="230" spans="1:7" x14ac:dyDescent="0.2">
      <c r="A230" s="29" t="s">
        <v>1121</v>
      </c>
      <c r="B230" s="30">
        <v>7700</v>
      </c>
      <c r="C230" s="32" t="s">
        <v>1068</v>
      </c>
      <c r="D230" s="32" t="s">
        <v>1068</v>
      </c>
      <c r="E230" s="1" t="s">
        <v>349</v>
      </c>
    </row>
    <row r="231" spans="1:7" x14ac:dyDescent="0.2">
      <c r="A231" s="29" t="s">
        <v>1106</v>
      </c>
      <c r="B231" s="30">
        <v>10400</v>
      </c>
      <c r="C231" s="32" t="s">
        <v>1068</v>
      </c>
      <c r="D231" s="32" t="s">
        <v>1068</v>
      </c>
      <c r="E231" s="1" t="s">
        <v>349</v>
      </c>
    </row>
    <row r="232" spans="1:7" x14ac:dyDescent="0.2">
      <c r="A232" s="29" t="s">
        <v>1075</v>
      </c>
      <c r="B232" s="30">
        <v>54600</v>
      </c>
      <c r="C232" s="30">
        <v>15000</v>
      </c>
      <c r="D232" s="31">
        <v>27.4</v>
      </c>
      <c r="E232" s="1">
        <v>6</v>
      </c>
      <c r="F232" s="1" t="s">
        <v>348</v>
      </c>
      <c r="G232" s="1" t="s">
        <v>348</v>
      </c>
    </row>
    <row r="233" spans="1:7" x14ac:dyDescent="0.2">
      <c r="A233" s="29" t="s">
        <v>1178</v>
      </c>
      <c r="B233" s="30">
        <v>70900</v>
      </c>
      <c r="C233" s="30">
        <v>17800</v>
      </c>
      <c r="D233" s="31">
        <v>25.2</v>
      </c>
      <c r="E233" s="1">
        <v>15</v>
      </c>
      <c r="F233" s="1" t="s">
        <v>348</v>
      </c>
      <c r="G233" s="1" t="s">
        <v>348</v>
      </c>
    </row>
    <row r="234" spans="1:7" x14ac:dyDescent="0.2">
      <c r="A234" s="29" t="s">
        <v>1107</v>
      </c>
      <c r="B234" s="30">
        <v>24100</v>
      </c>
      <c r="C234" s="30">
        <v>4800</v>
      </c>
      <c r="D234" s="31">
        <v>20.100000000000001</v>
      </c>
      <c r="E234" s="1">
        <v>46</v>
      </c>
      <c r="G234" s="1" t="s">
        <v>348</v>
      </c>
    </row>
    <row r="235" spans="1:7" x14ac:dyDescent="0.2">
      <c r="A235" s="29" t="s">
        <v>1368</v>
      </c>
      <c r="B235" s="30">
        <v>23600</v>
      </c>
      <c r="C235" s="30">
        <v>3100</v>
      </c>
      <c r="D235" s="31">
        <v>13.3</v>
      </c>
      <c r="E235" s="1">
        <v>126</v>
      </c>
    </row>
    <row r="236" spans="1:7" x14ac:dyDescent="0.2">
      <c r="A236" s="29" t="s">
        <v>1094</v>
      </c>
      <c r="B236" s="30">
        <v>50100</v>
      </c>
      <c r="C236" s="30">
        <v>7300</v>
      </c>
      <c r="D236" s="31">
        <v>14.7</v>
      </c>
      <c r="E236" s="1">
        <v>100</v>
      </c>
    </row>
    <row r="237" spans="1:7" x14ac:dyDescent="0.2">
      <c r="A237" s="29" t="s">
        <v>1108</v>
      </c>
      <c r="B237" s="30">
        <v>22600</v>
      </c>
      <c r="C237" s="30">
        <v>4200</v>
      </c>
      <c r="D237" s="31">
        <v>18.3</v>
      </c>
      <c r="E237" s="1">
        <v>64</v>
      </c>
      <c r="G237" s="1" t="s">
        <v>348</v>
      </c>
    </row>
    <row r="238" spans="1:7" x14ac:dyDescent="0.2">
      <c r="A238" s="29" t="s">
        <v>1306</v>
      </c>
      <c r="B238" s="30">
        <v>21300</v>
      </c>
      <c r="C238" s="32" t="s">
        <v>1068</v>
      </c>
      <c r="D238" s="32" t="s">
        <v>1068</v>
      </c>
      <c r="E238" s="1" t="s">
        <v>349</v>
      </c>
    </row>
    <row r="239" spans="1:7" x14ac:dyDescent="0.2">
      <c r="A239" s="29" t="s">
        <v>1112</v>
      </c>
      <c r="B239" s="30">
        <v>111000</v>
      </c>
      <c r="C239" s="30">
        <v>15200</v>
      </c>
      <c r="D239" s="31">
        <v>13.7</v>
      </c>
      <c r="E239" s="1">
        <v>117</v>
      </c>
    </row>
    <row r="240" spans="1:7" x14ac:dyDescent="0.2">
      <c r="A240" s="29" t="s">
        <v>1307</v>
      </c>
      <c r="B240" s="30">
        <v>24200</v>
      </c>
      <c r="C240" s="30">
        <v>4200</v>
      </c>
      <c r="D240" s="31">
        <v>17.3</v>
      </c>
      <c r="E240" s="1">
        <v>69</v>
      </c>
    </row>
    <row r="241" spans="1:5" x14ac:dyDescent="0.2">
      <c r="A241" s="29" t="s">
        <v>1159</v>
      </c>
      <c r="B241" s="30">
        <v>53300</v>
      </c>
      <c r="C241" s="30">
        <v>3000</v>
      </c>
      <c r="D241" s="31">
        <v>5.6</v>
      </c>
      <c r="E241" s="1">
        <v>244</v>
      </c>
    </row>
    <row r="242" spans="1:5" x14ac:dyDescent="0.2">
      <c r="A242" s="29" t="s">
        <v>1275</v>
      </c>
      <c r="B242" s="30">
        <v>35800</v>
      </c>
      <c r="C242" s="30">
        <v>4600</v>
      </c>
      <c r="D242" s="31">
        <v>12.7</v>
      </c>
      <c r="E242" s="1">
        <v>134</v>
      </c>
    </row>
    <row r="243" spans="1:5" x14ac:dyDescent="0.2">
      <c r="A243" s="29" t="s">
        <v>1179</v>
      </c>
      <c r="B243" s="30">
        <v>39900</v>
      </c>
      <c r="C243" s="30">
        <v>2900</v>
      </c>
      <c r="D243" s="31">
        <v>7.3</v>
      </c>
      <c r="E243" s="1">
        <v>220</v>
      </c>
    </row>
    <row r="244" spans="1:5" x14ac:dyDescent="0.2">
      <c r="A244" s="29" t="s">
        <v>1282</v>
      </c>
      <c r="B244" s="30">
        <v>9600</v>
      </c>
      <c r="C244" s="32" t="s">
        <v>1068</v>
      </c>
      <c r="D244" s="32" t="s">
        <v>1068</v>
      </c>
      <c r="E244" s="1" t="s">
        <v>349</v>
      </c>
    </row>
    <row r="245" spans="1:5" x14ac:dyDescent="0.2">
      <c r="A245" s="29" t="s">
        <v>1198</v>
      </c>
      <c r="B245" s="30">
        <v>31000</v>
      </c>
      <c r="C245" s="30">
        <v>2800</v>
      </c>
      <c r="D245" s="31">
        <v>8.9</v>
      </c>
      <c r="E245" s="1">
        <v>195</v>
      </c>
    </row>
    <row r="246" spans="1:5" x14ac:dyDescent="0.2">
      <c r="A246" s="29" t="s">
        <v>1129</v>
      </c>
      <c r="B246" s="30">
        <v>26300</v>
      </c>
      <c r="C246" s="30">
        <v>1200</v>
      </c>
      <c r="D246" s="31">
        <v>4.7</v>
      </c>
      <c r="E246" s="1">
        <v>252</v>
      </c>
    </row>
    <row r="247" spans="1:5" x14ac:dyDescent="0.2">
      <c r="A247" s="29" t="s">
        <v>1343</v>
      </c>
      <c r="B247" s="30">
        <v>55600</v>
      </c>
      <c r="C247" s="30">
        <v>6000</v>
      </c>
      <c r="D247" s="31">
        <v>10.8</v>
      </c>
      <c r="E247" s="1">
        <v>168</v>
      </c>
    </row>
    <row r="248" spans="1:5" x14ac:dyDescent="0.2">
      <c r="A248" s="29" t="s">
        <v>1351</v>
      </c>
      <c r="B248" s="30">
        <v>17200</v>
      </c>
      <c r="C248" s="30">
        <v>1200</v>
      </c>
      <c r="D248" s="31">
        <v>6.9</v>
      </c>
      <c r="E248" s="1">
        <v>228</v>
      </c>
    </row>
    <row r="249" spans="1:5" x14ac:dyDescent="0.2">
      <c r="A249" s="29" t="s">
        <v>1141</v>
      </c>
      <c r="B249" s="30">
        <v>14800</v>
      </c>
      <c r="C249" s="32" t="s">
        <v>1068</v>
      </c>
      <c r="D249" s="32" t="s">
        <v>1068</v>
      </c>
      <c r="E249" s="1" t="s">
        <v>349</v>
      </c>
    </row>
    <row r="250" spans="1:5" x14ac:dyDescent="0.2">
      <c r="A250" s="29" t="s">
        <v>1142</v>
      </c>
      <c r="B250" s="30">
        <v>25700</v>
      </c>
      <c r="C250" s="30">
        <v>1900</v>
      </c>
      <c r="D250" s="31">
        <v>7.4</v>
      </c>
      <c r="E250" s="1">
        <v>215</v>
      </c>
    </row>
    <row r="251" spans="1:5" x14ac:dyDescent="0.2">
      <c r="A251" s="29" t="s">
        <v>1069</v>
      </c>
      <c r="B251" s="30">
        <v>17700</v>
      </c>
      <c r="C251" s="30">
        <v>600</v>
      </c>
      <c r="D251" s="31">
        <v>3.3</v>
      </c>
      <c r="E251" s="1">
        <v>264</v>
      </c>
    </row>
    <row r="252" spans="1:5" x14ac:dyDescent="0.2">
      <c r="A252" s="29" t="s">
        <v>1227</v>
      </c>
      <c r="B252" s="30">
        <v>23400</v>
      </c>
      <c r="C252" s="32" t="s">
        <v>1068</v>
      </c>
      <c r="D252" s="32" t="s">
        <v>1068</v>
      </c>
      <c r="E252" s="1" t="s">
        <v>349</v>
      </c>
    </row>
    <row r="253" spans="1:5" x14ac:dyDescent="0.2">
      <c r="A253" s="29" t="s">
        <v>1149</v>
      </c>
      <c r="B253" s="30">
        <v>18300</v>
      </c>
      <c r="C253" s="32" t="s">
        <v>1068</v>
      </c>
      <c r="D253" s="32" t="s">
        <v>1068</v>
      </c>
      <c r="E253" s="1" t="s">
        <v>349</v>
      </c>
    </row>
    <row r="254" spans="1:5" x14ac:dyDescent="0.2">
      <c r="A254" s="29" t="s">
        <v>1314</v>
      </c>
      <c r="B254" s="30">
        <v>27400</v>
      </c>
      <c r="C254" s="30">
        <v>3600</v>
      </c>
      <c r="D254" s="31">
        <v>13.2</v>
      </c>
      <c r="E254" s="1">
        <v>129</v>
      </c>
    </row>
    <row r="255" spans="1:5" x14ac:dyDescent="0.2">
      <c r="A255" s="29" t="s">
        <v>1089</v>
      </c>
      <c r="B255" s="30">
        <v>16300</v>
      </c>
      <c r="C255" s="32" t="s">
        <v>1068</v>
      </c>
      <c r="D255" s="32" t="s">
        <v>1068</v>
      </c>
      <c r="E255" s="1" t="s">
        <v>349</v>
      </c>
    </row>
    <row r="256" spans="1:5" x14ac:dyDescent="0.2">
      <c r="A256" s="29" t="s">
        <v>1369</v>
      </c>
      <c r="B256" s="30">
        <v>30700</v>
      </c>
      <c r="C256" s="30">
        <v>3200</v>
      </c>
      <c r="D256" s="31">
        <v>10.3</v>
      </c>
      <c r="E256" s="1">
        <v>173</v>
      </c>
    </row>
    <row r="257" spans="1:7" x14ac:dyDescent="0.2">
      <c r="A257" s="29" t="s">
        <v>1166</v>
      </c>
      <c r="B257" s="30">
        <v>20400</v>
      </c>
      <c r="C257" s="30">
        <v>1400</v>
      </c>
      <c r="D257" s="31">
        <v>6.8</v>
      </c>
      <c r="E257" s="1">
        <v>229</v>
      </c>
    </row>
    <row r="258" spans="1:7" x14ac:dyDescent="0.2">
      <c r="A258" s="29" t="s">
        <v>1055</v>
      </c>
      <c r="B258" s="30">
        <v>31400</v>
      </c>
      <c r="C258" s="30">
        <v>4900</v>
      </c>
      <c r="D258" s="31">
        <v>15.5</v>
      </c>
      <c r="E258" s="1">
        <v>91</v>
      </c>
    </row>
    <row r="259" spans="1:7" x14ac:dyDescent="0.2">
      <c r="A259" s="29" t="s">
        <v>1276</v>
      </c>
      <c r="B259" s="30">
        <v>50000</v>
      </c>
      <c r="C259" s="30">
        <v>6500</v>
      </c>
      <c r="D259" s="31">
        <v>13.1</v>
      </c>
      <c r="E259" s="1">
        <v>130</v>
      </c>
    </row>
    <row r="260" spans="1:7" x14ac:dyDescent="0.2">
      <c r="A260" s="29" t="s">
        <v>1192</v>
      </c>
      <c r="B260" s="30">
        <v>37700</v>
      </c>
      <c r="C260" s="30">
        <v>4800</v>
      </c>
      <c r="D260" s="31">
        <v>12.7</v>
      </c>
      <c r="E260" s="1">
        <v>133</v>
      </c>
    </row>
    <row r="261" spans="1:7" x14ac:dyDescent="0.2">
      <c r="A261" s="29" t="s">
        <v>1245</v>
      </c>
      <c r="B261" s="30">
        <v>68300</v>
      </c>
      <c r="C261" s="30">
        <v>14600</v>
      </c>
      <c r="D261" s="31">
        <v>21.4</v>
      </c>
      <c r="E261" s="1">
        <v>36</v>
      </c>
      <c r="G261" s="1" t="s">
        <v>348</v>
      </c>
    </row>
    <row r="262" spans="1:7" x14ac:dyDescent="0.2">
      <c r="A262" s="29" t="s">
        <v>1323</v>
      </c>
      <c r="B262" s="30">
        <v>27200</v>
      </c>
      <c r="C262" s="30">
        <v>2600</v>
      </c>
      <c r="D262" s="31">
        <v>9.6</v>
      </c>
      <c r="E262" s="1">
        <v>188</v>
      </c>
    </row>
    <row r="263" spans="1:7" x14ac:dyDescent="0.2">
      <c r="A263" s="29" t="s">
        <v>1216</v>
      </c>
      <c r="B263" s="30">
        <v>36300</v>
      </c>
      <c r="C263" s="30">
        <v>2000</v>
      </c>
      <c r="D263" s="31">
        <v>5.4</v>
      </c>
      <c r="E263" s="1">
        <v>246</v>
      </c>
    </row>
    <row r="264" spans="1:7" x14ac:dyDescent="0.2">
      <c r="A264" s="29" t="s">
        <v>1232</v>
      </c>
      <c r="B264" s="30">
        <v>23200</v>
      </c>
      <c r="C264" s="30">
        <v>2300</v>
      </c>
      <c r="D264" s="31">
        <v>10</v>
      </c>
      <c r="E264" s="1">
        <v>181</v>
      </c>
    </row>
    <row r="265" spans="1:7" x14ac:dyDescent="0.2">
      <c r="A265" s="29" t="s">
        <v>1095</v>
      </c>
      <c r="B265" s="30">
        <v>34400</v>
      </c>
      <c r="C265" s="30">
        <v>5500</v>
      </c>
      <c r="D265" s="31">
        <v>15.9</v>
      </c>
      <c r="E265" s="1">
        <v>83</v>
      </c>
    </row>
    <row r="266" spans="1:7" x14ac:dyDescent="0.2">
      <c r="A266" s="29" t="s">
        <v>1167</v>
      </c>
      <c r="B266" s="30">
        <v>30300</v>
      </c>
      <c r="C266" s="30">
        <v>2200</v>
      </c>
      <c r="D266" s="31">
        <v>7.3</v>
      </c>
      <c r="E266" s="1">
        <v>219</v>
      </c>
    </row>
    <row r="267" spans="1:7" x14ac:dyDescent="0.2">
      <c r="A267" s="29" t="s">
        <v>1168</v>
      </c>
      <c r="B267" s="30">
        <v>19000</v>
      </c>
      <c r="C267" s="30">
        <v>1100</v>
      </c>
      <c r="D267" s="31">
        <v>5.9</v>
      </c>
      <c r="E267" s="1">
        <v>241</v>
      </c>
    </row>
    <row r="268" spans="1:7" x14ac:dyDescent="0.2">
      <c r="A268" s="29" t="s">
        <v>1217</v>
      </c>
      <c r="B268" s="30">
        <v>18400</v>
      </c>
      <c r="C268" s="30">
        <v>2100</v>
      </c>
      <c r="D268" s="31">
        <v>11.6</v>
      </c>
      <c r="E268" s="1">
        <v>148</v>
      </c>
    </row>
    <row r="269" spans="1:7" x14ac:dyDescent="0.2">
      <c r="A269" s="29" t="s">
        <v>1076</v>
      </c>
      <c r="B269" s="30">
        <v>58300</v>
      </c>
      <c r="C269" s="30">
        <v>5900</v>
      </c>
      <c r="D269" s="31">
        <v>10.199999999999999</v>
      </c>
      <c r="E269" s="1">
        <v>174</v>
      </c>
    </row>
    <row r="270" spans="1:7" x14ac:dyDescent="0.2">
      <c r="A270" s="29" t="s">
        <v>1051</v>
      </c>
      <c r="B270" s="30">
        <v>44700</v>
      </c>
      <c r="C270" s="30">
        <v>7600</v>
      </c>
      <c r="D270" s="31">
        <v>17</v>
      </c>
      <c r="E270" s="1">
        <v>73</v>
      </c>
    </row>
    <row r="271" spans="1:7" x14ac:dyDescent="0.2">
      <c r="A271" s="29" t="s">
        <v>1160</v>
      </c>
      <c r="B271" s="30">
        <v>50600</v>
      </c>
      <c r="C271" s="30">
        <v>9700</v>
      </c>
      <c r="D271" s="31">
        <v>19.100000000000001</v>
      </c>
      <c r="E271" s="1">
        <v>57</v>
      </c>
      <c r="G271" s="1" t="s">
        <v>348</v>
      </c>
    </row>
    <row r="272" spans="1:7" x14ac:dyDescent="0.2">
      <c r="A272" s="29" t="s">
        <v>1173</v>
      </c>
      <c r="B272" s="30">
        <v>21500</v>
      </c>
      <c r="C272" s="30">
        <v>1200</v>
      </c>
      <c r="D272" s="31">
        <v>5.4</v>
      </c>
      <c r="E272" s="1">
        <v>245</v>
      </c>
    </row>
    <row r="273" spans="1:7" x14ac:dyDescent="0.2">
      <c r="A273" s="29" t="s">
        <v>1365</v>
      </c>
      <c r="B273" s="30">
        <v>26700</v>
      </c>
      <c r="C273" s="30">
        <v>1800</v>
      </c>
      <c r="D273" s="31">
        <v>6.6</v>
      </c>
      <c r="E273" s="1">
        <v>233</v>
      </c>
    </row>
    <row r="274" spans="1:7" x14ac:dyDescent="0.2">
      <c r="A274" s="29" t="s">
        <v>1233</v>
      </c>
      <c r="B274" s="30">
        <v>23800</v>
      </c>
      <c r="C274" s="30">
        <v>3700</v>
      </c>
      <c r="D274" s="31">
        <v>15.3</v>
      </c>
      <c r="E274" s="1">
        <v>93</v>
      </c>
    </row>
    <row r="275" spans="1:7" x14ac:dyDescent="0.2">
      <c r="A275" s="29" t="s">
        <v>1056</v>
      </c>
      <c r="B275" s="30">
        <v>56100</v>
      </c>
      <c r="C275" s="30">
        <v>10500</v>
      </c>
      <c r="D275" s="31">
        <v>18.7</v>
      </c>
      <c r="E275" s="1">
        <v>60</v>
      </c>
      <c r="G275" s="1" t="s">
        <v>348</v>
      </c>
    </row>
    <row r="276" spans="1:7" x14ac:dyDescent="0.2">
      <c r="A276" s="29" t="s">
        <v>1324</v>
      </c>
      <c r="B276" s="30">
        <v>15700</v>
      </c>
      <c r="C276" s="30">
        <v>1100</v>
      </c>
      <c r="D276" s="31">
        <v>7.1</v>
      </c>
      <c r="E276" s="1">
        <v>225</v>
      </c>
    </row>
    <row r="277" spans="1:7" x14ac:dyDescent="0.2">
      <c r="A277" s="29" t="s">
        <v>1266</v>
      </c>
      <c r="B277" s="30">
        <v>48400</v>
      </c>
      <c r="C277" s="30">
        <v>4000</v>
      </c>
      <c r="D277" s="31">
        <v>8.3000000000000007</v>
      </c>
      <c r="E277" s="1">
        <v>201</v>
      </c>
    </row>
    <row r="278" spans="1:7" x14ac:dyDescent="0.2">
      <c r="A278" s="29" t="s">
        <v>1308</v>
      </c>
      <c r="B278" s="30">
        <v>29100</v>
      </c>
      <c r="C278" s="30">
        <v>3400</v>
      </c>
      <c r="D278" s="31">
        <v>11.5</v>
      </c>
      <c r="E278" s="1">
        <v>151</v>
      </c>
    </row>
    <row r="279" spans="1:7" x14ac:dyDescent="0.2">
      <c r="A279" s="29" t="s">
        <v>1344</v>
      </c>
      <c r="B279" s="30">
        <v>47100</v>
      </c>
      <c r="C279" s="30">
        <v>5300</v>
      </c>
      <c r="D279" s="31">
        <v>11.2</v>
      </c>
      <c r="E279" s="1">
        <v>156</v>
      </c>
    </row>
    <row r="280" spans="1:7" x14ac:dyDescent="0.2">
      <c r="A280" s="29" t="s">
        <v>1077</v>
      </c>
      <c r="B280" s="30">
        <v>44000</v>
      </c>
      <c r="C280" s="30">
        <v>6600</v>
      </c>
      <c r="D280" s="31">
        <v>15.1</v>
      </c>
      <c r="E280" s="1">
        <v>94</v>
      </c>
    </row>
    <row r="281" spans="1:7" x14ac:dyDescent="0.2">
      <c r="A281" s="29" t="s">
        <v>1169</v>
      </c>
      <c r="B281" s="30">
        <v>17400</v>
      </c>
      <c r="C281" s="30">
        <v>3200</v>
      </c>
      <c r="D281" s="31">
        <v>18.2</v>
      </c>
      <c r="E281" s="1">
        <v>65</v>
      </c>
      <c r="G281" s="1" t="s">
        <v>348</v>
      </c>
    </row>
    <row r="282" spans="1:7" x14ac:dyDescent="0.2">
      <c r="A282" s="29" t="s">
        <v>1325</v>
      </c>
      <c r="B282" s="30">
        <v>22300</v>
      </c>
      <c r="C282" s="32" t="s">
        <v>1068</v>
      </c>
      <c r="D282" s="32" t="s">
        <v>1068</v>
      </c>
      <c r="E282" s="1" t="s">
        <v>349</v>
      </c>
    </row>
    <row r="283" spans="1:7" x14ac:dyDescent="0.2">
      <c r="A283" s="29" t="s">
        <v>1370</v>
      </c>
      <c r="B283" s="30">
        <v>25000</v>
      </c>
      <c r="C283" s="30">
        <v>800</v>
      </c>
      <c r="D283" s="31">
        <v>3.4</v>
      </c>
      <c r="E283" s="1">
        <v>263</v>
      </c>
    </row>
    <row r="284" spans="1:7" x14ac:dyDescent="0.2">
      <c r="A284" s="29" t="s">
        <v>1352</v>
      </c>
      <c r="B284" s="30">
        <v>27900</v>
      </c>
      <c r="C284" s="30">
        <v>3200</v>
      </c>
      <c r="D284" s="31">
        <v>11.6</v>
      </c>
      <c r="E284" s="1">
        <v>149</v>
      </c>
    </row>
    <row r="285" spans="1:7" x14ac:dyDescent="0.2">
      <c r="A285" s="29" t="s">
        <v>1161</v>
      </c>
      <c r="B285" s="30">
        <v>33600</v>
      </c>
      <c r="C285" s="30">
        <v>6800</v>
      </c>
      <c r="D285" s="31">
        <v>20.2</v>
      </c>
      <c r="E285" s="1">
        <v>45</v>
      </c>
      <c r="G285" s="1" t="s">
        <v>348</v>
      </c>
    </row>
    <row r="286" spans="1:7" x14ac:dyDescent="0.2">
      <c r="A286" s="29" t="s">
        <v>1209</v>
      </c>
      <c r="B286" s="30">
        <v>31700</v>
      </c>
      <c r="C286" s="30">
        <v>5000</v>
      </c>
      <c r="D286" s="31">
        <v>15.9</v>
      </c>
      <c r="E286" s="1">
        <v>86</v>
      </c>
    </row>
    <row r="287" spans="1:7" x14ac:dyDescent="0.2">
      <c r="A287" s="29" t="s">
        <v>1298</v>
      </c>
      <c r="B287" s="30">
        <v>25500</v>
      </c>
      <c r="C287" s="30">
        <v>1600</v>
      </c>
      <c r="D287" s="31">
        <v>6.1</v>
      </c>
      <c r="E287" s="1">
        <v>239</v>
      </c>
    </row>
    <row r="288" spans="1:7" x14ac:dyDescent="0.2">
      <c r="A288" s="29" t="s">
        <v>1366</v>
      </c>
      <c r="B288" s="30">
        <v>17700</v>
      </c>
      <c r="C288" s="32" t="s">
        <v>1068</v>
      </c>
      <c r="D288" s="32" t="s">
        <v>1068</v>
      </c>
      <c r="E288" s="1" t="s">
        <v>349</v>
      </c>
    </row>
    <row r="289" spans="1:7" x14ac:dyDescent="0.2">
      <c r="A289" s="29" t="s">
        <v>1309</v>
      </c>
      <c r="B289" s="30">
        <v>24000</v>
      </c>
      <c r="C289" s="30">
        <v>3700</v>
      </c>
      <c r="D289" s="31">
        <v>15.4</v>
      </c>
      <c r="E289" s="1">
        <v>92</v>
      </c>
    </row>
    <row r="290" spans="1:7" x14ac:dyDescent="0.2">
      <c r="A290" s="29" t="s">
        <v>1218</v>
      </c>
      <c r="B290" s="30">
        <v>19600</v>
      </c>
      <c r="C290" s="30">
        <v>1700</v>
      </c>
      <c r="D290" s="31">
        <v>8.6999999999999993</v>
      </c>
      <c r="E290" s="1">
        <v>197</v>
      </c>
    </row>
    <row r="291" spans="1:7" x14ac:dyDescent="0.2">
      <c r="A291" s="29" t="s">
        <v>1193</v>
      </c>
      <c r="B291" s="30">
        <v>36700</v>
      </c>
      <c r="C291" s="30">
        <v>3500</v>
      </c>
      <c r="D291" s="31">
        <v>9.6</v>
      </c>
      <c r="E291" s="1">
        <v>187</v>
      </c>
    </row>
    <row r="292" spans="1:7" x14ac:dyDescent="0.2">
      <c r="A292" s="29" t="s">
        <v>1310</v>
      </c>
      <c r="B292" s="30">
        <v>29200</v>
      </c>
      <c r="C292" s="30">
        <v>2200</v>
      </c>
      <c r="D292" s="31">
        <v>7.7</v>
      </c>
      <c r="E292" s="1">
        <v>209</v>
      </c>
    </row>
    <row r="293" spans="1:7" x14ac:dyDescent="0.2">
      <c r="A293" s="29" t="s">
        <v>1345</v>
      </c>
      <c r="B293" s="30">
        <v>25100</v>
      </c>
      <c r="C293" s="30">
        <v>2800</v>
      </c>
      <c r="D293" s="31">
        <v>11.1</v>
      </c>
      <c r="E293" s="1">
        <v>160</v>
      </c>
    </row>
    <row r="294" spans="1:7" x14ac:dyDescent="0.2">
      <c r="A294" s="29" t="s">
        <v>1353</v>
      </c>
      <c r="B294" s="30">
        <v>12800</v>
      </c>
      <c r="C294" s="30">
        <v>2200</v>
      </c>
      <c r="D294" s="31">
        <v>17</v>
      </c>
      <c r="E294" s="1">
        <v>74</v>
      </c>
    </row>
    <row r="295" spans="1:7" x14ac:dyDescent="0.2">
      <c r="A295" s="29" t="s">
        <v>1246</v>
      </c>
      <c r="B295" s="30">
        <v>49400</v>
      </c>
      <c r="C295" s="30">
        <v>11800</v>
      </c>
      <c r="D295" s="31">
        <v>23.9</v>
      </c>
      <c r="E295" s="1">
        <v>23</v>
      </c>
      <c r="F295" s="1" t="s">
        <v>348</v>
      </c>
      <c r="G295" s="1" t="s">
        <v>348</v>
      </c>
    </row>
    <row r="296" spans="1:7" x14ac:dyDescent="0.2">
      <c r="A296" s="29" t="s">
        <v>1078</v>
      </c>
      <c r="B296" s="30">
        <v>46000</v>
      </c>
      <c r="C296" s="30">
        <v>4900</v>
      </c>
      <c r="D296" s="31">
        <v>10.6</v>
      </c>
      <c r="E296" s="1">
        <v>170</v>
      </c>
    </row>
    <row r="297" spans="1:7" x14ac:dyDescent="0.2">
      <c r="A297" s="29" t="s">
        <v>1311</v>
      </c>
      <c r="B297" s="30">
        <v>23800</v>
      </c>
      <c r="C297" s="32" t="s">
        <v>1068</v>
      </c>
      <c r="D297" s="32" t="s">
        <v>1068</v>
      </c>
      <c r="E297" s="1" t="s">
        <v>349</v>
      </c>
    </row>
    <row r="298" spans="1:7" x14ac:dyDescent="0.2">
      <c r="A298" s="29" t="s">
        <v>1210</v>
      </c>
      <c r="B298" s="30">
        <v>17500</v>
      </c>
      <c r="C298" s="32" t="s">
        <v>1068</v>
      </c>
      <c r="D298" s="32" t="s">
        <v>1068</v>
      </c>
      <c r="E298" s="1" t="s">
        <v>349</v>
      </c>
    </row>
    <row r="299" spans="1:7" x14ac:dyDescent="0.2">
      <c r="A299" s="29" t="s">
        <v>1315</v>
      </c>
      <c r="B299" s="30">
        <v>29800</v>
      </c>
      <c r="C299" s="30">
        <v>1600</v>
      </c>
      <c r="D299" s="31">
        <v>5.4</v>
      </c>
      <c r="E299" s="1">
        <v>247</v>
      </c>
    </row>
    <row r="300" spans="1:7" x14ac:dyDescent="0.2">
      <c r="A300" s="29" t="s">
        <v>1117</v>
      </c>
      <c r="B300" s="30">
        <v>70400</v>
      </c>
      <c r="C300" s="30">
        <v>10400</v>
      </c>
      <c r="D300" s="31">
        <v>14.8</v>
      </c>
      <c r="E300" s="1">
        <v>99</v>
      </c>
    </row>
    <row r="301" spans="1:7" x14ac:dyDescent="0.2">
      <c r="A301" s="29" t="s">
        <v>1180</v>
      </c>
      <c r="B301" s="30">
        <v>59800</v>
      </c>
      <c r="C301" s="30">
        <v>13300</v>
      </c>
      <c r="D301" s="31">
        <v>22.3</v>
      </c>
      <c r="E301" s="1">
        <v>33</v>
      </c>
      <c r="G301" s="1" t="s">
        <v>348</v>
      </c>
    </row>
    <row r="302" spans="1:7" x14ac:dyDescent="0.2">
      <c r="A302" s="29" t="s">
        <v>1267</v>
      </c>
      <c r="B302" s="30">
        <v>58200</v>
      </c>
      <c r="C302" s="30">
        <v>11500</v>
      </c>
      <c r="D302" s="31">
        <v>19.7</v>
      </c>
      <c r="E302" s="1">
        <v>47</v>
      </c>
      <c r="G302" s="1" t="s">
        <v>348</v>
      </c>
    </row>
    <row r="303" spans="1:7" x14ac:dyDescent="0.2">
      <c r="A303" s="29" t="s">
        <v>1247</v>
      </c>
      <c r="B303" s="30">
        <v>66900</v>
      </c>
      <c r="C303" s="30">
        <v>12300</v>
      </c>
      <c r="D303" s="31">
        <v>18.399999999999999</v>
      </c>
      <c r="E303" s="1">
        <v>62</v>
      </c>
      <c r="G303" s="1" t="s">
        <v>348</v>
      </c>
    </row>
    <row r="304" spans="1:7" x14ac:dyDescent="0.2">
      <c r="A304" s="29" t="s">
        <v>1062</v>
      </c>
      <c r="B304" s="30">
        <v>46100</v>
      </c>
      <c r="C304" s="30">
        <v>4100</v>
      </c>
      <c r="D304" s="31">
        <v>8.9</v>
      </c>
      <c r="E304" s="1">
        <v>194</v>
      </c>
    </row>
    <row r="305" spans="1:7" x14ac:dyDescent="0.2">
      <c r="A305" s="29" t="s">
        <v>1174</v>
      </c>
      <c r="B305" s="30">
        <v>33000</v>
      </c>
      <c r="C305" s="30">
        <v>2700</v>
      </c>
      <c r="D305" s="31">
        <v>8.3000000000000007</v>
      </c>
      <c r="E305" s="1">
        <v>200</v>
      </c>
    </row>
    <row r="306" spans="1:7" x14ac:dyDescent="0.2">
      <c r="A306" s="29" t="s">
        <v>1219</v>
      </c>
      <c r="B306" s="30">
        <v>19600</v>
      </c>
      <c r="C306" s="32" t="s">
        <v>1068</v>
      </c>
      <c r="D306" s="32" t="s">
        <v>1068</v>
      </c>
      <c r="E306" s="1" t="s">
        <v>349</v>
      </c>
    </row>
    <row r="307" spans="1:7" x14ac:dyDescent="0.2">
      <c r="A307" s="29" t="s">
        <v>1234</v>
      </c>
      <c r="B307" s="30">
        <v>22600</v>
      </c>
      <c r="C307" s="30">
        <v>5000</v>
      </c>
      <c r="D307" s="31">
        <v>22.2</v>
      </c>
      <c r="E307" s="1">
        <v>34</v>
      </c>
      <c r="G307" s="1" t="s">
        <v>348</v>
      </c>
    </row>
    <row r="308" spans="1:7" x14ac:dyDescent="0.2">
      <c r="A308" s="29" t="s">
        <v>1326</v>
      </c>
      <c r="B308" s="30">
        <v>28300</v>
      </c>
      <c r="C308" s="30">
        <v>1600</v>
      </c>
      <c r="D308" s="31">
        <v>5.7</v>
      </c>
      <c r="E308" s="1">
        <v>243</v>
      </c>
    </row>
    <row r="309" spans="1:7" x14ac:dyDescent="0.2">
      <c r="A309" s="29" t="s">
        <v>1288</v>
      </c>
      <c r="B309" s="30">
        <v>33300</v>
      </c>
      <c r="C309" s="30">
        <v>2400</v>
      </c>
      <c r="D309" s="31">
        <v>7.3</v>
      </c>
      <c r="E309" s="1">
        <v>221</v>
      </c>
    </row>
    <row r="310" spans="1:7" x14ac:dyDescent="0.2">
      <c r="A310" s="29" t="s">
        <v>1150</v>
      </c>
      <c r="B310" s="30">
        <v>17600</v>
      </c>
      <c r="C310" s="30">
        <v>2000</v>
      </c>
      <c r="D310" s="31">
        <v>11.3</v>
      </c>
      <c r="E310" s="1">
        <v>154</v>
      </c>
    </row>
    <row r="311" spans="1:7" x14ac:dyDescent="0.2">
      <c r="A311" s="29" t="s">
        <v>1220</v>
      </c>
      <c r="B311" s="30">
        <v>27600</v>
      </c>
      <c r="C311" s="30">
        <v>1900</v>
      </c>
      <c r="D311" s="31">
        <v>6.7</v>
      </c>
      <c r="E311" s="1">
        <v>230</v>
      </c>
    </row>
    <row r="312" spans="1:7" x14ac:dyDescent="0.2">
      <c r="A312" s="29" t="s">
        <v>1277</v>
      </c>
      <c r="B312" s="30">
        <v>32700</v>
      </c>
      <c r="C312" s="32" t="s">
        <v>1068</v>
      </c>
      <c r="D312" s="32" t="s">
        <v>1068</v>
      </c>
      <c r="E312" s="1" t="s">
        <v>349</v>
      </c>
    </row>
    <row r="313" spans="1:7" x14ac:dyDescent="0.2">
      <c r="A313" s="29" t="s">
        <v>1354</v>
      </c>
      <c r="B313" s="30">
        <v>7900</v>
      </c>
      <c r="C313" s="32" t="s">
        <v>1068</v>
      </c>
      <c r="D313" s="32" t="s">
        <v>1068</v>
      </c>
      <c r="E313" s="1" t="s">
        <v>349</v>
      </c>
    </row>
    <row r="314" spans="1:7" x14ac:dyDescent="0.2">
      <c r="A314" s="29" t="s">
        <v>1359</v>
      </c>
      <c r="B314" s="30">
        <v>14500</v>
      </c>
      <c r="C314" s="30">
        <v>600</v>
      </c>
      <c r="D314" s="31">
        <v>4.0999999999999996</v>
      </c>
      <c r="E314" s="1">
        <v>258</v>
      </c>
    </row>
    <row r="315" spans="1:7" x14ac:dyDescent="0.2">
      <c r="A315" s="29" t="s">
        <v>1090</v>
      </c>
      <c r="B315" s="30">
        <v>26400</v>
      </c>
      <c r="C315" s="30">
        <v>2900</v>
      </c>
      <c r="D315" s="31">
        <v>10.9</v>
      </c>
      <c r="E315" s="1">
        <v>164</v>
      </c>
    </row>
    <row r="316" spans="1:7" x14ac:dyDescent="0.2">
      <c r="A316" s="29" t="s">
        <v>1143</v>
      </c>
      <c r="B316" s="30">
        <v>23300</v>
      </c>
      <c r="C316" s="30">
        <v>4900</v>
      </c>
      <c r="D316" s="31">
        <v>21.1</v>
      </c>
      <c r="E316" s="1">
        <v>38</v>
      </c>
      <c r="G316" s="1" t="s">
        <v>348</v>
      </c>
    </row>
    <row r="317" spans="1:7" x14ac:dyDescent="0.2">
      <c r="A317" s="29" t="s">
        <v>1316</v>
      </c>
      <c r="B317" s="30">
        <v>25200</v>
      </c>
      <c r="C317" s="30">
        <v>1900</v>
      </c>
      <c r="D317" s="31">
        <v>7.6</v>
      </c>
      <c r="E317" s="1">
        <v>212</v>
      </c>
    </row>
    <row r="318" spans="1:7" x14ac:dyDescent="0.2">
      <c r="A318" s="29" t="s">
        <v>1371</v>
      </c>
      <c r="B318" s="30">
        <v>7200</v>
      </c>
      <c r="C318" s="32" t="s">
        <v>1068</v>
      </c>
      <c r="D318" s="32" t="s">
        <v>1068</v>
      </c>
      <c r="E318" s="1" t="s">
        <v>349</v>
      </c>
    </row>
    <row r="319" spans="1:7" x14ac:dyDescent="0.2">
      <c r="A319" s="29" t="s">
        <v>1248</v>
      </c>
      <c r="B319" s="30">
        <v>56700</v>
      </c>
      <c r="C319" s="30">
        <v>15700</v>
      </c>
      <c r="D319" s="31">
        <v>27.7</v>
      </c>
      <c r="E319" s="1">
        <v>5</v>
      </c>
      <c r="F319" s="1" t="s">
        <v>348</v>
      </c>
      <c r="G319" s="1" t="s">
        <v>348</v>
      </c>
    </row>
    <row r="320" spans="1:7" x14ac:dyDescent="0.2">
      <c r="A320" s="29" t="s">
        <v>1360</v>
      </c>
      <c r="B320" s="30">
        <v>8600</v>
      </c>
      <c r="C320" s="32" t="s">
        <v>1068</v>
      </c>
      <c r="D320" s="32" t="s">
        <v>1068</v>
      </c>
      <c r="E320" s="1" t="s">
        <v>349</v>
      </c>
    </row>
    <row r="321" spans="1:7" x14ac:dyDescent="0.2">
      <c r="A321" s="29" t="s">
        <v>1079</v>
      </c>
      <c r="B321" s="30">
        <v>63800</v>
      </c>
      <c r="C321" s="30">
        <v>14900</v>
      </c>
      <c r="D321" s="31">
        <v>23.3</v>
      </c>
      <c r="E321" s="1">
        <v>25</v>
      </c>
      <c r="F321" s="1" t="s">
        <v>348</v>
      </c>
      <c r="G321" s="1" t="s">
        <v>348</v>
      </c>
    </row>
    <row r="322" spans="1:7" x14ac:dyDescent="0.2">
      <c r="A322" s="29" t="s">
        <v>1346</v>
      </c>
      <c r="B322" s="30">
        <v>106500</v>
      </c>
      <c r="C322" s="30">
        <v>9100</v>
      </c>
      <c r="D322" s="31">
        <v>8.5</v>
      </c>
      <c r="E322" s="1">
        <v>199</v>
      </c>
    </row>
    <row r="323" spans="1:7" x14ac:dyDescent="0.2">
      <c r="A323" s="29" t="s">
        <v>1299</v>
      </c>
      <c r="B323" s="30">
        <v>27900</v>
      </c>
      <c r="C323" s="32" t="s">
        <v>1068</v>
      </c>
      <c r="D323" s="32" t="s">
        <v>1068</v>
      </c>
      <c r="E323" s="1" t="s">
        <v>349</v>
      </c>
    </row>
    <row r="324" spans="1:7" x14ac:dyDescent="0.2">
      <c r="A324" s="29" t="s">
        <v>1278</v>
      </c>
      <c r="B324" s="30">
        <v>32800</v>
      </c>
      <c r="C324" s="30">
        <v>1400</v>
      </c>
      <c r="D324" s="31">
        <v>4.4000000000000004</v>
      </c>
      <c r="E324" s="1">
        <v>256</v>
      </c>
    </row>
    <row r="325" spans="1:7" x14ac:dyDescent="0.2">
      <c r="A325" s="29" t="s">
        <v>1096</v>
      </c>
      <c r="B325" s="30">
        <v>65800</v>
      </c>
      <c r="C325" s="30">
        <v>12700</v>
      </c>
      <c r="D325" s="31">
        <v>19.3</v>
      </c>
      <c r="E325" s="1">
        <v>54</v>
      </c>
      <c r="G325" s="1" t="s">
        <v>348</v>
      </c>
    </row>
    <row r="326" spans="1:7" x14ac:dyDescent="0.2">
      <c r="A326" s="29" t="s">
        <v>1327</v>
      </c>
      <c r="B326" s="30">
        <v>20300</v>
      </c>
      <c r="C326" s="32" t="s">
        <v>1068</v>
      </c>
      <c r="D326" s="32" t="s">
        <v>1068</v>
      </c>
      <c r="E326" s="1" t="s">
        <v>349</v>
      </c>
    </row>
    <row r="327" spans="1:7" x14ac:dyDescent="0.2">
      <c r="A327" s="29" t="s">
        <v>1279</v>
      </c>
      <c r="B327" s="30">
        <v>38700</v>
      </c>
      <c r="C327" s="30">
        <v>1200</v>
      </c>
      <c r="D327" s="31">
        <v>3.1</v>
      </c>
      <c r="E327" s="1">
        <v>265</v>
      </c>
    </row>
    <row r="328" spans="1:7" x14ac:dyDescent="0.2">
      <c r="A328" s="29" t="s">
        <v>1181</v>
      </c>
      <c r="B328" s="30">
        <v>49400</v>
      </c>
      <c r="C328" s="30">
        <v>11700</v>
      </c>
      <c r="D328" s="31">
        <v>23.7</v>
      </c>
      <c r="E328" s="1">
        <v>24</v>
      </c>
      <c r="F328" s="1" t="s">
        <v>348</v>
      </c>
      <c r="G328" s="1" t="s">
        <v>348</v>
      </c>
    </row>
    <row r="329" spans="1:7" x14ac:dyDescent="0.2">
      <c r="A329" s="29" t="s">
        <v>1185</v>
      </c>
      <c r="B329" s="30">
        <v>19600</v>
      </c>
      <c r="C329" s="30">
        <v>4400</v>
      </c>
      <c r="D329" s="31">
        <v>22.5</v>
      </c>
      <c r="E329" s="1">
        <v>31</v>
      </c>
      <c r="G329" s="1" t="s">
        <v>348</v>
      </c>
    </row>
    <row r="330" spans="1:7" x14ac:dyDescent="0.2">
      <c r="A330" s="29" t="s">
        <v>1334</v>
      </c>
      <c r="B330" s="30">
        <v>19700</v>
      </c>
      <c r="C330" s="30">
        <v>1100</v>
      </c>
      <c r="D330" s="31">
        <v>5.8</v>
      </c>
      <c r="E330" s="1">
        <v>242</v>
      </c>
    </row>
    <row r="331" spans="1:7" x14ac:dyDescent="0.2">
      <c r="A331" s="29" t="s">
        <v>1186</v>
      </c>
      <c r="B331" s="30">
        <v>20500</v>
      </c>
      <c r="C331" s="30">
        <v>1300</v>
      </c>
      <c r="D331" s="31">
        <v>6.5</v>
      </c>
      <c r="E331" s="1">
        <v>234</v>
      </c>
    </row>
    <row r="332" spans="1:7" x14ac:dyDescent="0.2">
      <c r="A332" s="29" t="s">
        <v>1283</v>
      </c>
      <c r="B332" s="30">
        <v>35800</v>
      </c>
      <c r="C332" s="30">
        <v>1700</v>
      </c>
      <c r="D332" s="31">
        <v>4.7</v>
      </c>
      <c r="E332" s="1">
        <v>253</v>
      </c>
    </row>
    <row r="333" spans="1:7" x14ac:dyDescent="0.2">
      <c r="A333" s="29" t="s">
        <v>1091</v>
      </c>
      <c r="B333" s="30">
        <v>20300</v>
      </c>
      <c r="C333" s="30">
        <v>5000</v>
      </c>
      <c r="D333" s="31">
        <v>24.7</v>
      </c>
      <c r="E333" s="1">
        <v>17</v>
      </c>
      <c r="F333" s="1" t="s">
        <v>348</v>
      </c>
      <c r="G333" s="1" t="s">
        <v>348</v>
      </c>
    </row>
    <row r="334" spans="1:7" x14ac:dyDescent="0.2">
      <c r="A334" s="29" t="s">
        <v>1187</v>
      </c>
      <c r="B334" s="30">
        <v>22300</v>
      </c>
      <c r="C334" s="30">
        <v>1000</v>
      </c>
      <c r="D334" s="31">
        <v>4.3</v>
      </c>
      <c r="E334" s="1">
        <v>257</v>
      </c>
    </row>
    <row r="335" spans="1:7" x14ac:dyDescent="0.2">
      <c r="A335" s="29" t="s">
        <v>1101</v>
      </c>
      <c r="B335" s="30">
        <v>38800</v>
      </c>
      <c r="C335" s="30">
        <v>2700</v>
      </c>
      <c r="D335" s="31">
        <v>6.9</v>
      </c>
      <c r="E335" s="1">
        <v>227</v>
      </c>
    </row>
    <row r="337" spans="1:4" x14ac:dyDescent="0.2">
      <c r="A337" s="33" t="s">
        <v>1372</v>
      </c>
      <c r="B337" s="23"/>
      <c r="C337" s="23"/>
      <c r="D337" s="23"/>
    </row>
    <row r="338" spans="1:4" x14ac:dyDescent="0.2">
      <c r="A338" s="33" t="s">
        <v>1373</v>
      </c>
      <c r="B338" s="23"/>
      <c r="C338" s="23"/>
      <c r="D338" s="23"/>
    </row>
    <row r="339" spans="1:4" x14ac:dyDescent="0.2">
      <c r="A339" s="33" t="s">
        <v>1374</v>
      </c>
      <c r="B339" s="23"/>
      <c r="C339" s="23"/>
      <c r="D339" s="23"/>
    </row>
    <row r="341" spans="1:4" x14ac:dyDescent="0.2">
      <c r="A341" s="1" t="s">
        <v>1449</v>
      </c>
    </row>
    <row r="342" spans="1:4" x14ac:dyDescent="0.2">
      <c r="A342" s="99" t="s">
        <v>1452</v>
      </c>
    </row>
  </sheetData>
  <sortState ref="A10:I335">
    <sortCondition ref="A10:A335"/>
  </sortState>
  <mergeCells count="1">
    <mergeCell ref="C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2"/>
  <sheetViews>
    <sheetView workbookViewId="0">
      <selection activeCell="L11" sqref="A11:L11"/>
    </sheetView>
  </sheetViews>
  <sheetFormatPr defaultColWidth="8.77734375" defaultRowHeight="12" x14ac:dyDescent="0.2"/>
  <cols>
    <col min="1" max="13" width="8.77734375" style="1"/>
    <col min="14" max="14" width="12.6640625" style="1" customWidth="1"/>
    <col min="15" max="16384" width="8.77734375" style="1"/>
  </cols>
  <sheetData>
    <row r="1" spans="1:14" x14ac:dyDescent="0.25">
      <c r="A1" s="22" t="s">
        <v>1378</v>
      </c>
      <c r="B1" s="23"/>
      <c r="C1" s="23"/>
      <c r="D1" s="23"/>
      <c r="E1" s="23"/>
      <c r="F1" s="23"/>
      <c r="G1" s="23"/>
      <c r="H1" s="23"/>
      <c r="I1" s="23"/>
      <c r="J1" s="23"/>
    </row>
    <row r="2" spans="1:14" x14ac:dyDescent="0.25">
      <c r="A2" s="24" t="s">
        <v>1034</v>
      </c>
      <c r="B2" s="23"/>
      <c r="C2" s="23"/>
      <c r="D2" s="23"/>
      <c r="E2" s="23"/>
      <c r="F2" s="23"/>
      <c r="G2" s="23"/>
      <c r="H2" s="23"/>
      <c r="I2" s="23"/>
      <c r="J2" s="23"/>
    </row>
    <row r="4" spans="1:14" x14ac:dyDescent="0.25">
      <c r="A4" s="25" t="s">
        <v>1379</v>
      </c>
      <c r="B4" s="25" t="s">
        <v>1380</v>
      </c>
      <c r="C4" s="23"/>
      <c r="D4" s="23"/>
      <c r="E4" s="23"/>
      <c r="F4" s="23"/>
      <c r="G4" s="23"/>
      <c r="H4" s="23"/>
      <c r="I4" s="23"/>
      <c r="J4" s="23"/>
    </row>
    <row r="5" spans="1:14" x14ac:dyDescent="0.25">
      <c r="A5" s="25" t="s">
        <v>1035</v>
      </c>
      <c r="B5" s="25" t="s">
        <v>1381</v>
      </c>
      <c r="C5" s="23"/>
      <c r="D5" s="23"/>
      <c r="E5" s="23"/>
      <c r="F5" s="23"/>
      <c r="G5" s="23"/>
      <c r="H5" s="23"/>
      <c r="I5" s="23"/>
      <c r="J5" s="23"/>
    </row>
    <row r="7" spans="1:14" ht="48" x14ac:dyDescent="0.25">
      <c r="A7" s="26" t="s">
        <v>1382</v>
      </c>
      <c r="B7" s="127" t="s">
        <v>1383</v>
      </c>
      <c r="C7" s="128"/>
      <c r="D7" s="128"/>
      <c r="E7" s="127" t="s">
        <v>1384</v>
      </c>
      <c r="F7" s="128"/>
      <c r="G7" s="128"/>
      <c r="H7" s="127" t="s">
        <v>1385</v>
      </c>
      <c r="I7" s="128"/>
      <c r="J7" s="128"/>
      <c r="K7" s="37" t="s">
        <v>1397</v>
      </c>
      <c r="L7" s="37" t="s">
        <v>1398</v>
      </c>
      <c r="M7" s="1" t="s">
        <v>1376</v>
      </c>
      <c r="N7" s="1" t="s">
        <v>1377</v>
      </c>
    </row>
    <row r="8" spans="1:14" ht="96" x14ac:dyDescent="0.25">
      <c r="A8" s="23"/>
      <c r="B8" s="28" t="s">
        <v>1386</v>
      </c>
      <c r="C8" s="28" t="s">
        <v>1387</v>
      </c>
      <c r="D8" s="28" t="s">
        <v>1388</v>
      </c>
      <c r="E8" s="28" t="s">
        <v>1386</v>
      </c>
      <c r="F8" s="28" t="s">
        <v>1387</v>
      </c>
      <c r="G8" s="28" t="s">
        <v>1389</v>
      </c>
      <c r="H8" s="28" t="s">
        <v>1386</v>
      </c>
      <c r="I8" s="28" t="s">
        <v>1387</v>
      </c>
      <c r="J8" s="28" t="s">
        <v>1390</v>
      </c>
    </row>
    <row r="9" spans="1:14" x14ac:dyDescent="0.25">
      <c r="A9" s="29" t="s">
        <v>292</v>
      </c>
      <c r="B9" s="30">
        <v>3500</v>
      </c>
      <c r="C9" s="30">
        <v>29500</v>
      </c>
      <c r="D9" s="31">
        <v>11.7</v>
      </c>
      <c r="E9" s="30">
        <v>2500</v>
      </c>
      <c r="F9" s="30">
        <v>29500</v>
      </c>
      <c r="G9" s="31">
        <v>8.5</v>
      </c>
      <c r="H9" s="30">
        <v>4800</v>
      </c>
      <c r="I9" s="30">
        <v>29500</v>
      </c>
      <c r="J9" s="31">
        <v>16.3</v>
      </c>
      <c r="K9" s="36">
        <f t="shared" ref="K9:K32" si="0">D9+G9+J9</f>
        <v>36.5</v>
      </c>
      <c r="L9" s="1">
        <v>71</v>
      </c>
      <c r="N9" s="1" t="s">
        <v>348</v>
      </c>
    </row>
    <row r="10" spans="1:14" x14ac:dyDescent="0.25">
      <c r="A10" s="29" t="s">
        <v>37</v>
      </c>
      <c r="B10" s="30">
        <v>5000</v>
      </c>
      <c r="C10" s="30">
        <v>42500</v>
      </c>
      <c r="D10" s="31">
        <v>11.8</v>
      </c>
      <c r="E10" s="30">
        <v>6600</v>
      </c>
      <c r="F10" s="30">
        <v>42500</v>
      </c>
      <c r="G10" s="31">
        <v>15.5</v>
      </c>
      <c r="H10" s="30">
        <v>3600</v>
      </c>
      <c r="I10" s="30">
        <v>42500</v>
      </c>
      <c r="J10" s="31">
        <v>8.6</v>
      </c>
      <c r="K10" s="36">
        <f t="shared" si="0"/>
        <v>35.9</v>
      </c>
      <c r="L10" s="1">
        <v>60</v>
      </c>
      <c r="N10" s="1" t="s">
        <v>348</v>
      </c>
    </row>
    <row r="11" spans="1:14" x14ac:dyDescent="0.25">
      <c r="A11" s="29" t="s">
        <v>82</v>
      </c>
      <c r="B11" s="30">
        <v>7100</v>
      </c>
      <c r="C11" s="30">
        <v>62000</v>
      </c>
      <c r="D11" s="31">
        <v>11.5</v>
      </c>
      <c r="E11" s="30">
        <v>11500</v>
      </c>
      <c r="F11" s="30">
        <v>62000</v>
      </c>
      <c r="G11" s="31">
        <v>18.5</v>
      </c>
      <c r="H11" s="30">
        <v>10400</v>
      </c>
      <c r="I11" s="30">
        <v>62000</v>
      </c>
      <c r="J11" s="31">
        <v>16.8</v>
      </c>
      <c r="K11" s="36">
        <f t="shared" si="0"/>
        <v>46.8</v>
      </c>
      <c r="L11" s="1">
        <v>194</v>
      </c>
    </row>
    <row r="12" spans="1:14" x14ac:dyDescent="0.25">
      <c r="A12" s="29" t="s">
        <v>293</v>
      </c>
      <c r="B12" s="30">
        <v>9100</v>
      </c>
      <c r="C12" s="30">
        <v>77500</v>
      </c>
      <c r="D12" s="31">
        <v>11.8</v>
      </c>
      <c r="E12" s="30">
        <v>9900</v>
      </c>
      <c r="F12" s="30">
        <v>77500</v>
      </c>
      <c r="G12" s="31">
        <v>12.7</v>
      </c>
      <c r="H12" s="30">
        <v>13300</v>
      </c>
      <c r="I12" s="30">
        <v>77500</v>
      </c>
      <c r="J12" s="31">
        <v>17.100000000000001</v>
      </c>
      <c r="K12" s="36">
        <f t="shared" si="0"/>
        <v>41.6</v>
      </c>
      <c r="L12" s="1">
        <v>138</v>
      </c>
    </row>
    <row r="13" spans="1:14" x14ac:dyDescent="0.25">
      <c r="A13" s="29" t="s">
        <v>111</v>
      </c>
      <c r="B13" s="30">
        <v>2600</v>
      </c>
      <c r="C13" s="30">
        <v>52400</v>
      </c>
      <c r="D13" s="31">
        <v>5</v>
      </c>
      <c r="E13" s="30">
        <v>7800</v>
      </c>
      <c r="F13" s="30">
        <v>52400</v>
      </c>
      <c r="G13" s="31">
        <v>14.8</v>
      </c>
      <c r="H13" s="30">
        <v>5100</v>
      </c>
      <c r="I13" s="30">
        <v>52400</v>
      </c>
      <c r="J13" s="31">
        <v>9.6999999999999993</v>
      </c>
      <c r="K13" s="36">
        <f t="shared" si="0"/>
        <v>29.5</v>
      </c>
      <c r="L13" s="1">
        <v>10</v>
      </c>
      <c r="M13" s="1" t="s">
        <v>348</v>
      </c>
      <c r="N13" s="1" t="s">
        <v>348</v>
      </c>
    </row>
    <row r="14" spans="1:14" x14ac:dyDescent="0.25">
      <c r="A14" s="29" t="s">
        <v>264</v>
      </c>
      <c r="B14" s="30">
        <v>5200</v>
      </c>
      <c r="C14" s="30">
        <v>57600</v>
      </c>
      <c r="D14" s="31">
        <v>9.1</v>
      </c>
      <c r="E14" s="30">
        <v>9600</v>
      </c>
      <c r="F14" s="30">
        <v>57600</v>
      </c>
      <c r="G14" s="31">
        <v>16.7</v>
      </c>
      <c r="H14" s="30">
        <v>6000</v>
      </c>
      <c r="I14" s="30">
        <v>57600</v>
      </c>
      <c r="J14" s="31">
        <v>10.5</v>
      </c>
      <c r="K14" s="36">
        <f t="shared" si="0"/>
        <v>36.299999999999997</v>
      </c>
      <c r="L14" s="1">
        <v>67</v>
      </c>
      <c r="N14" s="1" t="s">
        <v>348</v>
      </c>
    </row>
    <row r="15" spans="1:14" x14ac:dyDescent="0.25">
      <c r="A15" s="29" t="s">
        <v>244</v>
      </c>
      <c r="B15" s="30">
        <v>10200</v>
      </c>
      <c r="C15" s="30">
        <v>90400</v>
      </c>
      <c r="D15" s="31">
        <v>11.2</v>
      </c>
      <c r="E15" s="30">
        <v>20300</v>
      </c>
      <c r="F15" s="30">
        <v>90400</v>
      </c>
      <c r="G15" s="31">
        <v>22.5</v>
      </c>
      <c r="H15" s="30">
        <v>17200</v>
      </c>
      <c r="I15" s="30">
        <v>90400</v>
      </c>
      <c r="J15" s="31">
        <v>19</v>
      </c>
      <c r="K15" s="36">
        <f t="shared" si="0"/>
        <v>52.7</v>
      </c>
      <c r="L15" s="1">
        <v>269</v>
      </c>
    </row>
    <row r="16" spans="1:14" x14ac:dyDescent="0.25">
      <c r="A16" s="29" t="s">
        <v>190</v>
      </c>
      <c r="B16" s="30">
        <v>5200</v>
      </c>
      <c r="C16" s="30">
        <v>39700</v>
      </c>
      <c r="D16" s="31">
        <v>13.2</v>
      </c>
      <c r="E16" s="30">
        <v>5200</v>
      </c>
      <c r="F16" s="30">
        <v>39700</v>
      </c>
      <c r="G16" s="31">
        <v>13</v>
      </c>
      <c r="H16" s="30">
        <v>6500</v>
      </c>
      <c r="I16" s="30">
        <v>39700</v>
      </c>
      <c r="J16" s="31">
        <v>16.3</v>
      </c>
      <c r="K16" s="36">
        <f t="shared" si="0"/>
        <v>42.5</v>
      </c>
      <c r="L16" s="1">
        <v>148</v>
      </c>
    </row>
    <row r="17" spans="1:14" x14ac:dyDescent="0.25">
      <c r="A17" s="29" t="s">
        <v>199</v>
      </c>
      <c r="B17" s="30">
        <v>7000</v>
      </c>
      <c r="C17" s="30">
        <v>78500</v>
      </c>
      <c r="D17" s="31">
        <v>8.9</v>
      </c>
      <c r="E17" s="30">
        <v>9500</v>
      </c>
      <c r="F17" s="30">
        <v>78500</v>
      </c>
      <c r="G17" s="31">
        <v>12.1</v>
      </c>
      <c r="H17" s="30">
        <v>7500</v>
      </c>
      <c r="I17" s="30">
        <v>78500</v>
      </c>
      <c r="J17" s="31">
        <v>9.5</v>
      </c>
      <c r="K17" s="36">
        <f t="shared" si="0"/>
        <v>30.5</v>
      </c>
      <c r="L17" s="1">
        <v>17</v>
      </c>
      <c r="M17" s="1" t="s">
        <v>348</v>
      </c>
      <c r="N17" s="1" t="s">
        <v>348</v>
      </c>
    </row>
    <row r="18" spans="1:14" x14ac:dyDescent="0.25">
      <c r="A18" s="29" t="s">
        <v>200</v>
      </c>
      <c r="B18" s="30">
        <v>23000</v>
      </c>
      <c r="C18" s="30">
        <v>176500</v>
      </c>
      <c r="D18" s="31">
        <v>13</v>
      </c>
      <c r="E18" s="30">
        <v>38200</v>
      </c>
      <c r="F18" s="30">
        <v>176500</v>
      </c>
      <c r="G18" s="31">
        <v>21.6</v>
      </c>
      <c r="H18" s="30">
        <v>23500</v>
      </c>
      <c r="I18" s="30">
        <v>176500</v>
      </c>
      <c r="J18" s="31">
        <v>13.3</v>
      </c>
      <c r="K18" s="36">
        <f t="shared" si="0"/>
        <v>47.900000000000006</v>
      </c>
      <c r="L18" s="1">
        <v>205</v>
      </c>
    </row>
    <row r="19" spans="1:14" x14ac:dyDescent="0.25">
      <c r="A19" s="29" t="s">
        <v>56</v>
      </c>
      <c r="B19" s="30">
        <v>7700</v>
      </c>
      <c r="C19" s="30">
        <v>108400</v>
      </c>
      <c r="D19" s="31">
        <v>7.1</v>
      </c>
      <c r="E19" s="30">
        <v>14300</v>
      </c>
      <c r="F19" s="30">
        <v>108400</v>
      </c>
      <c r="G19" s="31">
        <v>13.2</v>
      </c>
      <c r="H19" s="30">
        <v>12900</v>
      </c>
      <c r="I19" s="30">
        <v>108400</v>
      </c>
      <c r="J19" s="31">
        <v>11.9</v>
      </c>
      <c r="K19" s="36">
        <f t="shared" si="0"/>
        <v>32.199999999999996</v>
      </c>
      <c r="L19" s="1">
        <v>34</v>
      </c>
      <c r="N19" s="1" t="s">
        <v>348</v>
      </c>
    </row>
    <row r="20" spans="1:14" x14ac:dyDescent="0.25">
      <c r="A20" s="29" t="s">
        <v>38</v>
      </c>
      <c r="B20" s="30">
        <v>1700</v>
      </c>
      <c r="C20" s="30">
        <v>32900</v>
      </c>
      <c r="D20" s="31">
        <v>5.2</v>
      </c>
      <c r="E20" s="30">
        <v>4700</v>
      </c>
      <c r="F20" s="30">
        <v>32900</v>
      </c>
      <c r="G20" s="31">
        <v>14.2</v>
      </c>
      <c r="H20" s="30">
        <v>3600</v>
      </c>
      <c r="I20" s="30">
        <v>32900</v>
      </c>
      <c r="J20" s="31">
        <v>10.9</v>
      </c>
      <c r="K20" s="36">
        <f t="shared" si="0"/>
        <v>30.299999999999997</v>
      </c>
      <c r="L20" s="1">
        <v>15</v>
      </c>
      <c r="M20" s="1" t="s">
        <v>348</v>
      </c>
      <c r="N20" s="1" t="s">
        <v>348</v>
      </c>
    </row>
    <row r="21" spans="1:14" x14ac:dyDescent="0.25">
      <c r="A21" s="29" t="s">
        <v>161</v>
      </c>
      <c r="B21" s="30">
        <v>11400</v>
      </c>
      <c r="C21" s="30">
        <v>86900</v>
      </c>
      <c r="D21" s="31">
        <v>13.1</v>
      </c>
      <c r="E21" s="30">
        <v>17700</v>
      </c>
      <c r="F21" s="30">
        <v>86900</v>
      </c>
      <c r="G21" s="31">
        <v>20.3</v>
      </c>
      <c r="H21" s="30">
        <v>11300</v>
      </c>
      <c r="I21" s="30">
        <v>86900</v>
      </c>
      <c r="J21" s="31">
        <v>13</v>
      </c>
      <c r="K21" s="36">
        <f t="shared" si="0"/>
        <v>46.4</v>
      </c>
      <c r="L21" s="1">
        <v>188</v>
      </c>
    </row>
    <row r="22" spans="1:14" x14ac:dyDescent="0.25">
      <c r="A22" s="29" t="s">
        <v>253</v>
      </c>
      <c r="B22" s="30">
        <v>9200</v>
      </c>
      <c r="C22" s="30">
        <v>93600</v>
      </c>
      <c r="D22" s="31">
        <v>9.9</v>
      </c>
      <c r="E22" s="30">
        <v>20000</v>
      </c>
      <c r="F22" s="30">
        <v>93600</v>
      </c>
      <c r="G22" s="31">
        <v>21.3</v>
      </c>
      <c r="H22" s="30">
        <v>16700</v>
      </c>
      <c r="I22" s="30">
        <v>93600</v>
      </c>
      <c r="J22" s="31">
        <v>17.899999999999999</v>
      </c>
      <c r="K22" s="36">
        <f t="shared" si="0"/>
        <v>49.1</v>
      </c>
      <c r="L22" s="1">
        <v>228</v>
      </c>
    </row>
    <row r="23" spans="1:14" x14ac:dyDescent="0.2">
      <c r="A23" s="29" t="s">
        <v>112</v>
      </c>
      <c r="B23" s="30">
        <v>2000</v>
      </c>
      <c r="C23" s="30">
        <v>47200</v>
      </c>
      <c r="D23" s="31">
        <v>4.0999999999999996</v>
      </c>
      <c r="E23" s="30">
        <v>7300</v>
      </c>
      <c r="F23" s="30">
        <v>47200</v>
      </c>
      <c r="G23" s="31">
        <v>15.4</v>
      </c>
      <c r="H23" s="30">
        <v>4400</v>
      </c>
      <c r="I23" s="30">
        <v>47200</v>
      </c>
      <c r="J23" s="31">
        <v>9.4</v>
      </c>
      <c r="K23" s="36">
        <f t="shared" si="0"/>
        <v>28.9</v>
      </c>
      <c r="L23" s="1">
        <v>6</v>
      </c>
      <c r="M23" s="1" t="s">
        <v>348</v>
      </c>
      <c r="N23" s="1" t="s">
        <v>348</v>
      </c>
    </row>
    <row r="24" spans="1:14" x14ac:dyDescent="0.2">
      <c r="A24" s="29" t="s">
        <v>300</v>
      </c>
      <c r="B24" s="30">
        <v>11600</v>
      </c>
      <c r="C24" s="30">
        <v>89800</v>
      </c>
      <c r="D24" s="31">
        <v>12.9</v>
      </c>
      <c r="E24" s="30">
        <v>21300</v>
      </c>
      <c r="F24" s="30">
        <v>89800</v>
      </c>
      <c r="G24" s="31">
        <v>23.7</v>
      </c>
      <c r="H24" s="30">
        <v>14800</v>
      </c>
      <c r="I24" s="30">
        <v>89800</v>
      </c>
      <c r="J24" s="31">
        <v>16.5</v>
      </c>
      <c r="K24" s="36">
        <f t="shared" si="0"/>
        <v>53.1</v>
      </c>
      <c r="L24" s="1">
        <v>272</v>
      </c>
    </row>
    <row r="25" spans="1:14" x14ac:dyDescent="0.2">
      <c r="A25" s="29" t="s">
        <v>152</v>
      </c>
      <c r="B25" s="30">
        <v>7500</v>
      </c>
      <c r="C25" s="30">
        <v>86400</v>
      </c>
      <c r="D25" s="31">
        <v>8.6999999999999993</v>
      </c>
      <c r="E25" s="30">
        <v>20600</v>
      </c>
      <c r="F25" s="30">
        <v>86400</v>
      </c>
      <c r="G25" s="31">
        <v>23.9</v>
      </c>
      <c r="H25" s="30">
        <v>11100</v>
      </c>
      <c r="I25" s="30">
        <v>86400</v>
      </c>
      <c r="J25" s="31">
        <v>12.9</v>
      </c>
      <c r="K25" s="36">
        <f t="shared" si="0"/>
        <v>45.499999999999993</v>
      </c>
      <c r="L25" s="1">
        <v>179</v>
      </c>
    </row>
    <row r="26" spans="1:14" x14ac:dyDescent="0.2">
      <c r="A26" s="29" t="s">
        <v>201</v>
      </c>
      <c r="B26" s="30">
        <v>11100</v>
      </c>
      <c r="C26" s="30">
        <v>112200</v>
      </c>
      <c r="D26" s="31">
        <v>9.9</v>
      </c>
      <c r="E26" s="30">
        <v>18700</v>
      </c>
      <c r="F26" s="30">
        <v>112200</v>
      </c>
      <c r="G26" s="31">
        <v>16.600000000000001</v>
      </c>
      <c r="H26" s="30">
        <v>17200</v>
      </c>
      <c r="I26" s="30">
        <v>112200</v>
      </c>
      <c r="J26" s="31">
        <v>15.3</v>
      </c>
      <c r="K26" s="36">
        <f t="shared" si="0"/>
        <v>41.8</v>
      </c>
      <c r="L26" s="1">
        <v>139</v>
      </c>
    </row>
    <row r="27" spans="1:14" x14ac:dyDescent="0.2">
      <c r="A27" s="29" t="s">
        <v>119</v>
      </c>
      <c r="B27" s="30">
        <v>28300</v>
      </c>
      <c r="C27" s="30">
        <v>426300</v>
      </c>
      <c r="D27" s="31">
        <v>6.6</v>
      </c>
      <c r="E27" s="30">
        <v>77100</v>
      </c>
      <c r="F27" s="30">
        <v>426300</v>
      </c>
      <c r="G27" s="31">
        <v>18.100000000000001</v>
      </c>
      <c r="H27" s="30">
        <v>50300</v>
      </c>
      <c r="I27" s="30">
        <v>426300</v>
      </c>
      <c r="J27" s="31">
        <v>11.8</v>
      </c>
      <c r="K27" s="36">
        <f t="shared" si="0"/>
        <v>36.5</v>
      </c>
      <c r="L27" s="1">
        <v>69</v>
      </c>
      <c r="N27" s="1" t="s">
        <v>348</v>
      </c>
    </row>
    <row r="28" spans="1:14" x14ac:dyDescent="0.2">
      <c r="A28" s="29" t="s">
        <v>90</v>
      </c>
      <c r="B28" s="30">
        <v>5600</v>
      </c>
      <c r="C28" s="30">
        <v>50200</v>
      </c>
      <c r="D28" s="31">
        <v>11.1</v>
      </c>
      <c r="E28" s="30">
        <v>8400</v>
      </c>
      <c r="F28" s="30">
        <v>50200</v>
      </c>
      <c r="G28" s="31">
        <v>16.8</v>
      </c>
      <c r="H28" s="30">
        <v>8300</v>
      </c>
      <c r="I28" s="30">
        <v>50200</v>
      </c>
      <c r="J28" s="31">
        <v>16.5</v>
      </c>
      <c r="K28" s="36">
        <f t="shared" si="0"/>
        <v>44.4</v>
      </c>
      <c r="L28" s="1">
        <v>167</v>
      </c>
    </row>
    <row r="29" spans="1:14" x14ac:dyDescent="0.2">
      <c r="A29" s="29" t="s">
        <v>35</v>
      </c>
      <c r="B29" s="30">
        <v>5200</v>
      </c>
      <c r="C29" s="30">
        <v>56100</v>
      </c>
      <c r="D29" s="31">
        <v>9.3000000000000007</v>
      </c>
      <c r="E29" s="30">
        <v>8800</v>
      </c>
      <c r="F29" s="30">
        <v>56100</v>
      </c>
      <c r="G29" s="31">
        <v>15.7</v>
      </c>
      <c r="H29" s="30">
        <v>6100</v>
      </c>
      <c r="I29" s="30">
        <v>56100</v>
      </c>
      <c r="J29" s="31">
        <v>10.8</v>
      </c>
      <c r="K29" s="36">
        <f t="shared" si="0"/>
        <v>35.799999999999997</v>
      </c>
      <c r="L29" s="1">
        <v>59</v>
      </c>
      <c r="N29" s="1" t="s">
        <v>348</v>
      </c>
    </row>
    <row r="30" spans="1:14" x14ac:dyDescent="0.2">
      <c r="A30" s="29" t="s">
        <v>36</v>
      </c>
      <c r="B30" s="30">
        <v>4900</v>
      </c>
      <c r="C30" s="30">
        <v>55100</v>
      </c>
      <c r="D30" s="31">
        <v>8.9</v>
      </c>
      <c r="E30" s="30">
        <v>6600</v>
      </c>
      <c r="F30" s="30">
        <v>55100</v>
      </c>
      <c r="G30" s="31">
        <v>12</v>
      </c>
      <c r="H30" s="30">
        <v>6500</v>
      </c>
      <c r="I30" s="30">
        <v>55100</v>
      </c>
      <c r="J30" s="31">
        <v>11.8</v>
      </c>
      <c r="K30" s="36">
        <f t="shared" si="0"/>
        <v>32.700000000000003</v>
      </c>
      <c r="L30" s="1">
        <v>39</v>
      </c>
      <c r="N30" s="1" t="s">
        <v>348</v>
      </c>
    </row>
    <row r="31" spans="1:14" x14ac:dyDescent="0.2">
      <c r="A31" s="29" t="s">
        <v>83</v>
      </c>
      <c r="B31" s="30">
        <v>3900</v>
      </c>
      <c r="C31" s="30">
        <v>33500</v>
      </c>
      <c r="D31" s="31">
        <v>11.6</v>
      </c>
      <c r="E31" s="30">
        <v>2800</v>
      </c>
      <c r="F31" s="30">
        <v>33500</v>
      </c>
      <c r="G31" s="31">
        <v>8.3000000000000007</v>
      </c>
      <c r="H31" s="30">
        <v>3900</v>
      </c>
      <c r="I31" s="30">
        <v>33500</v>
      </c>
      <c r="J31" s="31">
        <v>11.6</v>
      </c>
      <c r="K31" s="36">
        <f t="shared" si="0"/>
        <v>31.5</v>
      </c>
      <c r="L31" s="1">
        <v>28</v>
      </c>
      <c r="M31" s="1" t="s">
        <v>348</v>
      </c>
      <c r="N31" s="1" t="s">
        <v>348</v>
      </c>
    </row>
    <row r="32" spans="1:14" x14ac:dyDescent="0.2">
      <c r="A32" s="29" t="s">
        <v>16</v>
      </c>
      <c r="B32" s="30">
        <v>11100</v>
      </c>
      <c r="C32" s="30">
        <v>119700</v>
      </c>
      <c r="D32" s="31">
        <v>9.3000000000000007</v>
      </c>
      <c r="E32" s="30">
        <v>18800</v>
      </c>
      <c r="F32" s="30">
        <v>119700</v>
      </c>
      <c r="G32" s="31">
        <v>15.7</v>
      </c>
      <c r="H32" s="30">
        <v>14100</v>
      </c>
      <c r="I32" s="30">
        <v>119700</v>
      </c>
      <c r="J32" s="31">
        <v>11.8</v>
      </c>
      <c r="K32" s="36">
        <f t="shared" si="0"/>
        <v>36.799999999999997</v>
      </c>
      <c r="L32" s="1">
        <v>78</v>
      </c>
      <c r="N32" s="1" t="s">
        <v>348</v>
      </c>
    </row>
    <row r="33" spans="1:14" x14ac:dyDescent="0.2">
      <c r="A33" s="29" t="s">
        <v>97</v>
      </c>
      <c r="B33" s="30">
        <v>2400</v>
      </c>
      <c r="C33" s="30">
        <v>25300</v>
      </c>
      <c r="D33" s="31">
        <v>9.6</v>
      </c>
      <c r="E33" s="30">
        <v>2900</v>
      </c>
      <c r="F33" s="30">
        <v>25300</v>
      </c>
      <c r="G33" s="31">
        <v>11.6</v>
      </c>
      <c r="H33" s="32" t="s">
        <v>1068</v>
      </c>
      <c r="I33" s="30">
        <v>25300</v>
      </c>
      <c r="J33" s="32" t="s">
        <v>1068</v>
      </c>
      <c r="K33" s="1" t="s">
        <v>349</v>
      </c>
      <c r="L33" s="1" t="s">
        <v>349</v>
      </c>
    </row>
    <row r="34" spans="1:14" x14ac:dyDescent="0.2">
      <c r="A34" s="29" t="s">
        <v>308</v>
      </c>
      <c r="B34" s="30">
        <v>8600</v>
      </c>
      <c r="C34" s="30">
        <v>78500</v>
      </c>
      <c r="D34" s="31">
        <v>10.9</v>
      </c>
      <c r="E34" s="30">
        <v>12900</v>
      </c>
      <c r="F34" s="30">
        <v>78500</v>
      </c>
      <c r="G34" s="31">
        <v>16.399999999999999</v>
      </c>
      <c r="H34" s="30">
        <v>10200</v>
      </c>
      <c r="I34" s="30">
        <v>78500</v>
      </c>
      <c r="J34" s="31">
        <v>13</v>
      </c>
      <c r="K34" s="36">
        <f t="shared" ref="K34:K68" si="1">D34+G34+J34</f>
        <v>40.299999999999997</v>
      </c>
      <c r="L34" s="1">
        <v>117</v>
      </c>
    </row>
    <row r="35" spans="1:14" x14ac:dyDescent="0.2">
      <c r="A35" s="29" t="s">
        <v>233</v>
      </c>
      <c r="B35" s="30">
        <v>6300</v>
      </c>
      <c r="C35" s="30">
        <v>65500</v>
      </c>
      <c r="D35" s="31">
        <v>9.6999999999999993</v>
      </c>
      <c r="E35" s="30">
        <v>13500</v>
      </c>
      <c r="F35" s="30">
        <v>65500</v>
      </c>
      <c r="G35" s="31">
        <v>20.5</v>
      </c>
      <c r="H35" s="30">
        <v>12100</v>
      </c>
      <c r="I35" s="30">
        <v>65500</v>
      </c>
      <c r="J35" s="31">
        <v>18.5</v>
      </c>
      <c r="K35" s="36">
        <f t="shared" si="1"/>
        <v>48.7</v>
      </c>
      <c r="L35" s="1">
        <v>219</v>
      </c>
    </row>
    <row r="36" spans="1:14" x14ac:dyDescent="0.2">
      <c r="A36" s="29" t="s">
        <v>60</v>
      </c>
      <c r="B36" s="30">
        <v>20800</v>
      </c>
      <c r="C36" s="30">
        <v>233100</v>
      </c>
      <c r="D36" s="31">
        <v>8.9</v>
      </c>
      <c r="E36" s="30">
        <v>35700</v>
      </c>
      <c r="F36" s="30">
        <v>233100</v>
      </c>
      <c r="G36" s="31">
        <v>15.3</v>
      </c>
      <c r="H36" s="30">
        <v>32800</v>
      </c>
      <c r="I36" s="30">
        <v>233100</v>
      </c>
      <c r="J36" s="31">
        <v>14.1</v>
      </c>
      <c r="K36" s="36">
        <f t="shared" si="1"/>
        <v>38.300000000000004</v>
      </c>
      <c r="L36" s="1">
        <v>94</v>
      </c>
    </row>
    <row r="37" spans="1:14" x14ac:dyDescent="0.2">
      <c r="A37" s="29" t="s">
        <v>162</v>
      </c>
      <c r="B37" s="30">
        <v>9000</v>
      </c>
      <c r="C37" s="30">
        <v>68000</v>
      </c>
      <c r="D37" s="31">
        <v>13.2</v>
      </c>
      <c r="E37" s="30">
        <v>8300</v>
      </c>
      <c r="F37" s="30">
        <v>68000</v>
      </c>
      <c r="G37" s="31">
        <v>12.2</v>
      </c>
      <c r="H37" s="30">
        <v>10500</v>
      </c>
      <c r="I37" s="30">
        <v>68000</v>
      </c>
      <c r="J37" s="31">
        <v>15.4</v>
      </c>
      <c r="K37" s="36">
        <f t="shared" si="1"/>
        <v>40.799999999999997</v>
      </c>
      <c r="L37" s="1">
        <v>125</v>
      </c>
    </row>
    <row r="38" spans="1:14" x14ac:dyDescent="0.2">
      <c r="A38" s="29" t="s">
        <v>183</v>
      </c>
      <c r="B38" s="30">
        <v>5400</v>
      </c>
      <c r="C38" s="30">
        <v>64400</v>
      </c>
      <c r="D38" s="31">
        <v>8.3000000000000007</v>
      </c>
      <c r="E38" s="30">
        <v>5300</v>
      </c>
      <c r="F38" s="30">
        <v>64400</v>
      </c>
      <c r="G38" s="31">
        <v>8.1999999999999993</v>
      </c>
      <c r="H38" s="30">
        <v>8400</v>
      </c>
      <c r="I38" s="30">
        <v>64400</v>
      </c>
      <c r="J38" s="31">
        <v>13</v>
      </c>
      <c r="K38" s="36">
        <f t="shared" si="1"/>
        <v>29.5</v>
      </c>
      <c r="L38" s="1">
        <v>11</v>
      </c>
      <c r="M38" s="1" t="s">
        <v>348</v>
      </c>
      <c r="N38" s="1" t="s">
        <v>348</v>
      </c>
    </row>
    <row r="39" spans="1:14" x14ac:dyDescent="0.2">
      <c r="A39" s="29" t="s">
        <v>202</v>
      </c>
      <c r="B39" s="30">
        <v>12600</v>
      </c>
      <c r="C39" s="30">
        <v>119400</v>
      </c>
      <c r="D39" s="31">
        <v>10.5</v>
      </c>
      <c r="E39" s="30">
        <v>21200</v>
      </c>
      <c r="F39" s="30">
        <v>119400</v>
      </c>
      <c r="G39" s="31">
        <v>17.7</v>
      </c>
      <c r="H39" s="30">
        <v>15200</v>
      </c>
      <c r="I39" s="30">
        <v>119400</v>
      </c>
      <c r="J39" s="31">
        <v>12.7</v>
      </c>
      <c r="K39" s="36">
        <f t="shared" si="1"/>
        <v>40.9</v>
      </c>
      <c r="L39" s="1">
        <v>129</v>
      </c>
    </row>
    <row r="40" spans="1:14" x14ac:dyDescent="0.2">
      <c r="A40" s="29" t="s">
        <v>163</v>
      </c>
      <c r="B40" s="30">
        <v>3500</v>
      </c>
      <c r="C40" s="30">
        <v>39600</v>
      </c>
      <c r="D40" s="31">
        <v>8.9</v>
      </c>
      <c r="E40" s="30">
        <v>9300</v>
      </c>
      <c r="F40" s="30">
        <v>39600</v>
      </c>
      <c r="G40" s="31">
        <v>23.4</v>
      </c>
      <c r="H40" s="30">
        <v>6200</v>
      </c>
      <c r="I40" s="30">
        <v>39600</v>
      </c>
      <c r="J40" s="31">
        <v>15.7</v>
      </c>
      <c r="K40" s="36">
        <f t="shared" si="1"/>
        <v>48</v>
      </c>
      <c r="L40" s="1">
        <v>206</v>
      </c>
    </row>
    <row r="41" spans="1:14" x14ac:dyDescent="0.2">
      <c r="A41" s="29" t="s">
        <v>240</v>
      </c>
      <c r="B41" s="30">
        <v>16300</v>
      </c>
      <c r="C41" s="30">
        <v>140900</v>
      </c>
      <c r="D41" s="31">
        <v>11.5</v>
      </c>
      <c r="E41" s="30">
        <v>37500</v>
      </c>
      <c r="F41" s="30">
        <v>140900</v>
      </c>
      <c r="G41" s="31">
        <v>26.6</v>
      </c>
      <c r="H41" s="30">
        <v>31900</v>
      </c>
      <c r="I41" s="30">
        <v>140900</v>
      </c>
      <c r="J41" s="31">
        <v>22.6</v>
      </c>
      <c r="K41" s="36">
        <f t="shared" si="1"/>
        <v>60.7</v>
      </c>
      <c r="L41" s="1">
        <v>297</v>
      </c>
    </row>
    <row r="42" spans="1:14" x14ac:dyDescent="0.2">
      <c r="A42" s="29" t="s">
        <v>301</v>
      </c>
      <c r="B42" s="30">
        <v>21700</v>
      </c>
      <c r="C42" s="30">
        <v>235100</v>
      </c>
      <c r="D42" s="31">
        <v>9.1999999999999993</v>
      </c>
      <c r="E42" s="30">
        <v>67900</v>
      </c>
      <c r="F42" s="30">
        <v>235100</v>
      </c>
      <c r="G42" s="31">
        <v>28.9</v>
      </c>
      <c r="H42" s="30">
        <v>38600</v>
      </c>
      <c r="I42" s="30">
        <v>235100</v>
      </c>
      <c r="J42" s="31">
        <v>16.399999999999999</v>
      </c>
      <c r="K42" s="36">
        <f t="shared" si="1"/>
        <v>54.499999999999993</v>
      </c>
      <c r="L42" s="1">
        <v>278</v>
      </c>
    </row>
    <row r="43" spans="1:14" x14ac:dyDescent="0.2">
      <c r="A43" s="29" t="s">
        <v>184</v>
      </c>
      <c r="B43" s="30">
        <v>6600</v>
      </c>
      <c r="C43" s="30">
        <v>59400</v>
      </c>
      <c r="D43" s="31">
        <v>11.1</v>
      </c>
      <c r="E43" s="30">
        <v>8100</v>
      </c>
      <c r="F43" s="30">
        <v>59400</v>
      </c>
      <c r="G43" s="31">
        <v>13.7</v>
      </c>
      <c r="H43" s="30">
        <v>10200</v>
      </c>
      <c r="I43" s="30">
        <v>59400</v>
      </c>
      <c r="J43" s="31">
        <v>17.2</v>
      </c>
      <c r="K43" s="36">
        <f t="shared" si="1"/>
        <v>42</v>
      </c>
      <c r="L43" s="1">
        <v>143</v>
      </c>
    </row>
    <row r="44" spans="1:14" x14ac:dyDescent="0.2">
      <c r="A44" s="29" t="s">
        <v>203</v>
      </c>
      <c r="B44" s="30">
        <v>20300</v>
      </c>
      <c r="C44" s="30">
        <v>162700</v>
      </c>
      <c r="D44" s="31">
        <v>12.5</v>
      </c>
      <c r="E44" s="30">
        <v>41500</v>
      </c>
      <c r="F44" s="30">
        <v>162700</v>
      </c>
      <c r="G44" s="31">
        <v>25.5</v>
      </c>
      <c r="H44" s="30">
        <v>29700</v>
      </c>
      <c r="I44" s="30">
        <v>162700</v>
      </c>
      <c r="J44" s="31">
        <v>18.3</v>
      </c>
      <c r="K44" s="36">
        <f t="shared" si="1"/>
        <v>56.3</v>
      </c>
      <c r="L44" s="1">
        <v>285</v>
      </c>
    </row>
    <row r="45" spans="1:14" x14ac:dyDescent="0.2">
      <c r="A45" s="29" t="s">
        <v>143</v>
      </c>
      <c r="B45" s="30">
        <v>5500</v>
      </c>
      <c r="C45" s="30">
        <v>48300</v>
      </c>
      <c r="D45" s="31">
        <v>11.3</v>
      </c>
      <c r="E45" s="30">
        <v>14200</v>
      </c>
      <c r="F45" s="30">
        <v>48300</v>
      </c>
      <c r="G45" s="31">
        <v>29.3</v>
      </c>
      <c r="H45" s="30">
        <v>5800</v>
      </c>
      <c r="I45" s="30">
        <v>48300</v>
      </c>
      <c r="J45" s="31">
        <v>12</v>
      </c>
      <c r="K45" s="36">
        <f t="shared" si="1"/>
        <v>52.6</v>
      </c>
      <c r="L45" s="1">
        <v>264</v>
      </c>
    </row>
    <row r="46" spans="1:14" x14ac:dyDescent="0.2">
      <c r="A46" s="29" t="s">
        <v>173</v>
      </c>
      <c r="B46" s="30">
        <v>5500</v>
      </c>
      <c r="C46" s="30">
        <v>47400</v>
      </c>
      <c r="D46" s="31">
        <v>11.6</v>
      </c>
      <c r="E46" s="30">
        <v>8000</v>
      </c>
      <c r="F46" s="30">
        <v>47400</v>
      </c>
      <c r="G46" s="31">
        <v>16.899999999999999</v>
      </c>
      <c r="H46" s="30">
        <v>7100</v>
      </c>
      <c r="I46" s="30">
        <v>47400</v>
      </c>
      <c r="J46" s="31">
        <v>15</v>
      </c>
      <c r="K46" s="36">
        <f t="shared" si="1"/>
        <v>43.5</v>
      </c>
      <c r="L46" s="1">
        <v>158</v>
      </c>
    </row>
    <row r="47" spans="1:14" x14ac:dyDescent="0.2">
      <c r="A47" s="29" t="s">
        <v>113</v>
      </c>
      <c r="B47" s="30">
        <v>2700</v>
      </c>
      <c r="C47" s="30">
        <v>56300</v>
      </c>
      <c r="D47" s="31">
        <v>4.8</v>
      </c>
      <c r="E47" s="30">
        <v>13000</v>
      </c>
      <c r="F47" s="30">
        <v>56300</v>
      </c>
      <c r="G47" s="31">
        <v>23</v>
      </c>
      <c r="H47" s="30">
        <v>6800</v>
      </c>
      <c r="I47" s="30">
        <v>56300</v>
      </c>
      <c r="J47" s="31">
        <v>12.1</v>
      </c>
      <c r="K47" s="36">
        <f t="shared" si="1"/>
        <v>39.9</v>
      </c>
      <c r="L47" s="1">
        <v>113</v>
      </c>
    </row>
    <row r="48" spans="1:14" x14ac:dyDescent="0.2">
      <c r="A48" s="29" t="s">
        <v>43</v>
      </c>
      <c r="B48" s="30">
        <v>3300</v>
      </c>
      <c r="C48" s="30">
        <v>34500</v>
      </c>
      <c r="D48" s="31">
        <v>9.6</v>
      </c>
      <c r="E48" s="30">
        <v>5700</v>
      </c>
      <c r="F48" s="30">
        <v>34500</v>
      </c>
      <c r="G48" s="31">
        <v>16.5</v>
      </c>
      <c r="H48" s="30">
        <v>5500</v>
      </c>
      <c r="I48" s="30">
        <v>34500</v>
      </c>
      <c r="J48" s="31">
        <v>15.8</v>
      </c>
      <c r="K48" s="36">
        <f t="shared" si="1"/>
        <v>41.900000000000006</v>
      </c>
      <c r="L48" s="1">
        <v>141</v>
      </c>
    </row>
    <row r="49" spans="1:14" x14ac:dyDescent="0.2">
      <c r="A49" s="29" t="s">
        <v>17</v>
      </c>
      <c r="B49" s="30">
        <v>8200</v>
      </c>
      <c r="C49" s="30">
        <v>86300</v>
      </c>
      <c r="D49" s="31">
        <v>9.5</v>
      </c>
      <c r="E49" s="30">
        <v>19400</v>
      </c>
      <c r="F49" s="30">
        <v>86300</v>
      </c>
      <c r="G49" s="31">
        <v>22.5</v>
      </c>
      <c r="H49" s="30">
        <v>12100</v>
      </c>
      <c r="I49" s="30">
        <v>86300</v>
      </c>
      <c r="J49" s="31">
        <v>14</v>
      </c>
      <c r="K49" s="36">
        <f t="shared" si="1"/>
        <v>46</v>
      </c>
      <c r="L49" s="1">
        <v>184</v>
      </c>
    </row>
    <row r="50" spans="1:14" x14ac:dyDescent="0.2">
      <c r="A50" s="29" t="s">
        <v>61</v>
      </c>
      <c r="B50" s="30">
        <v>10100</v>
      </c>
      <c r="C50" s="30">
        <v>99500</v>
      </c>
      <c r="D50" s="31">
        <v>10.199999999999999</v>
      </c>
      <c r="E50" s="30">
        <v>21600</v>
      </c>
      <c r="F50" s="30">
        <v>99500</v>
      </c>
      <c r="G50" s="31">
        <v>21.7</v>
      </c>
      <c r="H50" s="30">
        <v>14900</v>
      </c>
      <c r="I50" s="30">
        <v>99500</v>
      </c>
      <c r="J50" s="31">
        <v>15</v>
      </c>
      <c r="K50" s="36">
        <f t="shared" si="1"/>
        <v>46.9</v>
      </c>
      <c r="L50" s="1">
        <v>195</v>
      </c>
    </row>
    <row r="51" spans="1:14" x14ac:dyDescent="0.2">
      <c r="A51" s="29" t="s">
        <v>156</v>
      </c>
      <c r="B51" s="30">
        <v>6700</v>
      </c>
      <c r="C51" s="30">
        <v>79600</v>
      </c>
      <c r="D51" s="31">
        <v>8.4</v>
      </c>
      <c r="E51" s="30">
        <v>34600</v>
      </c>
      <c r="F51" s="30">
        <v>79600</v>
      </c>
      <c r="G51" s="31">
        <v>43.5</v>
      </c>
      <c r="H51" s="30">
        <v>13500</v>
      </c>
      <c r="I51" s="30">
        <v>79600</v>
      </c>
      <c r="J51" s="31">
        <v>16.899999999999999</v>
      </c>
      <c r="K51" s="36">
        <f t="shared" si="1"/>
        <v>68.8</v>
      </c>
      <c r="L51" s="1">
        <v>317</v>
      </c>
    </row>
    <row r="52" spans="1:14" x14ac:dyDescent="0.2">
      <c r="A52" s="29" t="s">
        <v>204</v>
      </c>
      <c r="B52" s="30">
        <v>17500</v>
      </c>
      <c r="C52" s="30">
        <v>127600</v>
      </c>
      <c r="D52" s="31">
        <v>13.7</v>
      </c>
      <c r="E52" s="30">
        <v>39200</v>
      </c>
      <c r="F52" s="30">
        <v>127600</v>
      </c>
      <c r="G52" s="31">
        <v>30.7</v>
      </c>
      <c r="H52" s="30">
        <v>30400</v>
      </c>
      <c r="I52" s="30">
        <v>127600</v>
      </c>
      <c r="J52" s="31">
        <v>23.9</v>
      </c>
      <c r="K52" s="36">
        <f t="shared" si="1"/>
        <v>68.3</v>
      </c>
      <c r="L52" s="1">
        <v>316</v>
      </c>
    </row>
    <row r="53" spans="1:14" x14ac:dyDescent="0.2">
      <c r="A53" s="29" t="s">
        <v>130</v>
      </c>
      <c r="B53" s="30">
        <v>3500</v>
      </c>
      <c r="C53" s="30">
        <v>45100</v>
      </c>
      <c r="D53" s="31">
        <v>7.8</v>
      </c>
      <c r="E53" s="30">
        <v>6400</v>
      </c>
      <c r="F53" s="30">
        <v>45100</v>
      </c>
      <c r="G53" s="31">
        <v>14.2</v>
      </c>
      <c r="H53" s="30">
        <v>7000</v>
      </c>
      <c r="I53" s="30">
        <v>45100</v>
      </c>
      <c r="J53" s="31">
        <v>15.6</v>
      </c>
      <c r="K53" s="36">
        <f t="shared" si="1"/>
        <v>37.6</v>
      </c>
      <c r="L53" s="1">
        <v>83</v>
      </c>
    </row>
    <row r="54" spans="1:14" x14ac:dyDescent="0.2">
      <c r="A54" s="29" t="s">
        <v>265</v>
      </c>
      <c r="B54" s="30">
        <v>9200</v>
      </c>
      <c r="C54" s="30">
        <v>70300</v>
      </c>
      <c r="D54" s="31">
        <v>13</v>
      </c>
      <c r="E54" s="30">
        <v>15500</v>
      </c>
      <c r="F54" s="30">
        <v>70300</v>
      </c>
      <c r="G54" s="31">
        <v>22</v>
      </c>
      <c r="H54" s="30">
        <v>11300</v>
      </c>
      <c r="I54" s="30">
        <v>70300</v>
      </c>
      <c r="J54" s="31">
        <v>16</v>
      </c>
      <c r="K54" s="36">
        <f t="shared" si="1"/>
        <v>51</v>
      </c>
      <c r="L54" s="1">
        <v>245</v>
      </c>
    </row>
    <row r="55" spans="1:14" x14ac:dyDescent="0.2">
      <c r="A55" s="29" t="s">
        <v>39</v>
      </c>
      <c r="B55" s="30">
        <v>4200</v>
      </c>
      <c r="C55" s="30">
        <v>50700</v>
      </c>
      <c r="D55" s="31">
        <v>8.4</v>
      </c>
      <c r="E55" s="30">
        <v>5300</v>
      </c>
      <c r="F55" s="30">
        <v>50700</v>
      </c>
      <c r="G55" s="31">
        <v>10.4</v>
      </c>
      <c r="H55" s="30">
        <v>4500</v>
      </c>
      <c r="I55" s="30">
        <v>50700</v>
      </c>
      <c r="J55" s="31">
        <v>8.9</v>
      </c>
      <c r="K55" s="36">
        <f t="shared" si="1"/>
        <v>27.700000000000003</v>
      </c>
      <c r="L55" s="1">
        <v>5</v>
      </c>
      <c r="M55" s="1" t="s">
        <v>348</v>
      </c>
      <c r="N55" s="1" t="s">
        <v>348</v>
      </c>
    </row>
    <row r="56" spans="1:14" x14ac:dyDescent="0.2">
      <c r="A56" s="29" t="s">
        <v>164</v>
      </c>
      <c r="B56" s="30">
        <v>5400</v>
      </c>
      <c r="C56" s="30">
        <v>43100</v>
      </c>
      <c r="D56" s="31">
        <v>12.5</v>
      </c>
      <c r="E56" s="30">
        <v>7300</v>
      </c>
      <c r="F56" s="30">
        <v>43100</v>
      </c>
      <c r="G56" s="31">
        <v>17</v>
      </c>
      <c r="H56" s="30">
        <v>4400</v>
      </c>
      <c r="I56" s="30">
        <v>43100</v>
      </c>
      <c r="J56" s="31">
        <v>10.199999999999999</v>
      </c>
      <c r="K56" s="36">
        <f t="shared" si="1"/>
        <v>39.700000000000003</v>
      </c>
      <c r="L56" s="1">
        <v>110</v>
      </c>
    </row>
    <row r="57" spans="1:14" x14ac:dyDescent="0.2">
      <c r="A57" s="29" t="s">
        <v>153</v>
      </c>
      <c r="B57" s="30">
        <v>16200</v>
      </c>
      <c r="C57" s="30">
        <v>140000</v>
      </c>
      <c r="D57" s="31">
        <v>11.6</v>
      </c>
      <c r="E57" s="30">
        <v>27300</v>
      </c>
      <c r="F57" s="30">
        <v>140000</v>
      </c>
      <c r="G57" s="31">
        <v>19.5</v>
      </c>
      <c r="H57" s="30">
        <v>22600</v>
      </c>
      <c r="I57" s="30">
        <v>140000</v>
      </c>
      <c r="J57" s="31">
        <v>16.100000000000001</v>
      </c>
      <c r="K57" s="36">
        <f t="shared" si="1"/>
        <v>47.2</v>
      </c>
      <c r="L57" s="1">
        <v>198</v>
      </c>
    </row>
    <row r="58" spans="1:14" x14ac:dyDescent="0.2">
      <c r="A58" s="29" t="s">
        <v>91</v>
      </c>
      <c r="B58" s="30">
        <v>10700</v>
      </c>
      <c r="C58" s="30">
        <v>90300</v>
      </c>
      <c r="D58" s="31">
        <v>11.9</v>
      </c>
      <c r="E58" s="30">
        <v>20400</v>
      </c>
      <c r="F58" s="30">
        <v>90300</v>
      </c>
      <c r="G58" s="31">
        <v>22.6</v>
      </c>
      <c r="H58" s="30">
        <v>12800</v>
      </c>
      <c r="I58" s="30">
        <v>90300</v>
      </c>
      <c r="J58" s="31">
        <v>14.2</v>
      </c>
      <c r="K58" s="36">
        <f t="shared" si="1"/>
        <v>48.7</v>
      </c>
      <c r="L58" s="1">
        <v>218</v>
      </c>
    </row>
    <row r="59" spans="1:14" x14ac:dyDescent="0.2">
      <c r="A59" s="29" t="s">
        <v>165</v>
      </c>
      <c r="B59" s="30">
        <v>8100</v>
      </c>
      <c r="C59" s="30">
        <v>97000</v>
      </c>
      <c r="D59" s="31">
        <v>8.3000000000000007</v>
      </c>
      <c r="E59" s="30">
        <v>18700</v>
      </c>
      <c r="F59" s="30">
        <v>97000</v>
      </c>
      <c r="G59" s="31">
        <v>19.3</v>
      </c>
      <c r="H59" s="30">
        <v>23400</v>
      </c>
      <c r="I59" s="30">
        <v>97000</v>
      </c>
      <c r="J59" s="31">
        <v>24.1</v>
      </c>
      <c r="K59" s="36">
        <f t="shared" si="1"/>
        <v>51.7</v>
      </c>
      <c r="L59" s="1">
        <v>255</v>
      </c>
    </row>
    <row r="60" spans="1:14" x14ac:dyDescent="0.2">
      <c r="A60" s="29" t="s">
        <v>326</v>
      </c>
      <c r="B60" s="30">
        <v>6300</v>
      </c>
      <c r="C60" s="30">
        <v>59000</v>
      </c>
      <c r="D60" s="31">
        <v>10.6</v>
      </c>
      <c r="E60" s="30">
        <v>13400</v>
      </c>
      <c r="F60" s="30">
        <v>59000</v>
      </c>
      <c r="G60" s="31">
        <v>22.7</v>
      </c>
      <c r="H60" s="30">
        <v>9100</v>
      </c>
      <c r="I60" s="30">
        <v>59000</v>
      </c>
      <c r="J60" s="31">
        <v>15.4</v>
      </c>
      <c r="K60" s="36">
        <f t="shared" si="1"/>
        <v>48.699999999999996</v>
      </c>
      <c r="L60" s="1">
        <v>217</v>
      </c>
    </row>
    <row r="61" spans="1:14" x14ac:dyDescent="0.2">
      <c r="A61" s="29" t="s">
        <v>276</v>
      </c>
      <c r="B61" s="30">
        <v>7100</v>
      </c>
      <c r="C61" s="30">
        <v>71900</v>
      </c>
      <c r="D61" s="31">
        <v>9.8000000000000007</v>
      </c>
      <c r="E61" s="30">
        <v>15000</v>
      </c>
      <c r="F61" s="30">
        <v>71900</v>
      </c>
      <c r="G61" s="31">
        <v>20.9</v>
      </c>
      <c r="H61" s="30">
        <v>10700</v>
      </c>
      <c r="I61" s="30">
        <v>71900</v>
      </c>
      <c r="J61" s="31">
        <v>14.9</v>
      </c>
      <c r="K61" s="36">
        <f t="shared" si="1"/>
        <v>45.6</v>
      </c>
      <c r="L61" s="1">
        <v>182</v>
      </c>
    </row>
    <row r="62" spans="1:14" x14ac:dyDescent="0.2">
      <c r="A62" s="29" t="s">
        <v>31</v>
      </c>
      <c r="B62" s="30">
        <v>23500</v>
      </c>
      <c r="C62" s="30">
        <v>178200</v>
      </c>
      <c r="D62" s="31">
        <v>13.2</v>
      </c>
      <c r="E62" s="30">
        <v>36900</v>
      </c>
      <c r="F62" s="30">
        <v>178200</v>
      </c>
      <c r="G62" s="31">
        <v>20.7</v>
      </c>
      <c r="H62" s="30">
        <v>25600</v>
      </c>
      <c r="I62" s="30">
        <v>178200</v>
      </c>
      <c r="J62" s="31">
        <v>14.4</v>
      </c>
      <c r="K62" s="36">
        <f t="shared" si="1"/>
        <v>48.3</v>
      </c>
      <c r="L62" s="1">
        <v>210</v>
      </c>
    </row>
    <row r="63" spans="1:14" x14ac:dyDescent="0.2">
      <c r="A63" s="29" t="s">
        <v>34</v>
      </c>
      <c r="B63" s="30">
        <v>17700</v>
      </c>
      <c r="C63" s="30">
        <v>155400</v>
      </c>
      <c r="D63" s="31">
        <v>11.4</v>
      </c>
      <c r="E63" s="30">
        <v>33600</v>
      </c>
      <c r="F63" s="30">
        <v>155400</v>
      </c>
      <c r="G63" s="31">
        <v>21.6</v>
      </c>
      <c r="H63" s="30">
        <v>17400</v>
      </c>
      <c r="I63" s="30">
        <v>155400</v>
      </c>
      <c r="J63" s="31">
        <v>11.2</v>
      </c>
      <c r="K63" s="36">
        <f t="shared" si="1"/>
        <v>44.2</v>
      </c>
      <c r="L63" s="1">
        <v>166</v>
      </c>
    </row>
    <row r="64" spans="1:14" x14ac:dyDescent="0.2">
      <c r="A64" s="29" t="s">
        <v>84</v>
      </c>
      <c r="B64" s="30">
        <v>2600</v>
      </c>
      <c r="C64" s="30">
        <v>49300</v>
      </c>
      <c r="D64" s="31">
        <v>5.3</v>
      </c>
      <c r="E64" s="30">
        <v>11100</v>
      </c>
      <c r="F64" s="30">
        <v>49300</v>
      </c>
      <c r="G64" s="31">
        <v>22.4</v>
      </c>
      <c r="H64" s="30">
        <v>6000</v>
      </c>
      <c r="I64" s="30">
        <v>49300</v>
      </c>
      <c r="J64" s="31">
        <v>12.1</v>
      </c>
      <c r="K64" s="36">
        <f t="shared" si="1"/>
        <v>39.799999999999997</v>
      </c>
      <c r="L64" s="1">
        <v>112</v>
      </c>
    </row>
    <row r="65" spans="1:14" x14ac:dyDescent="0.2">
      <c r="A65" s="29" t="s">
        <v>294</v>
      </c>
      <c r="B65" s="30">
        <v>8300</v>
      </c>
      <c r="C65" s="30">
        <v>62400</v>
      </c>
      <c r="D65" s="31">
        <v>13.3</v>
      </c>
      <c r="E65" s="30">
        <v>13400</v>
      </c>
      <c r="F65" s="30">
        <v>62400</v>
      </c>
      <c r="G65" s="31">
        <v>21.5</v>
      </c>
      <c r="H65" s="30">
        <v>9900</v>
      </c>
      <c r="I65" s="30">
        <v>62400</v>
      </c>
      <c r="J65" s="31">
        <v>15.9</v>
      </c>
      <c r="K65" s="36">
        <f t="shared" si="1"/>
        <v>50.699999999999996</v>
      </c>
      <c r="L65" s="1">
        <v>240</v>
      </c>
    </row>
    <row r="66" spans="1:14" x14ac:dyDescent="0.2">
      <c r="A66" s="29" t="s">
        <v>245</v>
      </c>
      <c r="B66" s="30">
        <v>10000</v>
      </c>
      <c r="C66" s="30">
        <v>44900</v>
      </c>
      <c r="D66" s="31">
        <v>22.2</v>
      </c>
      <c r="E66" s="30">
        <v>12100</v>
      </c>
      <c r="F66" s="30">
        <v>44900</v>
      </c>
      <c r="G66" s="31">
        <v>26.9</v>
      </c>
      <c r="H66" s="30">
        <v>6400</v>
      </c>
      <c r="I66" s="30">
        <v>44900</v>
      </c>
      <c r="J66" s="31">
        <v>14.3</v>
      </c>
      <c r="K66" s="36">
        <f t="shared" si="1"/>
        <v>63.399999999999991</v>
      </c>
      <c r="L66" s="1">
        <v>306</v>
      </c>
    </row>
    <row r="67" spans="1:14" x14ac:dyDescent="0.2">
      <c r="A67" s="29" t="s">
        <v>44</v>
      </c>
      <c r="B67" s="30">
        <v>6900</v>
      </c>
      <c r="C67" s="30">
        <v>53400</v>
      </c>
      <c r="D67" s="31">
        <v>12.9</v>
      </c>
      <c r="E67" s="30">
        <v>11400</v>
      </c>
      <c r="F67" s="30">
        <v>53400</v>
      </c>
      <c r="G67" s="31">
        <v>21.4</v>
      </c>
      <c r="H67" s="30">
        <v>9100</v>
      </c>
      <c r="I67" s="30">
        <v>53400</v>
      </c>
      <c r="J67" s="31">
        <v>17.100000000000001</v>
      </c>
      <c r="K67" s="36">
        <f t="shared" si="1"/>
        <v>51.4</v>
      </c>
      <c r="L67" s="1">
        <v>251</v>
      </c>
    </row>
    <row r="68" spans="1:14" x14ac:dyDescent="0.2">
      <c r="A68" s="29" t="s">
        <v>320</v>
      </c>
      <c r="B68" s="30">
        <v>1900</v>
      </c>
      <c r="C68" s="30">
        <v>18800</v>
      </c>
      <c r="D68" s="31">
        <v>10</v>
      </c>
      <c r="E68" s="30">
        <v>4000</v>
      </c>
      <c r="F68" s="30">
        <v>18800</v>
      </c>
      <c r="G68" s="31">
        <v>21.4</v>
      </c>
      <c r="H68" s="30">
        <v>2600</v>
      </c>
      <c r="I68" s="30">
        <v>18800</v>
      </c>
      <c r="J68" s="31">
        <v>13.7</v>
      </c>
      <c r="K68" s="36">
        <f t="shared" si="1"/>
        <v>45.099999999999994</v>
      </c>
      <c r="L68" s="1">
        <v>174</v>
      </c>
    </row>
    <row r="69" spans="1:14" x14ac:dyDescent="0.2">
      <c r="A69" s="29" t="s">
        <v>198</v>
      </c>
      <c r="B69" s="32" t="s">
        <v>1068</v>
      </c>
      <c r="C69" s="32" t="s">
        <v>1068</v>
      </c>
      <c r="D69" s="32" t="s">
        <v>1068</v>
      </c>
      <c r="E69" s="32" t="s">
        <v>1068</v>
      </c>
      <c r="F69" s="32" t="s">
        <v>1068</v>
      </c>
      <c r="G69" s="32" t="s">
        <v>1068</v>
      </c>
      <c r="H69" s="32" t="s">
        <v>1068</v>
      </c>
      <c r="I69" s="32" t="s">
        <v>1068</v>
      </c>
      <c r="J69" s="32" t="s">
        <v>1068</v>
      </c>
      <c r="K69" s="1" t="s">
        <v>349</v>
      </c>
      <c r="L69" s="1" t="s">
        <v>349</v>
      </c>
    </row>
    <row r="70" spans="1:14" x14ac:dyDescent="0.2">
      <c r="A70" s="29" t="s">
        <v>166</v>
      </c>
      <c r="B70" s="30">
        <v>8900</v>
      </c>
      <c r="C70" s="30">
        <v>94100</v>
      </c>
      <c r="D70" s="31">
        <v>9.5</v>
      </c>
      <c r="E70" s="30">
        <v>17100</v>
      </c>
      <c r="F70" s="30">
        <v>94100</v>
      </c>
      <c r="G70" s="31">
        <v>18.2</v>
      </c>
      <c r="H70" s="30">
        <v>16300</v>
      </c>
      <c r="I70" s="30">
        <v>94100</v>
      </c>
      <c r="J70" s="31">
        <v>17.3</v>
      </c>
      <c r="K70" s="36">
        <f t="shared" ref="K70:K101" si="2">D70+G70+J70</f>
        <v>45</v>
      </c>
      <c r="L70" s="1">
        <v>173</v>
      </c>
    </row>
    <row r="71" spans="1:14" x14ac:dyDescent="0.2">
      <c r="A71" s="29" t="s">
        <v>40</v>
      </c>
      <c r="B71" s="30">
        <v>1100</v>
      </c>
      <c r="C71" s="30">
        <v>32900</v>
      </c>
      <c r="D71" s="31">
        <v>3.3</v>
      </c>
      <c r="E71" s="30">
        <v>3900</v>
      </c>
      <c r="F71" s="30">
        <v>32900</v>
      </c>
      <c r="G71" s="31">
        <v>12</v>
      </c>
      <c r="H71" s="30">
        <v>6000</v>
      </c>
      <c r="I71" s="30">
        <v>32900</v>
      </c>
      <c r="J71" s="31">
        <v>18.2</v>
      </c>
      <c r="K71" s="36">
        <f t="shared" si="2"/>
        <v>33.5</v>
      </c>
      <c r="L71" s="1">
        <v>42</v>
      </c>
      <c r="N71" s="1" t="s">
        <v>348</v>
      </c>
    </row>
    <row r="72" spans="1:14" x14ac:dyDescent="0.2">
      <c r="A72" s="29" t="s">
        <v>104</v>
      </c>
      <c r="B72" s="30">
        <v>1100</v>
      </c>
      <c r="C72" s="30">
        <v>26800</v>
      </c>
      <c r="D72" s="31">
        <v>4.0999999999999996</v>
      </c>
      <c r="E72" s="30">
        <v>4500</v>
      </c>
      <c r="F72" s="30">
        <v>26800</v>
      </c>
      <c r="G72" s="31">
        <v>16.7</v>
      </c>
      <c r="H72" s="30">
        <v>3700</v>
      </c>
      <c r="I72" s="30">
        <v>26800</v>
      </c>
      <c r="J72" s="31">
        <v>13.8</v>
      </c>
      <c r="K72" s="36">
        <f t="shared" si="2"/>
        <v>34.599999999999994</v>
      </c>
      <c r="L72" s="1">
        <v>48</v>
      </c>
      <c r="N72" s="1" t="s">
        <v>348</v>
      </c>
    </row>
    <row r="73" spans="1:14" x14ac:dyDescent="0.2">
      <c r="A73" s="29" t="s">
        <v>304</v>
      </c>
      <c r="B73" s="30">
        <v>32400</v>
      </c>
      <c r="C73" s="30">
        <v>261400</v>
      </c>
      <c r="D73" s="31">
        <v>12.4</v>
      </c>
      <c r="E73" s="30">
        <v>37800</v>
      </c>
      <c r="F73" s="30">
        <v>261400</v>
      </c>
      <c r="G73" s="31">
        <v>14.5</v>
      </c>
      <c r="H73" s="30">
        <v>30600</v>
      </c>
      <c r="I73" s="30">
        <v>261400</v>
      </c>
      <c r="J73" s="31">
        <v>11.7</v>
      </c>
      <c r="K73" s="36">
        <f t="shared" si="2"/>
        <v>38.599999999999994</v>
      </c>
      <c r="L73" s="1">
        <v>96</v>
      </c>
    </row>
    <row r="74" spans="1:14" x14ac:dyDescent="0.2">
      <c r="A74" s="29" t="s">
        <v>327</v>
      </c>
      <c r="B74" s="30">
        <v>6700</v>
      </c>
      <c r="C74" s="30">
        <v>44200</v>
      </c>
      <c r="D74" s="31">
        <v>15.2</v>
      </c>
      <c r="E74" s="30">
        <v>9100</v>
      </c>
      <c r="F74" s="30">
        <v>44200</v>
      </c>
      <c r="G74" s="31">
        <v>20.6</v>
      </c>
      <c r="H74" s="30">
        <v>6500</v>
      </c>
      <c r="I74" s="30">
        <v>44200</v>
      </c>
      <c r="J74" s="31">
        <v>14.6</v>
      </c>
      <c r="K74" s="36">
        <f t="shared" si="2"/>
        <v>50.4</v>
      </c>
      <c r="L74" s="1">
        <v>236</v>
      </c>
    </row>
    <row r="75" spans="1:14" x14ac:dyDescent="0.2">
      <c r="A75" s="29" t="s">
        <v>521</v>
      </c>
      <c r="B75" s="30">
        <v>25600</v>
      </c>
      <c r="C75" s="30">
        <v>233300</v>
      </c>
      <c r="D75" s="31">
        <v>11</v>
      </c>
      <c r="E75" s="30">
        <v>36900</v>
      </c>
      <c r="F75" s="30">
        <v>233300</v>
      </c>
      <c r="G75" s="31">
        <v>15.8</v>
      </c>
      <c r="H75" s="30">
        <v>27400</v>
      </c>
      <c r="I75" s="30">
        <v>233300</v>
      </c>
      <c r="J75" s="31">
        <v>11.7</v>
      </c>
      <c r="K75" s="36">
        <f t="shared" si="2"/>
        <v>38.5</v>
      </c>
      <c r="L75" s="1">
        <v>95</v>
      </c>
    </row>
    <row r="76" spans="1:14" x14ac:dyDescent="0.2">
      <c r="A76" s="29" t="s">
        <v>120</v>
      </c>
      <c r="B76" s="30">
        <v>11000</v>
      </c>
      <c r="C76" s="30">
        <v>139500</v>
      </c>
      <c r="D76" s="31">
        <v>7.9</v>
      </c>
      <c r="E76" s="30">
        <v>26500</v>
      </c>
      <c r="F76" s="30">
        <v>139500</v>
      </c>
      <c r="G76" s="31">
        <v>19</v>
      </c>
      <c r="H76" s="30">
        <v>17900</v>
      </c>
      <c r="I76" s="30">
        <v>139500</v>
      </c>
      <c r="J76" s="31">
        <v>12.8</v>
      </c>
      <c r="K76" s="36">
        <f t="shared" si="2"/>
        <v>39.700000000000003</v>
      </c>
      <c r="L76" s="1">
        <v>109</v>
      </c>
    </row>
    <row r="77" spans="1:14" x14ac:dyDescent="0.2">
      <c r="A77" s="29" t="s">
        <v>70</v>
      </c>
      <c r="B77" s="30">
        <v>1700</v>
      </c>
      <c r="C77" s="30">
        <v>26900</v>
      </c>
      <c r="D77" s="31">
        <v>6.3</v>
      </c>
      <c r="E77" s="30">
        <v>6500</v>
      </c>
      <c r="F77" s="30">
        <v>26900</v>
      </c>
      <c r="G77" s="31">
        <v>24.3</v>
      </c>
      <c r="H77" s="30">
        <v>3100</v>
      </c>
      <c r="I77" s="30">
        <v>26900</v>
      </c>
      <c r="J77" s="31">
        <v>11.6</v>
      </c>
      <c r="K77" s="36">
        <f t="shared" si="2"/>
        <v>42.2</v>
      </c>
      <c r="L77" s="1">
        <v>144</v>
      </c>
    </row>
    <row r="78" spans="1:14" x14ac:dyDescent="0.2">
      <c r="A78" s="29" t="s">
        <v>295</v>
      </c>
      <c r="B78" s="30">
        <v>4800</v>
      </c>
      <c r="C78" s="30">
        <v>58600</v>
      </c>
      <c r="D78" s="31">
        <v>8.1999999999999993</v>
      </c>
      <c r="E78" s="30">
        <v>7000</v>
      </c>
      <c r="F78" s="30">
        <v>58600</v>
      </c>
      <c r="G78" s="31">
        <v>12</v>
      </c>
      <c r="H78" s="30">
        <v>7700</v>
      </c>
      <c r="I78" s="30">
        <v>58600</v>
      </c>
      <c r="J78" s="31">
        <v>13.2</v>
      </c>
      <c r="K78" s="36">
        <f t="shared" si="2"/>
        <v>33.4</v>
      </c>
      <c r="L78" s="1">
        <v>41</v>
      </c>
      <c r="N78" s="1" t="s">
        <v>348</v>
      </c>
    </row>
    <row r="79" spans="1:14" x14ac:dyDescent="0.2">
      <c r="A79" s="29" t="s">
        <v>205</v>
      </c>
      <c r="B79" s="30">
        <v>22500</v>
      </c>
      <c r="C79" s="30">
        <v>173400</v>
      </c>
      <c r="D79" s="31">
        <v>13</v>
      </c>
      <c r="E79" s="30">
        <v>28300</v>
      </c>
      <c r="F79" s="30">
        <v>173400</v>
      </c>
      <c r="G79" s="31">
        <v>16.3</v>
      </c>
      <c r="H79" s="30">
        <v>25600</v>
      </c>
      <c r="I79" s="30">
        <v>173400</v>
      </c>
      <c r="J79" s="31">
        <v>14.8</v>
      </c>
      <c r="K79" s="36">
        <f t="shared" si="2"/>
        <v>44.1</v>
      </c>
      <c r="L79" s="1">
        <v>165</v>
      </c>
    </row>
    <row r="80" spans="1:14" x14ac:dyDescent="0.2">
      <c r="A80" s="29" t="s">
        <v>174</v>
      </c>
      <c r="B80" s="30">
        <v>10700</v>
      </c>
      <c r="C80" s="30">
        <v>78600</v>
      </c>
      <c r="D80" s="31">
        <v>13.6</v>
      </c>
      <c r="E80" s="30">
        <v>15400</v>
      </c>
      <c r="F80" s="30">
        <v>78600</v>
      </c>
      <c r="G80" s="31">
        <v>19.600000000000001</v>
      </c>
      <c r="H80" s="30">
        <v>17000</v>
      </c>
      <c r="I80" s="30">
        <v>78600</v>
      </c>
      <c r="J80" s="31">
        <v>21.6</v>
      </c>
      <c r="K80" s="36">
        <f t="shared" si="2"/>
        <v>54.800000000000004</v>
      </c>
      <c r="L80" s="1">
        <v>279</v>
      </c>
    </row>
    <row r="81" spans="1:14" x14ac:dyDescent="0.2">
      <c r="A81" s="29" t="s">
        <v>12</v>
      </c>
      <c r="B81" s="30">
        <v>4900</v>
      </c>
      <c r="C81" s="30">
        <v>47600</v>
      </c>
      <c r="D81" s="31">
        <v>10.199999999999999</v>
      </c>
      <c r="E81" s="30">
        <v>7500</v>
      </c>
      <c r="F81" s="30">
        <v>47600</v>
      </c>
      <c r="G81" s="31">
        <v>15.7</v>
      </c>
      <c r="H81" s="30">
        <v>5700</v>
      </c>
      <c r="I81" s="30">
        <v>47600</v>
      </c>
      <c r="J81" s="31">
        <v>12</v>
      </c>
      <c r="K81" s="36">
        <f t="shared" si="2"/>
        <v>37.9</v>
      </c>
      <c r="L81" s="1">
        <v>86</v>
      </c>
    </row>
    <row r="82" spans="1:14" x14ac:dyDescent="0.2">
      <c r="A82" s="29" t="s">
        <v>266</v>
      </c>
      <c r="B82" s="30">
        <v>6800</v>
      </c>
      <c r="C82" s="30">
        <v>54300</v>
      </c>
      <c r="D82" s="31">
        <v>12.5</v>
      </c>
      <c r="E82" s="30">
        <v>12700</v>
      </c>
      <c r="F82" s="30">
        <v>54300</v>
      </c>
      <c r="G82" s="31">
        <v>23.5</v>
      </c>
      <c r="H82" s="30">
        <v>7000</v>
      </c>
      <c r="I82" s="30">
        <v>54300</v>
      </c>
      <c r="J82" s="31">
        <v>12.9</v>
      </c>
      <c r="K82" s="36">
        <f t="shared" si="2"/>
        <v>48.9</v>
      </c>
      <c r="L82" s="1">
        <v>221</v>
      </c>
    </row>
    <row r="83" spans="1:14" x14ac:dyDescent="0.2">
      <c r="A83" s="29" t="s">
        <v>105</v>
      </c>
      <c r="B83" s="30">
        <v>4500</v>
      </c>
      <c r="C83" s="30">
        <v>41200</v>
      </c>
      <c r="D83" s="31">
        <v>10.8</v>
      </c>
      <c r="E83" s="30">
        <v>8900</v>
      </c>
      <c r="F83" s="30">
        <v>41200</v>
      </c>
      <c r="G83" s="31">
        <v>21.5</v>
      </c>
      <c r="H83" s="30">
        <v>6700</v>
      </c>
      <c r="I83" s="30">
        <v>41200</v>
      </c>
      <c r="J83" s="31">
        <v>16.2</v>
      </c>
      <c r="K83" s="36">
        <f t="shared" si="2"/>
        <v>48.5</v>
      </c>
      <c r="L83" s="1">
        <v>214</v>
      </c>
    </row>
    <row r="84" spans="1:14" x14ac:dyDescent="0.2">
      <c r="A84" s="29" t="s">
        <v>78</v>
      </c>
      <c r="B84" s="30">
        <v>10300</v>
      </c>
      <c r="C84" s="30">
        <v>120600</v>
      </c>
      <c r="D84" s="31">
        <v>8.6</v>
      </c>
      <c r="E84" s="30">
        <v>19700</v>
      </c>
      <c r="F84" s="30">
        <v>120600</v>
      </c>
      <c r="G84" s="31">
        <v>16.3</v>
      </c>
      <c r="H84" s="30">
        <v>15500</v>
      </c>
      <c r="I84" s="30">
        <v>120600</v>
      </c>
      <c r="J84" s="31">
        <v>12.8</v>
      </c>
      <c r="K84" s="36">
        <f t="shared" si="2"/>
        <v>37.700000000000003</v>
      </c>
      <c r="L84" s="1">
        <v>84</v>
      </c>
    </row>
    <row r="85" spans="1:14" x14ac:dyDescent="0.2">
      <c r="A85" s="29" t="s">
        <v>85</v>
      </c>
      <c r="B85" s="30">
        <v>4400</v>
      </c>
      <c r="C85" s="30">
        <v>35500</v>
      </c>
      <c r="D85" s="31">
        <v>12.3</v>
      </c>
      <c r="E85" s="30">
        <v>7200</v>
      </c>
      <c r="F85" s="30">
        <v>35500</v>
      </c>
      <c r="G85" s="31">
        <v>20.3</v>
      </c>
      <c r="H85" s="30">
        <v>2800</v>
      </c>
      <c r="I85" s="30">
        <v>35500</v>
      </c>
      <c r="J85" s="31">
        <v>7.8</v>
      </c>
      <c r="K85" s="36">
        <f t="shared" si="2"/>
        <v>40.4</v>
      </c>
      <c r="L85" s="1">
        <v>119</v>
      </c>
    </row>
    <row r="86" spans="1:14" x14ac:dyDescent="0.2">
      <c r="A86" s="29" t="s">
        <v>57</v>
      </c>
      <c r="B86" s="30">
        <v>9300</v>
      </c>
      <c r="C86" s="30">
        <v>133300</v>
      </c>
      <c r="D86" s="31">
        <v>7</v>
      </c>
      <c r="E86" s="30">
        <v>18800</v>
      </c>
      <c r="F86" s="30">
        <v>133300</v>
      </c>
      <c r="G86" s="31">
        <v>14.1</v>
      </c>
      <c r="H86" s="30">
        <v>17300</v>
      </c>
      <c r="I86" s="30">
        <v>133300</v>
      </c>
      <c r="J86" s="31">
        <v>13</v>
      </c>
      <c r="K86" s="36">
        <f t="shared" si="2"/>
        <v>34.1</v>
      </c>
      <c r="L86" s="1">
        <v>44</v>
      </c>
      <c r="N86" s="1" t="s">
        <v>348</v>
      </c>
    </row>
    <row r="87" spans="1:14" x14ac:dyDescent="0.2">
      <c r="A87" s="29" t="s">
        <v>267</v>
      </c>
      <c r="B87" s="30">
        <v>2200</v>
      </c>
      <c r="C87" s="30">
        <v>47300</v>
      </c>
      <c r="D87" s="31">
        <v>4.7</v>
      </c>
      <c r="E87" s="30">
        <v>8700</v>
      </c>
      <c r="F87" s="30">
        <v>47300</v>
      </c>
      <c r="G87" s="31">
        <v>18.3</v>
      </c>
      <c r="H87" s="30">
        <v>6300</v>
      </c>
      <c r="I87" s="30">
        <v>47300</v>
      </c>
      <c r="J87" s="31">
        <v>13.2</v>
      </c>
      <c r="K87" s="36">
        <f t="shared" si="2"/>
        <v>36.200000000000003</v>
      </c>
      <c r="L87" s="1">
        <v>65</v>
      </c>
      <c r="N87" s="1" t="s">
        <v>348</v>
      </c>
    </row>
    <row r="88" spans="1:14" x14ac:dyDescent="0.2">
      <c r="A88" s="29" t="s">
        <v>121</v>
      </c>
      <c r="B88" s="30">
        <v>13000</v>
      </c>
      <c r="C88" s="30">
        <v>144700</v>
      </c>
      <c r="D88" s="31">
        <v>9</v>
      </c>
      <c r="E88" s="30">
        <v>22000</v>
      </c>
      <c r="F88" s="30">
        <v>144700</v>
      </c>
      <c r="G88" s="31">
        <v>15.2</v>
      </c>
      <c r="H88" s="30">
        <v>18400</v>
      </c>
      <c r="I88" s="30">
        <v>144700</v>
      </c>
      <c r="J88" s="31">
        <v>12.7</v>
      </c>
      <c r="K88" s="36">
        <f t="shared" si="2"/>
        <v>36.9</v>
      </c>
      <c r="L88" s="1">
        <v>80</v>
      </c>
      <c r="N88" s="1" t="s">
        <v>348</v>
      </c>
    </row>
    <row r="89" spans="1:14" x14ac:dyDescent="0.2">
      <c r="A89" s="29" t="s">
        <v>206</v>
      </c>
      <c r="B89" s="30">
        <v>19800</v>
      </c>
      <c r="C89" s="30">
        <v>155000</v>
      </c>
      <c r="D89" s="31">
        <v>12.8</v>
      </c>
      <c r="E89" s="30">
        <v>31200</v>
      </c>
      <c r="F89" s="30">
        <v>155000</v>
      </c>
      <c r="G89" s="31">
        <v>20.100000000000001</v>
      </c>
      <c r="H89" s="30">
        <v>27500</v>
      </c>
      <c r="I89" s="30">
        <v>155000</v>
      </c>
      <c r="J89" s="31">
        <v>17.7</v>
      </c>
      <c r="K89" s="36">
        <f t="shared" si="2"/>
        <v>50.600000000000009</v>
      </c>
      <c r="L89" s="1">
        <v>238</v>
      </c>
    </row>
    <row r="90" spans="1:14" x14ac:dyDescent="0.2">
      <c r="A90" s="29" t="s">
        <v>157</v>
      </c>
      <c r="B90" s="30">
        <v>3600</v>
      </c>
      <c r="C90" s="30">
        <v>43300</v>
      </c>
      <c r="D90" s="31">
        <v>8.3000000000000007</v>
      </c>
      <c r="E90" s="30">
        <v>6900</v>
      </c>
      <c r="F90" s="30">
        <v>43300</v>
      </c>
      <c r="G90" s="31">
        <v>16</v>
      </c>
      <c r="H90" s="30">
        <v>7500</v>
      </c>
      <c r="I90" s="30">
        <v>43300</v>
      </c>
      <c r="J90" s="31">
        <v>17.3</v>
      </c>
      <c r="K90" s="36">
        <f t="shared" si="2"/>
        <v>41.6</v>
      </c>
      <c r="L90" s="1">
        <v>137</v>
      </c>
    </row>
    <row r="91" spans="1:14" x14ac:dyDescent="0.2">
      <c r="A91" s="29" t="s">
        <v>312</v>
      </c>
      <c r="B91" s="30">
        <v>8100</v>
      </c>
      <c r="C91" s="30">
        <v>58100</v>
      </c>
      <c r="D91" s="31">
        <v>13.9</v>
      </c>
      <c r="E91" s="30">
        <v>17000</v>
      </c>
      <c r="F91" s="30">
        <v>58100</v>
      </c>
      <c r="G91" s="31">
        <v>29.2</v>
      </c>
      <c r="H91" s="30">
        <v>4300</v>
      </c>
      <c r="I91" s="30">
        <v>58100</v>
      </c>
      <c r="J91" s="31">
        <v>7.4</v>
      </c>
      <c r="K91" s="36">
        <f t="shared" si="2"/>
        <v>50.5</v>
      </c>
      <c r="L91" s="1">
        <v>237</v>
      </c>
    </row>
    <row r="92" spans="1:14" x14ac:dyDescent="0.2">
      <c r="A92" s="29" t="s">
        <v>321</v>
      </c>
      <c r="B92" s="30">
        <v>5200</v>
      </c>
      <c r="C92" s="30">
        <v>43600</v>
      </c>
      <c r="D92" s="31">
        <v>11.9</v>
      </c>
      <c r="E92" s="30">
        <v>9100</v>
      </c>
      <c r="F92" s="30">
        <v>43600</v>
      </c>
      <c r="G92" s="31">
        <v>20.9</v>
      </c>
      <c r="H92" s="30">
        <v>6700</v>
      </c>
      <c r="I92" s="30">
        <v>43600</v>
      </c>
      <c r="J92" s="31">
        <v>15.4</v>
      </c>
      <c r="K92" s="36">
        <f t="shared" si="2"/>
        <v>48.199999999999996</v>
      </c>
      <c r="L92" s="1">
        <v>208</v>
      </c>
    </row>
    <row r="93" spans="1:14" x14ac:dyDescent="0.2">
      <c r="A93" s="29" t="s">
        <v>254</v>
      </c>
      <c r="B93" s="30">
        <v>7100</v>
      </c>
      <c r="C93" s="30">
        <v>54500</v>
      </c>
      <c r="D93" s="31">
        <v>13.1</v>
      </c>
      <c r="E93" s="30">
        <v>10300</v>
      </c>
      <c r="F93" s="30">
        <v>54500</v>
      </c>
      <c r="G93" s="31">
        <v>19</v>
      </c>
      <c r="H93" s="30">
        <v>6500</v>
      </c>
      <c r="I93" s="30">
        <v>54500</v>
      </c>
      <c r="J93" s="31">
        <v>11.9</v>
      </c>
      <c r="K93" s="36">
        <f t="shared" si="2"/>
        <v>44</v>
      </c>
      <c r="L93" s="1">
        <v>163</v>
      </c>
    </row>
    <row r="94" spans="1:14" x14ac:dyDescent="0.2">
      <c r="A94" s="29" t="s">
        <v>175</v>
      </c>
      <c r="B94" s="30">
        <v>11200</v>
      </c>
      <c r="C94" s="30">
        <v>76200</v>
      </c>
      <c r="D94" s="31">
        <v>14.7</v>
      </c>
      <c r="E94" s="30">
        <v>23500</v>
      </c>
      <c r="F94" s="30">
        <v>76200</v>
      </c>
      <c r="G94" s="31">
        <v>30.8</v>
      </c>
      <c r="H94" s="30">
        <v>10500</v>
      </c>
      <c r="I94" s="30">
        <v>76200</v>
      </c>
      <c r="J94" s="31">
        <v>13.8</v>
      </c>
      <c r="K94" s="36">
        <f t="shared" si="2"/>
        <v>59.3</v>
      </c>
      <c r="L94" s="1">
        <v>295</v>
      </c>
    </row>
    <row r="95" spans="1:14" x14ac:dyDescent="0.2">
      <c r="A95" s="29" t="s">
        <v>98</v>
      </c>
      <c r="B95" s="30">
        <v>6600</v>
      </c>
      <c r="C95" s="30">
        <v>58900</v>
      </c>
      <c r="D95" s="31">
        <v>11.2</v>
      </c>
      <c r="E95" s="30">
        <v>7600</v>
      </c>
      <c r="F95" s="30">
        <v>58900</v>
      </c>
      <c r="G95" s="31">
        <v>12.9</v>
      </c>
      <c r="H95" s="30">
        <v>2900</v>
      </c>
      <c r="I95" s="30">
        <v>58900</v>
      </c>
      <c r="J95" s="31">
        <v>4.9000000000000004</v>
      </c>
      <c r="K95" s="36">
        <f t="shared" si="2"/>
        <v>29</v>
      </c>
      <c r="L95" s="1">
        <v>7</v>
      </c>
      <c r="M95" s="1" t="s">
        <v>348</v>
      </c>
      <c r="N95" s="1" t="s">
        <v>348</v>
      </c>
    </row>
    <row r="96" spans="1:14" x14ac:dyDescent="0.2">
      <c r="A96" s="29" t="s">
        <v>106</v>
      </c>
      <c r="B96" s="30">
        <v>4600</v>
      </c>
      <c r="C96" s="30">
        <v>45800</v>
      </c>
      <c r="D96" s="31">
        <v>10</v>
      </c>
      <c r="E96" s="30">
        <v>8600</v>
      </c>
      <c r="F96" s="30">
        <v>45800</v>
      </c>
      <c r="G96" s="31">
        <v>18.7</v>
      </c>
      <c r="H96" s="30">
        <v>2900</v>
      </c>
      <c r="I96" s="30">
        <v>45800</v>
      </c>
      <c r="J96" s="31">
        <v>6.3</v>
      </c>
      <c r="K96" s="36">
        <f t="shared" si="2"/>
        <v>35</v>
      </c>
      <c r="L96" s="1">
        <v>53</v>
      </c>
      <c r="N96" s="1" t="s">
        <v>348</v>
      </c>
    </row>
    <row r="97" spans="1:14" x14ac:dyDescent="0.2">
      <c r="A97" s="29" t="s">
        <v>66</v>
      </c>
      <c r="B97" s="30">
        <v>21300</v>
      </c>
      <c r="C97" s="30">
        <v>163500</v>
      </c>
      <c r="D97" s="31">
        <v>13</v>
      </c>
      <c r="E97" s="30">
        <v>28300</v>
      </c>
      <c r="F97" s="30">
        <v>163500</v>
      </c>
      <c r="G97" s="31">
        <v>17.3</v>
      </c>
      <c r="H97" s="30">
        <v>21000</v>
      </c>
      <c r="I97" s="30">
        <v>163500</v>
      </c>
      <c r="J97" s="31">
        <v>12.8</v>
      </c>
      <c r="K97" s="36">
        <f t="shared" si="2"/>
        <v>43.1</v>
      </c>
      <c r="L97" s="1">
        <v>154</v>
      </c>
    </row>
    <row r="98" spans="1:14" x14ac:dyDescent="0.2">
      <c r="A98" s="29" t="s">
        <v>131</v>
      </c>
      <c r="B98" s="30">
        <v>5300</v>
      </c>
      <c r="C98" s="30">
        <v>57000</v>
      </c>
      <c r="D98" s="31">
        <v>9.1999999999999993</v>
      </c>
      <c r="E98" s="30">
        <v>6200</v>
      </c>
      <c r="F98" s="30">
        <v>57000</v>
      </c>
      <c r="G98" s="31">
        <v>10.9</v>
      </c>
      <c r="H98" s="30">
        <v>6300</v>
      </c>
      <c r="I98" s="30">
        <v>57000</v>
      </c>
      <c r="J98" s="31">
        <v>11.1</v>
      </c>
      <c r="K98" s="36">
        <f t="shared" si="2"/>
        <v>31.200000000000003</v>
      </c>
      <c r="L98" s="1">
        <v>26</v>
      </c>
      <c r="M98" s="1" t="s">
        <v>348</v>
      </c>
      <c r="N98" s="1" t="s">
        <v>348</v>
      </c>
    </row>
    <row r="99" spans="1:14" x14ac:dyDescent="0.2">
      <c r="A99" s="29" t="s">
        <v>248</v>
      </c>
      <c r="B99" s="30">
        <v>5300</v>
      </c>
      <c r="C99" s="30">
        <v>46700</v>
      </c>
      <c r="D99" s="31">
        <v>11.4</v>
      </c>
      <c r="E99" s="30">
        <v>7600</v>
      </c>
      <c r="F99" s="30">
        <v>46700</v>
      </c>
      <c r="G99" s="31">
        <v>16.3</v>
      </c>
      <c r="H99" s="30">
        <v>7400</v>
      </c>
      <c r="I99" s="30">
        <v>46700</v>
      </c>
      <c r="J99" s="31">
        <v>15.9</v>
      </c>
      <c r="K99" s="36">
        <f t="shared" si="2"/>
        <v>43.6</v>
      </c>
      <c r="L99" s="1">
        <v>160</v>
      </c>
    </row>
    <row r="100" spans="1:14" x14ac:dyDescent="0.2">
      <c r="A100" s="29" t="s">
        <v>255</v>
      </c>
      <c r="B100" s="30">
        <v>8700</v>
      </c>
      <c r="C100" s="30">
        <v>70600</v>
      </c>
      <c r="D100" s="31">
        <v>12.3</v>
      </c>
      <c r="E100" s="30">
        <v>21400</v>
      </c>
      <c r="F100" s="30">
        <v>70600</v>
      </c>
      <c r="G100" s="31">
        <v>30.3</v>
      </c>
      <c r="H100" s="30">
        <v>9200</v>
      </c>
      <c r="I100" s="30">
        <v>70600</v>
      </c>
      <c r="J100" s="31">
        <v>13.1</v>
      </c>
      <c r="K100" s="36">
        <f t="shared" si="2"/>
        <v>55.7</v>
      </c>
      <c r="L100" s="1">
        <v>283</v>
      </c>
    </row>
    <row r="101" spans="1:14" x14ac:dyDescent="0.2">
      <c r="A101" s="29" t="s">
        <v>41</v>
      </c>
      <c r="B101" s="30">
        <v>4300</v>
      </c>
      <c r="C101" s="30">
        <v>28600</v>
      </c>
      <c r="D101" s="31">
        <v>15.2</v>
      </c>
      <c r="E101" s="30">
        <v>5000</v>
      </c>
      <c r="F101" s="30">
        <v>28600</v>
      </c>
      <c r="G101" s="31">
        <v>17.7</v>
      </c>
      <c r="H101" s="30">
        <v>1800</v>
      </c>
      <c r="I101" s="30">
        <v>28600</v>
      </c>
      <c r="J101" s="31">
        <v>6.4</v>
      </c>
      <c r="K101" s="36">
        <f t="shared" si="2"/>
        <v>39.299999999999997</v>
      </c>
      <c r="L101" s="1">
        <v>105</v>
      </c>
    </row>
    <row r="102" spans="1:14" x14ac:dyDescent="0.2">
      <c r="A102" s="29" t="s">
        <v>281</v>
      </c>
      <c r="B102" s="30">
        <v>11500</v>
      </c>
      <c r="C102" s="30">
        <v>68000</v>
      </c>
      <c r="D102" s="31">
        <v>16.899999999999999</v>
      </c>
      <c r="E102" s="30">
        <v>16800</v>
      </c>
      <c r="F102" s="30">
        <v>68000</v>
      </c>
      <c r="G102" s="31">
        <v>24.8</v>
      </c>
      <c r="H102" s="30">
        <v>13900</v>
      </c>
      <c r="I102" s="30">
        <v>68000</v>
      </c>
      <c r="J102" s="31">
        <v>20.5</v>
      </c>
      <c r="K102" s="36">
        <f t="shared" ref="K102:K133" si="3">D102+G102+J102</f>
        <v>62.2</v>
      </c>
      <c r="L102" s="1">
        <v>305</v>
      </c>
    </row>
    <row r="103" spans="1:14" x14ac:dyDescent="0.2">
      <c r="A103" s="29" t="s">
        <v>207</v>
      </c>
      <c r="B103" s="30">
        <v>11400</v>
      </c>
      <c r="C103" s="30">
        <v>139200</v>
      </c>
      <c r="D103" s="31">
        <v>8.1999999999999993</v>
      </c>
      <c r="E103" s="30">
        <v>34200</v>
      </c>
      <c r="F103" s="30">
        <v>139200</v>
      </c>
      <c r="G103" s="31">
        <v>24.5</v>
      </c>
      <c r="H103" s="30">
        <v>20900</v>
      </c>
      <c r="I103" s="30">
        <v>139200</v>
      </c>
      <c r="J103" s="31">
        <v>15</v>
      </c>
      <c r="K103" s="36">
        <f t="shared" si="3"/>
        <v>47.7</v>
      </c>
      <c r="L103" s="1">
        <v>203</v>
      </c>
    </row>
    <row r="104" spans="1:14" x14ac:dyDescent="0.2">
      <c r="A104" s="29" t="s">
        <v>167</v>
      </c>
      <c r="B104" s="30">
        <v>6800</v>
      </c>
      <c r="C104" s="30">
        <v>60500</v>
      </c>
      <c r="D104" s="31">
        <v>11.2</v>
      </c>
      <c r="E104" s="30">
        <v>14300</v>
      </c>
      <c r="F104" s="30">
        <v>60500</v>
      </c>
      <c r="G104" s="31">
        <v>23.6</v>
      </c>
      <c r="H104" s="30">
        <v>8600</v>
      </c>
      <c r="I104" s="30">
        <v>60500</v>
      </c>
      <c r="J104" s="31">
        <v>14.3</v>
      </c>
      <c r="K104" s="36">
        <f t="shared" si="3"/>
        <v>49.099999999999994</v>
      </c>
      <c r="L104" s="1">
        <v>226</v>
      </c>
    </row>
    <row r="105" spans="1:14" x14ac:dyDescent="0.2">
      <c r="A105" s="29" t="s">
        <v>282</v>
      </c>
      <c r="B105" s="30">
        <v>7200</v>
      </c>
      <c r="C105" s="30">
        <v>39500</v>
      </c>
      <c r="D105" s="31">
        <v>18.2</v>
      </c>
      <c r="E105" s="30">
        <v>10200</v>
      </c>
      <c r="F105" s="30">
        <v>39500</v>
      </c>
      <c r="G105" s="31">
        <v>25.8</v>
      </c>
      <c r="H105" s="30">
        <v>4800</v>
      </c>
      <c r="I105" s="30">
        <v>39500</v>
      </c>
      <c r="J105" s="31">
        <v>12.2</v>
      </c>
      <c r="K105" s="36">
        <f t="shared" si="3"/>
        <v>56.2</v>
      </c>
      <c r="L105" s="1">
        <v>284</v>
      </c>
    </row>
    <row r="106" spans="1:14" x14ac:dyDescent="0.2">
      <c r="A106" s="29" t="s">
        <v>86</v>
      </c>
      <c r="B106" s="30">
        <v>2700</v>
      </c>
      <c r="C106" s="30">
        <v>56200</v>
      </c>
      <c r="D106" s="31">
        <v>4.8</v>
      </c>
      <c r="E106" s="30">
        <v>12800</v>
      </c>
      <c r="F106" s="30">
        <v>56200</v>
      </c>
      <c r="G106" s="31">
        <v>22.8</v>
      </c>
      <c r="H106" s="30">
        <v>8300</v>
      </c>
      <c r="I106" s="30">
        <v>56200</v>
      </c>
      <c r="J106" s="31">
        <v>14.8</v>
      </c>
      <c r="K106" s="36">
        <f t="shared" si="3"/>
        <v>42.400000000000006</v>
      </c>
      <c r="L106" s="1">
        <v>147</v>
      </c>
    </row>
    <row r="107" spans="1:14" x14ac:dyDescent="0.2">
      <c r="A107" s="29" t="s">
        <v>313</v>
      </c>
      <c r="B107" s="30">
        <v>6400</v>
      </c>
      <c r="C107" s="30">
        <v>65500</v>
      </c>
      <c r="D107" s="31">
        <v>9.8000000000000007</v>
      </c>
      <c r="E107" s="30">
        <v>13500</v>
      </c>
      <c r="F107" s="30">
        <v>65500</v>
      </c>
      <c r="G107" s="31">
        <v>20.6</v>
      </c>
      <c r="H107" s="30">
        <v>6500</v>
      </c>
      <c r="I107" s="30">
        <v>65500</v>
      </c>
      <c r="J107" s="31">
        <v>9.9</v>
      </c>
      <c r="K107" s="36">
        <f t="shared" si="3"/>
        <v>40.300000000000004</v>
      </c>
      <c r="L107" s="1">
        <v>118</v>
      </c>
    </row>
    <row r="108" spans="1:14" x14ac:dyDescent="0.2">
      <c r="A108" s="29" t="s">
        <v>256</v>
      </c>
      <c r="B108" s="30">
        <v>4600</v>
      </c>
      <c r="C108" s="30">
        <v>60300</v>
      </c>
      <c r="D108" s="31">
        <v>7.6</v>
      </c>
      <c r="E108" s="30">
        <v>11100</v>
      </c>
      <c r="F108" s="30">
        <v>60300</v>
      </c>
      <c r="G108" s="31">
        <v>18.399999999999999</v>
      </c>
      <c r="H108" s="30">
        <v>12300</v>
      </c>
      <c r="I108" s="30">
        <v>60300</v>
      </c>
      <c r="J108" s="31">
        <v>20.399999999999999</v>
      </c>
      <c r="K108" s="36">
        <f t="shared" si="3"/>
        <v>46.4</v>
      </c>
      <c r="L108" s="1">
        <v>189</v>
      </c>
    </row>
    <row r="109" spans="1:14" x14ac:dyDescent="0.2">
      <c r="A109" s="29" t="s">
        <v>158</v>
      </c>
      <c r="B109" s="30">
        <v>4900</v>
      </c>
      <c r="C109" s="30">
        <v>47800</v>
      </c>
      <c r="D109" s="31">
        <v>10.3</v>
      </c>
      <c r="E109" s="30">
        <v>6800</v>
      </c>
      <c r="F109" s="30">
        <v>47800</v>
      </c>
      <c r="G109" s="31">
        <v>14.3</v>
      </c>
      <c r="H109" s="30">
        <v>6800</v>
      </c>
      <c r="I109" s="30">
        <v>47800</v>
      </c>
      <c r="J109" s="31">
        <v>14.2</v>
      </c>
      <c r="K109" s="36">
        <f t="shared" si="3"/>
        <v>38.799999999999997</v>
      </c>
      <c r="L109" s="1">
        <v>99</v>
      </c>
    </row>
    <row r="110" spans="1:14" x14ac:dyDescent="0.2">
      <c r="A110" s="29" t="s">
        <v>191</v>
      </c>
      <c r="B110" s="30">
        <v>3300</v>
      </c>
      <c r="C110" s="30">
        <v>34600</v>
      </c>
      <c r="D110" s="31">
        <v>9.5</v>
      </c>
      <c r="E110" s="30">
        <v>3200</v>
      </c>
      <c r="F110" s="30">
        <v>34600</v>
      </c>
      <c r="G110" s="31">
        <v>9.1999999999999993</v>
      </c>
      <c r="H110" s="30">
        <v>6200</v>
      </c>
      <c r="I110" s="30">
        <v>34600</v>
      </c>
      <c r="J110" s="31">
        <v>17.899999999999999</v>
      </c>
      <c r="K110" s="36">
        <f t="shared" si="3"/>
        <v>36.599999999999994</v>
      </c>
      <c r="L110" s="1">
        <v>73</v>
      </c>
      <c r="N110" s="1" t="s">
        <v>348</v>
      </c>
    </row>
    <row r="111" spans="1:14" x14ac:dyDescent="0.2">
      <c r="A111" s="29" t="s">
        <v>328</v>
      </c>
      <c r="B111" s="30">
        <v>3300</v>
      </c>
      <c r="C111" s="30">
        <v>41500</v>
      </c>
      <c r="D111" s="31">
        <v>8</v>
      </c>
      <c r="E111" s="30">
        <v>7500</v>
      </c>
      <c r="F111" s="30">
        <v>41500</v>
      </c>
      <c r="G111" s="31">
        <v>18</v>
      </c>
      <c r="H111" s="30">
        <v>6800</v>
      </c>
      <c r="I111" s="30">
        <v>41500</v>
      </c>
      <c r="J111" s="31">
        <v>16.3</v>
      </c>
      <c r="K111" s="36">
        <f t="shared" si="3"/>
        <v>42.3</v>
      </c>
      <c r="L111" s="1">
        <v>146</v>
      </c>
    </row>
    <row r="112" spans="1:14" x14ac:dyDescent="0.2">
      <c r="A112" s="29" t="s">
        <v>45</v>
      </c>
      <c r="B112" s="30">
        <v>5100</v>
      </c>
      <c r="C112" s="30">
        <v>35000</v>
      </c>
      <c r="D112" s="31">
        <v>14.6</v>
      </c>
      <c r="E112" s="30">
        <v>9500</v>
      </c>
      <c r="F112" s="30">
        <v>35000</v>
      </c>
      <c r="G112" s="31">
        <v>27</v>
      </c>
      <c r="H112" s="30">
        <v>3900</v>
      </c>
      <c r="I112" s="30">
        <v>35000</v>
      </c>
      <c r="J112" s="31">
        <v>11.1</v>
      </c>
      <c r="K112" s="36">
        <f t="shared" si="3"/>
        <v>52.7</v>
      </c>
      <c r="L112" s="1">
        <v>267</v>
      </c>
    </row>
    <row r="113" spans="1:14" x14ac:dyDescent="0.2">
      <c r="A113" s="29" t="s">
        <v>3</v>
      </c>
      <c r="B113" s="30">
        <v>6100</v>
      </c>
      <c r="C113" s="30">
        <v>89700</v>
      </c>
      <c r="D113" s="31">
        <v>6.8</v>
      </c>
      <c r="E113" s="30">
        <v>14200</v>
      </c>
      <c r="F113" s="30">
        <v>89700</v>
      </c>
      <c r="G113" s="31">
        <v>15.8</v>
      </c>
      <c r="H113" s="30">
        <v>11000</v>
      </c>
      <c r="I113" s="30">
        <v>89700</v>
      </c>
      <c r="J113" s="31">
        <v>12.2</v>
      </c>
      <c r="K113" s="36">
        <f t="shared" si="3"/>
        <v>34.799999999999997</v>
      </c>
      <c r="L113" s="1">
        <v>52</v>
      </c>
      <c r="N113" s="1" t="s">
        <v>348</v>
      </c>
    </row>
    <row r="114" spans="1:14" x14ac:dyDescent="0.2">
      <c r="A114" s="29" t="s">
        <v>114</v>
      </c>
      <c r="B114" s="30">
        <v>4700</v>
      </c>
      <c r="C114" s="30">
        <v>52200</v>
      </c>
      <c r="D114" s="31">
        <v>8.9</v>
      </c>
      <c r="E114" s="30">
        <v>11600</v>
      </c>
      <c r="F114" s="30">
        <v>52200</v>
      </c>
      <c r="G114" s="31">
        <v>22.3</v>
      </c>
      <c r="H114" s="30">
        <v>8000</v>
      </c>
      <c r="I114" s="30">
        <v>52200</v>
      </c>
      <c r="J114" s="31">
        <v>15.4</v>
      </c>
      <c r="K114" s="36">
        <f t="shared" si="3"/>
        <v>46.6</v>
      </c>
      <c r="L114" s="1">
        <v>192</v>
      </c>
    </row>
    <row r="115" spans="1:14" x14ac:dyDescent="0.2">
      <c r="A115" s="29" t="s">
        <v>329</v>
      </c>
      <c r="B115" s="30">
        <v>4100</v>
      </c>
      <c r="C115" s="30">
        <v>60200</v>
      </c>
      <c r="D115" s="31">
        <v>6.9</v>
      </c>
      <c r="E115" s="30">
        <v>10300</v>
      </c>
      <c r="F115" s="30">
        <v>60200</v>
      </c>
      <c r="G115" s="31">
        <v>17.2</v>
      </c>
      <c r="H115" s="30">
        <v>10700</v>
      </c>
      <c r="I115" s="30">
        <v>60200</v>
      </c>
      <c r="J115" s="31">
        <v>17.8</v>
      </c>
      <c r="K115" s="36">
        <f t="shared" si="3"/>
        <v>41.900000000000006</v>
      </c>
      <c r="L115" s="1">
        <v>142</v>
      </c>
    </row>
    <row r="116" spans="1:14" x14ac:dyDescent="0.2">
      <c r="A116" s="29" t="s">
        <v>257</v>
      </c>
      <c r="B116" s="30">
        <v>3700</v>
      </c>
      <c r="C116" s="30">
        <v>37300</v>
      </c>
      <c r="D116" s="31">
        <v>10</v>
      </c>
      <c r="E116" s="30">
        <v>7500</v>
      </c>
      <c r="F116" s="30">
        <v>37300</v>
      </c>
      <c r="G116" s="31">
        <v>20.2</v>
      </c>
      <c r="H116" s="30">
        <v>6800</v>
      </c>
      <c r="I116" s="30">
        <v>37300</v>
      </c>
      <c r="J116" s="31">
        <v>18.100000000000001</v>
      </c>
      <c r="K116" s="36">
        <f t="shared" si="3"/>
        <v>48.3</v>
      </c>
      <c r="L116" s="1">
        <v>211</v>
      </c>
    </row>
    <row r="117" spans="1:14" x14ac:dyDescent="0.2">
      <c r="A117" s="29" t="s">
        <v>268</v>
      </c>
      <c r="B117" s="30">
        <v>2700</v>
      </c>
      <c r="C117" s="30">
        <v>50100</v>
      </c>
      <c r="D117" s="31">
        <v>5.5</v>
      </c>
      <c r="E117" s="30">
        <v>6700</v>
      </c>
      <c r="F117" s="30">
        <v>50100</v>
      </c>
      <c r="G117" s="31">
        <v>13.4</v>
      </c>
      <c r="H117" s="30">
        <v>9300</v>
      </c>
      <c r="I117" s="30">
        <v>50100</v>
      </c>
      <c r="J117" s="31">
        <v>18.600000000000001</v>
      </c>
      <c r="K117" s="36">
        <f t="shared" si="3"/>
        <v>37.5</v>
      </c>
      <c r="L117" s="1">
        <v>82</v>
      </c>
    </row>
    <row r="118" spans="1:14" x14ac:dyDescent="0.2">
      <c r="A118" s="29" t="s">
        <v>185</v>
      </c>
      <c r="B118" s="30">
        <v>6000</v>
      </c>
      <c r="C118" s="30">
        <v>46100</v>
      </c>
      <c r="D118" s="31">
        <v>12.9</v>
      </c>
      <c r="E118" s="30">
        <v>4100</v>
      </c>
      <c r="F118" s="30">
        <v>46100</v>
      </c>
      <c r="G118" s="31">
        <v>9</v>
      </c>
      <c r="H118" s="30">
        <v>5400</v>
      </c>
      <c r="I118" s="30">
        <v>46100</v>
      </c>
      <c r="J118" s="31">
        <v>11.8</v>
      </c>
      <c r="K118" s="36">
        <f t="shared" si="3"/>
        <v>33.700000000000003</v>
      </c>
      <c r="L118" s="1">
        <v>43</v>
      </c>
      <c r="N118" s="1" t="s">
        <v>348</v>
      </c>
    </row>
    <row r="119" spans="1:14" x14ac:dyDescent="0.2">
      <c r="A119" s="29" t="s">
        <v>208</v>
      </c>
      <c r="B119" s="30">
        <v>11500</v>
      </c>
      <c r="C119" s="30">
        <v>103400</v>
      </c>
      <c r="D119" s="31">
        <v>11.1</v>
      </c>
      <c r="E119" s="30">
        <v>22600</v>
      </c>
      <c r="F119" s="30">
        <v>103400</v>
      </c>
      <c r="G119" s="31">
        <v>21.8</v>
      </c>
      <c r="H119" s="30">
        <v>14500</v>
      </c>
      <c r="I119" s="30">
        <v>103400</v>
      </c>
      <c r="J119" s="31">
        <v>14</v>
      </c>
      <c r="K119" s="36">
        <f t="shared" si="3"/>
        <v>46.9</v>
      </c>
      <c r="L119" s="1">
        <v>196</v>
      </c>
    </row>
    <row r="120" spans="1:14" x14ac:dyDescent="0.2">
      <c r="A120" s="29" t="s">
        <v>283</v>
      </c>
      <c r="B120" s="30">
        <v>8100</v>
      </c>
      <c r="C120" s="30">
        <v>67000</v>
      </c>
      <c r="D120" s="31">
        <v>12.1</v>
      </c>
      <c r="E120" s="30">
        <v>18100</v>
      </c>
      <c r="F120" s="30">
        <v>67000</v>
      </c>
      <c r="G120" s="31">
        <v>27</v>
      </c>
      <c r="H120" s="30">
        <v>10000</v>
      </c>
      <c r="I120" s="30">
        <v>67000</v>
      </c>
      <c r="J120" s="31">
        <v>15</v>
      </c>
      <c r="K120" s="36">
        <f t="shared" si="3"/>
        <v>54.1</v>
      </c>
      <c r="L120" s="1">
        <v>275</v>
      </c>
    </row>
    <row r="121" spans="1:14" x14ac:dyDescent="0.2">
      <c r="A121" s="29" t="s">
        <v>209</v>
      </c>
      <c r="B121" s="30">
        <v>12500</v>
      </c>
      <c r="C121" s="30">
        <v>110100</v>
      </c>
      <c r="D121" s="31">
        <v>11.4</v>
      </c>
      <c r="E121" s="30">
        <v>31000</v>
      </c>
      <c r="F121" s="30">
        <v>110100</v>
      </c>
      <c r="G121" s="31">
        <v>28.2</v>
      </c>
      <c r="H121" s="30">
        <v>24500</v>
      </c>
      <c r="I121" s="30">
        <v>110100</v>
      </c>
      <c r="J121" s="31">
        <v>22.2</v>
      </c>
      <c r="K121" s="36">
        <f t="shared" si="3"/>
        <v>61.8</v>
      </c>
      <c r="L121" s="1">
        <v>302</v>
      </c>
    </row>
    <row r="122" spans="1:14" x14ac:dyDescent="0.2">
      <c r="A122" s="29" t="s">
        <v>32</v>
      </c>
      <c r="B122" s="30">
        <v>5300</v>
      </c>
      <c r="C122" s="30">
        <v>54400</v>
      </c>
      <c r="D122" s="31">
        <v>9.6999999999999993</v>
      </c>
      <c r="E122" s="30">
        <v>8500</v>
      </c>
      <c r="F122" s="30">
        <v>54400</v>
      </c>
      <c r="G122" s="31">
        <v>15.7</v>
      </c>
      <c r="H122" s="30">
        <v>6900</v>
      </c>
      <c r="I122" s="30">
        <v>54400</v>
      </c>
      <c r="J122" s="31">
        <v>12.6</v>
      </c>
      <c r="K122" s="36">
        <f t="shared" si="3"/>
        <v>38</v>
      </c>
      <c r="L122" s="1">
        <v>90</v>
      </c>
    </row>
    <row r="123" spans="1:14" x14ac:dyDescent="0.2">
      <c r="A123" s="29" t="s">
        <v>71</v>
      </c>
      <c r="B123" s="30">
        <v>5500</v>
      </c>
      <c r="C123" s="30">
        <v>40900</v>
      </c>
      <c r="D123" s="31">
        <v>13.5</v>
      </c>
      <c r="E123" s="30">
        <v>9100</v>
      </c>
      <c r="F123" s="30">
        <v>40900</v>
      </c>
      <c r="G123" s="31">
        <v>22.2</v>
      </c>
      <c r="H123" s="30">
        <v>6300</v>
      </c>
      <c r="I123" s="30">
        <v>40900</v>
      </c>
      <c r="J123" s="31">
        <v>15.5</v>
      </c>
      <c r="K123" s="36">
        <f t="shared" si="3"/>
        <v>51.2</v>
      </c>
      <c r="L123" s="1">
        <v>247</v>
      </c>
    </row>
    <row r="124" spans="1:14" x14ac:dyDescent="0.2">
      <c r="A124" s="29" t="s">
        <v>210</v>
      </c>
      <c r="B124" s="30">
        <v>13200</v>
      </c>
      <c r="C124" s="30">
        <v>98100</v>
      </c>
      <c r="D124" s="31">
        <v>13.4</v>
      </c>
      <c r="E124" s="30">
        <v>26700</v>
      </c>
      <c r="F124" s="30">
        <v>98100</v>
      </c>
      <c r="G124" s="31">
        <v>27.2</v>
      </c>
      <c r="H124" s="30">
        <v>22800</v>
      </c>
      <c r="I124" s="30">
        <v>98100</v>
      </c>
      <c r="J124" s="31">
        <v>23.2</v>
      </c>
      <c r="K124" s="36">
        <f t="shared" si="3"/>
        <v>63.8</v>
      </c>
      <c r="L124" s="1">
        <v>309</v>
      </c>
    </row>
    <row r="125" spans="1:14" x14ac:dyDescent="0.2">
      <c r="A125" s="29" t="s">
        <v>92</v>
      </c>
      <c r="B125" s="30">
        <v>7300</v>
      </c>
      <c r="C125" s="30">
        <v>42600</v>
      </c>
      <c r="D125" s="31">
        <v>17.2</v>
      </c>
      <c r="E125" s="30">
        <v>8100</v>
      </c>
      <c r="F125" s="30">
        <v>42600</v>
      </c>
      <c r="G125" s="31">
        <v>18.899999999999999</v>
      </c>
      <c r="H125" s="30">
        <v>8800</v>
      </c>
      <c r="I125" s="30">
        <v>42600</v>
      </c>
      <c r="J125" s="31">
        <v>20.6</v>
      </c>
      <c r="K125" s="36">
        <f t="shared" si="3"/>
        <v>56.699999999999996</v>
      </c>
      <c r="L125" s="1">
        <v>286</v>
      </c>
    </row>
    <row r="126" spans="1:14" x14ac:dyDescent="0.2">
      <c r="A126" s="29" t="s">
        <v>211</v>
      </c>
      <c r="B126" s="30">
        <v>11600</v>
      </c>
      <c r="C126" s="30">
        <v>112800</v>
      </c>
      <c r="D126" s="31">
        <v>10.3</v>
      </c>
      <c r="E126" s="30">
        <v>29400</v>
      </c>
      <c r="F126" s="30">
        <v>112800</v>
      </c>
      <c r="G126" s="31">
        <v>26.1</v>
      </c>
      <c r="H126" s="30">
        <v>19100</v>
      </c>
      <c r="I126" s="30">
        <v>112800</v>
      </c>
      <c r="J126" s="31">
        <v>16.899999999999999</v>
      </c>
      <c r="K126" s="36">
        <f t="shared" si="3"/>
        <v>53.300000000000004</v>
      </c>
      <c r="L126" s="1">
        <v>273</v>
      </c>
    </row>
    <row r="127" spans="1:14" x14ac:dyDescent="0.2">
      <c r="A127" s="29" t="s">
        <v>168</v>
      </c>
      <c r="B127" s="30">
        <v>6400</v>
      </c>
      <c r="C127" s="30">
        <v>44400</v>
      </c>
      <c r="D127" s="31">
        <v>14.5</v>
      </c>
      <c r="E127" s="30">
        <v>7500</v>
      </c>
      <c r="F127" s="30">
        <v>44400</v>
      </c>
      <c r="G127" s="31">
        <v>16.899999999999999</v>
      </c>
      <c r="H127" s="30">
        <v>3600</v>
      </c>
      <c r="I127" s="30">
        <v>44400</v>
      </c>
      <c r="J127" s="31">
        <v>8.1999999999999993</v>
      </c>
      <c r="K127" s="36">
        <f t="shared" si="3"/>
        <v>39.599999999999994</v>
      </c>
      <c r="L127" s="1">
        <v>106</v>
      </c>
    </row>
    <row r="128" spans="1:14" x14ac:dyDescent="0.2">
      <c r="A128" s="29" t="s">
        <v>72</v>
      </c>
      <c r="B128" s="30">
        <v>13200</v>
      </c>
      <c r="C128" s="30">
        <v>80600</v>
      </c>
      <c r="D128" s="31">
        <v>16.399999999999999</v>
      </c>
      <c r="E128" s="30">
        <v>18500</v>
      </c>
      <c r="F128" s="30">
        <v>80600</v>
      </c>
      <c r="G128" s="31">
        <v>22.9</v>
      </c>
      <c r="H128" s="30">
        <v>8200</v>
      </c>
      <c r="I128" s="30">
        <v>80600</v>
      </c>
      <c r="J128" s="31">
        <v>10.1</v>
      </c>
      <c r="K128" s="36">
        <f t="shared" si="3"/>
        <v>49.4</v>
      </c>
      <c r="L128" s="1">
        <v>231</v>
      </c>
    </row>
    <row r="129" spans="1:14" x14ac:dyDescent="0.2">
      <c r="A129" s="29" t="s">
        <v>212</v>
      </c>
      <c r="B129" s="30">
        <v>8900</v>
      </c>
      <c r="C129" s="30">
        <v>116200</v>
      </c>
      <c r="D129" s="31">
        <v>7.6</v>
      </c>
      <c r="E129" s="30">
        <v>29200</v>
      </c>
      <c r="F129" s="30">
        <v>116200</v>
      </c>
      <c r="G129" s="31">
        <v>25.1</v>
      </c>
      <c r="H129" s="30">
        <v>19300</v>
      </c>
      <c r="I129" s="30">
        <v>116200</v>
      </c>
      <c r="J129" s="31">
        <v>16.600000000000001</v>
      </c>
      <c r="K129" s="36">
        <f t="shared" si="3"/>
        <v>49.300000000000004</v>
      </c>
      <c r="L129" s="1">
        <v>230</v>
      </c>
    </row>
    <row r="130" spans="1:14" x14ac:dyDescent="0.2">
      <c r="A130" s="29" t="s">
        <v>258</v>
      </c>
      <c r="B130" s="30">
        <v>5400</v>
      </c>
      <c r="C130" s="30">
        <v>49000</v>
      </c>
      <c r="D130" s="31">
        <v>11.1</v>
      </c>
      <c r="E130" s="30">
        <v>13700</v>
      </c>
      <c r="F130" s="30">
        <v>49000</v>
      </c>
      <c r="G130" s="31">
        <v>27.9</v>
      </c>
      <c r="H130" s="30">
        <v>11400</v>
      </c>
      <c r="I130" s="30">
        <v>49000</v>
      </c>
      <c r="J130" s="31">
        <v>23.2</v>
      </c>
      <c r="K130" s="36">
        <f t="shared" si="3"/>
        <v>62.2</v>
      </c>
      <c r="L130" s="1">
        <v>304</v>
      </c>
    </row>
    <row r="131" spans="1:14" x14ac:dyDescent="0.2">
      <c r="A131" s="29" t="s">
        <v>8</v>
      </c>
      <c r="B131" s="30">
        <v>2700</v>
      </c>
      <c r="C131" s="30">
        <v>37400</v>
      </c>
      <c r="D131" s="31">
        <v>7.3</v>
      </c>
      <c r="E131" s="30">
        <v>5100</v>
      </c>
      <c r="F131" s="30">
        <v>37400</v>
      </c>
      <c r="G131" s="31">
        <v>13.7</v>
      </c>
      <c r="H131" s="30">
        <v>4100</v>
      </c>
      <c r="I131" s="30">
        <v>37400</v>
      </c>
      <c r="J131" s="31">
        <v>10.8</v>
      </c>
      <c r="K131" s="36">
        <f t="shared" si="3"/>
        <v>31.8</v>
      </c>
      <c r="L131" s="1">
        <v>30</v>
      </c>
      <c r="M131" s="1" t="s">
        <v>348</v>
      </c>
      <c r="N131" s="1" t="s">
        <v>348</v>
      </c>
    </row>
    <row r="132" spans="1:14" x14ac:dyDescent="0.2">
      <c r="A132" s="29" t="s">
        <v>249</v>
      </c>
      <c r="B132" s="30">
        <v>4300</v>
      </c>
      <c r="C132" s="30">
        <v>38200</v>
      </c>
      <c r="D132" s="31">
        <v>11.2</v>
      </c>
      <c r="E132" s="30">
        <v>8800</v>
      </c>
      <c r="F132" s="30">
        <v>38200</v>
      </c>
      <c r="G132" s="31">
        <v>23.1</v>
      </c>
      <c r="H132" s="30">
        <v>2500</v>
      </c>
      <c r="I132" s="30">
        <v>38200</v>
      </c>
      <c r="J132" s="31">
        <v>6.5</v>
      </c>
      <c r="K132" s="36">
        <f t="shared" si="3"/>
        <v>40.799999999999997</v>
      </c>
      <c r="L132" s="1">
        <v>127</v>
      </c>
    </row>
    <row r="133" spans="1:14" x14ac:dyDescent="0.2">
      <c r="A133" s="29" t="s">
        <v>259</v>
      </c>
      <c r="B133" s="30">
        <v>8400</v>
      </c>
      <c r="C133" s="30">
        <v>54000</v>
      </c>
      <c r="D133" s="31">
        <v>15.6</v>
      </c>
      <c r="E133" s="30">
        <v>9700</v>
      </c>
      <c r="F133" s="30">
        <v>54000</v>
      </c>
      <c r="G133" s="31">
        <v>18</v>
      </c>
      <c r="H133" s="30">
        <v>5000</v>
      </c>
      <c r="I133" s="30">
        <v>54000</v>
      </c>
      <c r="J133" s="31">
        <v>9.3000000000000007</v>
      </c>
      <c r="K133" s="36">
        <f t="shared" si="3"/>
        <v>42.900000000000006</v>
      </c>
      <c r="L133" s="1">
        <v>151</v>
      </c>
    </row>
    <row r="134" spans="1:14" x14ac:dyDescent="0.2">
      <c r="A134" s="29" t="s">
        <v>213</v>
      </c>
      <c r="B134" s="30">
        <v>13800</v>
      </c>
      <c r="C134" s="30">
        <v>120000</v>
      </c>
      <c r="D134" s="31">
        <v>11.5</v>
      </c>
      <c r="E134" s="30">
        <v>20400</v>
      </c>
      <c r="F134" s="30">
        <v>120000</v>
      </c>
      <c r="G134" s="31">
        <v>17</v>
      </c>
      <c r="H134" s="30">
        <v>14700</v>
      </c>
      <c r="I134" s="30">
        <v>120000</v>
      </c>
      <c r="J134" s="31">
        <v>12.2</v>
      </c>
      <c r="K134" s="36">
        <f t="shared" ref="K134:K145" si="4">D134+G134+J134</f>
        <v>40.700000000000003</v>
      </c>
      <c r="L134" s="1">
        <v>124</v>
      </c>
    </row>
    <row r="135" spans="1:14" x14ac:dyDescent="0.2">
      <c r="A135" s="29" t="s">
        <v>126</v>
      </c>
      <c r="B135" s="30">
        <v>10800</v>
      </c>
      <c r="C135" s="30">
        <v>87700</v>
      </c>
      <c r="D135" s="31">
        <v>12.3</v>
      </c>
      <c r="E135" s="30">
        <v>15100</v>
      </c>
      <c r="F135" s="30">
        <v>87700</v>
      </c>
      <c r="G135" s="31">
        <v>17.3</v>
      </c>
      <c r="H135" s="30">
        <v>12500</v>
      </c>
      <c r="I135" s="30">
        <v>87700</v>
      </c>
      <c r="J135" s="31">
        <v>14.2</v>
      </c>
      <c r="K135" s="36">
        <f t="shared" si="4"/>
        <v>43.8</v>
      </c>
      <c r="L135" s="1">
        <v>162</v>
      </c>
    </row>
    <row r="136" spans="1:14" x14ac:dyDescent="0.2">
      <c r="A136" s="29" t="s">
        <v>176</v>
      </c>
      <c r="B136" s="30">
        <v>10700</v>
      </c>
      <c r="C136" s="30">
        <v>55300</v>
      </c>
      <c r="D136" s="31">
        <v>19.3</v>
      </c>
      <c r="E136" s="30">
        <v>10000</v>
      </c>
      <c r="F136" s="30">
        <v>55300</v>
      </c>
      <c r="G136" s="31">
        <v>18.100000000000001</v>
      </c>
      <c r="H136" s="30">
        <v>8400</v>
      </c>
      <c r="I136" s="30">
        <v>55300</v>
      </c>
      <c r="J136" s="31">
        <v>15.3</v>
      </c>
      <c r="K136" s="36">
        <f t="shared" si="4"/>
        <v>52.7</v>
      </c>
      <c r="L136" s="1">
        <v>268</v>
      </c>
    </row>
    <row r="137" spans="1:14" x14ac:dyDescent="0.2">
      <c r="A137" s="29" t="s">
        <v>87</v>
      </c>
      <c r="B137" s="30">
        <v>4100</v>
      </c>
      <c r="C137" s="30">
        <v>44200</v>
      </c>
      <c r="D137" s="31">
        <v>9.1999999999999993</v>
      </c>
      <c r="E137" s="30">
        <v>12700</v>
      </c>
      <c r="F137" s="30">
        <v>44200</v>
      </c>
      <c r="G137" s="31">
        <v>28.7</v>
      </c>
      <c r="H137" s="30">
        <v>6400</v>
      </c>
      <c r="I137" s="30">
        <v>44200</v>
      </c>
      <c r="J137" s="31">
        <v>14.4</v>
      </c>
      <c r="K137" s="36">
        <f t="shared" si="4"/>
        <v>52.3</v>
      </c>
      <c r="L137" s="1">
        <v>261</v>
      </c>
    </row>
    <row r="138" spans="1:14" x14ac:dyDescent="0.2">
      <c r="A138" s="29" t="s">
        <v>214</v>
      </c>
      <c r="B138" s="30">
        <v>9600</v>
      </c>
      <c r="C138" s="30">
        <v>135600</v>
      </c>
      <c r="D138" s="31">
        <v>7.1</v>
      </c>
      <c r="E138" s="30">
        <v>30600</v>
      </c>
      <c r="F138" s="30">
        <v>135600</v>
      </c>
      <c r="G138" s="31">
        <v>22.5</v>
      </c>
      <c r="H138" s="30">
        <v>21200</v>
      </c>
      <c r="I138" s="30">
        <v>135600</v>
      </c>
      <c r="J138" s="31">
        <v>15.7</v>
      </c>
      <c r="K138" s="36">
        <f t="shared" si="4"/>
        <v>45.3</v>
      </c>
      <c r="L138" s="1">
        <v>176</v>
      </c>
    </row>
    <row r="139" spans="1:14" x14ac:dyDescent="0.2">
      <c r="A139" s="29" t="s">
        <v>93</v>
      </c>
      <c r="B139" s="30">
        <v>2500</v>
      </c>
      <c r="C139" s="30">
        <v>49300</v>
      </c>
      <c r="D139" s="31">
        <v>5.0999999999999996</v>
      </c>
      <c r="E139" s="30">
        <v>9300</v>
      </c>
      <c r="F139" s="30">
        <v>49300</v>
      </c>
      <c r="G139" s="31">
        <v>18.899999999999999</v>
      </c>
      <c r="H139" s="30">
        <v>8200</v>
      </c>
      <c r="I139" s="30">
        <v>49300</v>
      </c>
      <c r="J139" s="31">
        <v>16.600000000000001</v>
      </c>
      <c r="K139" s="36">
        <f t="shared" si="4"/>
        <v>40.6</v>
      </c>
      <c r="L139" s="1">
        <v>121</v>
      </c>
    </row>
    <row r="140" spans="1:14" x14ac:dyDescent="0.2">
      <c r="A140" s="29" t="s">
        <v>296</v>
      </c>
      <c r="B140" s="30">
        <v>10200</v>
      </c>
      <c r="C140" s="30">
        <v>64500</v>
      </c>
      <c r="D140" s="31">
        <v>15.9</v>
      </c>
      <c r="E140" s="30">
        <v>15100</v>
      </c>
      <c r="F140" s="30">
        <v>64500</v>
      </c>
      <c r="G140" s="31">
        <v>23.4</v>
      </c>
      <c r="H140" s="30">
        <v>11300</v>
      </c>
      <c r="I140" s="30">
        <v>64500</v>
      </c>
      <c r="J140" s="31">
        <v>17.5</v>
      </c>
      <c r="K140" s="36">
        <f t="shared" si="4"/>
        <v>56.8</v>
      </c>
      <c r="L140" s="1">
        <v>288</v>
      </c>
    </row>
    <row r="141" spans="1:14" x14ac:dyDescent="0.2">
      <c r="A141" s="29" t="s">
        <v>215</v>
      </c>
      <c r="B141" s="30">
        <v>13500</v>
      </c>
      <c r="C141" s="30">
        <v>129700</v>
      </c>
      <c r="D141" s="31">
        <v>10.4</v>
      </c>
      <c r="E141" s="30">
        <v>27400</v>
      </c>
      <c r="F141" s="30">
        <v>129700</v>
      </c>
      <c r="G141" s="31">
        <v>21.1</v>
      </c>
      <c r="H141" s="30">
        <v>18700</v>
      </c>
      <c r="I141" s="30">
        <v>129700</v>
      </c>
      <c r="J141" s="31">
        <v>14.5</v>
      </c>
      <c r="K141" s="36">
        <f t="shared" si="4"/>
        <v>46</v>
      </c>
      <c r="L141" s="1">
        <v>185</v>
      </c>
    </row>
    <row r="142" spans="1:14" x14ac:dyDescent="0.2">
      <c r="A142" s="29" t="s">
        <v>159</v>
      </c>
      <c r="B142" s="30">
        <v>11000</v>
      </c>
      <c r="C142" s="30">
        <v>95900</v>
      </c>
      <c r="D142" s="31">
        <v>11.4</v>
      </c>
      <c r="E142" s="30">
        <v>17700</v>
      </c>
      <c r="F142" s="30">
        <v>95900</v>
      </c>
      <c r="G142" s="31">
        <v>18.5</v>
      </c>
      <c r="H142" s="30">
        <v>15700</v>
      </c>
      <c r="I142" s="30">
        <v>95900</v>
      </c>
      <c r="J142" s="31">
        <v>16.3</v>
      </c>
      <c r="K142" s="36">
        <f t="shared" si="4"/>
        <v>46.2</v>
      </c>
      <c r="L142" s="1">
        <v>187</v>
      </c>
    </row>
    <row r="143" spans="1:14" x14ac:dyDescent="0.2">
      <c r="A143" s="29" t="s">
        <v>46</v>
      </c>
      <c r="B143" s="30">
        <v>2400</v>
      </c>
      <c r="C143" s="30">
        <v>33600</v>
      </c>
      <c r="D143" s="31">
        <v>7.3</v>
      </c>
      <c r="E143" s="30">
        <v>3300</v>
      </c>
      <c r="F143" s="30">
        <v>33600</v>
      </c>
      <c r="G143" s="31">
        <v>9.9</v>
      </c>
      <c r="H143" s="30">
        <v>2300</v>
      </c>
      <c r="I143" s="30">
        <v>33600</v>
      </c>
      <c r="J143" s="31">
        <v>6.9</v>
      </c>
      <c r="K143" s="36">
        <f t="shared" si="4"/>
        <v>24.1</v>
      </c>
      <c r="L143" s="1">
        <v>1</v>
      </c>
      <c r="M143" s="1" t="s">
        <v>348</v>
      </c>
      <c r="N143" s="1" t="s">
        <v>348</v>
      </c>
    </row>
    <row r="144" spans="1:14" x14ac:dyDescent="0.2">
      <c r="A144" s="29" t="s">
        <v>192</v>
      </c>
      <c r="B144" s="30">
        <v>2300</v>
      </c>
      <c r="C144" s="30">
        <v>64300</v>
      </c>
      <c r="D144" s="31">
        <v>3.6</v>
      </c>
      <c r="E144" s="30">
        <v>12500</v>
      </c>
      <c r="F144" s="30">
        <v>64300</v>
      </c>
      <c r="G144" s="31">
        <v>19.399999999999999</v>
      </c>
      <c r="H144" s="30">
        <v>8300</v>
      </c>
      <c r="I144" s="30">
        <v>64300</v>
      </c>
      <c r="J144" s="31">
        <v>12.9</v>
      </c>
      <c r="K144" s="36">
        <f t="shared" si="4"/>
        <v>35.9</v>
      </c>
      <c r="L144" s="1">
        <v>61</v>
      </c>
      <c r="N144" s="1" t="s">
        <v>348</v>
      </c>
    </row>
    <row r="145" spans="1:14" x14ac:dyDescent="0.2">
      <c r="A145" s="29" t="s">
        <v>243</v>
      </c>
      <c r="B145" s="30">
        <v>5200</v>
      </c>
      <c r="C145" s="30">
        <v>59300</v>
      </c>
      <c r="D145" s="31">
        <v>8.6999999999999993</v>
      </c>
      <c r="E145" s="30">
        <v>8900</v>
      </c>
      <c r="F145" s="30">
        <v>59300</v>
      </c>
      <c r="G145" s="31">
        <v>14.9</v>
      </c>
      <c r="H145" s="30">
        <v>7600</v>
      </c>
      <c r="I145" s="30">
        <v>59300</v>
      </c>
      <c r="J145" s="31">
        <v>12.9</v>
      </c>
      <c r="K145" s="36">
        <f t="shared" si="4"/>
        <v>36.5</v>
      </c>
      <c r="L145" s="1">
        <v>70</v>
      </c>
      <c r="N145" s="1" t="s">
        <v>348</v>
      </c>
    </row>
    <row r="146" spans="1:14" x14ac:dyDescent="0.2">
      <c r="A146" s="29" t="s">
        <v>305</v>
      </c>
      <c r="B146" s="32" t="s">
        <v>1392</v>
      </c>
      <c r="C146" s="32" t="s">
        <v>1392</v>
      </c>
      <c r="D146" s="32" t="s">
        <v>1392</v>
      </c>
      <c r="E146" s="32" t="s">
        <v>1392</v>
      </c>
      <c r="F146" s="32" t="s">
        <v>1392</v>
      </c>
      <c r="G146" s="32" t="s">
        <v>1392</v>
      </c>
      <c r="H146" s="32" t="s">
        <v>1392</v>
      </c>
      <c r="I146" s="32" t="s">
        <v>1392</v>
      </c>
      <c r="J146" s="32" t="s">
        <v>1392</v>
      </c>
      <c r="K146" s="1" t="s">
        <v>349</v>
      </c>
      <c r="L146" s="1" t="s">
        <v>349</v>
      </c>
    </row>
    <row r="147" spans="1:14" x14ac:dyDescent="0.2">
      <c r="A147" s="29" t="s">
        <v>216</v>
      </c>
      <c r="B147" s="30">
        <v>15700</v>
      </c>
      <c r="C147" s="30">
        <v>110800</v>
      </c>
      <c r="D147" s="31">
        <v>14.2</v>
      </c>
      <c r="E147" s="30">
        <v>38100</v>
      </c>
      <c r="F147" s="30">
        <v>110800</v>
      </c>
      <c r="G147" s="31">
        <v>34.4</v>
      </c>
      <c r="H147" s="30">
        <v>25800</v>
      </c>
      <c r="I147" s="30">
        <v>110800</v>
      </c>
      <c r="J147" s="31">
        <v>23.3</v>
      </c>
      <c r="K147" s="36">
        <f t="shared" ref="K147:K178" si="5">D147+G147+J147</f>
        <v>71.899999999999991</v>
      </c>
      <c r="L147" s="1">
        <v>320</v>
      </c>
    </row>
    <row r="148" spans="1:14" x14ac:dyDescent="0.2">
      <c r="A148" s="29" t="s">
        <v>217</v>
      </c>
      <c r="B148" s="30">
        <v>18300</v>
      </c>
      <c r="C148" s="30">
        <v>82100</v>
      </c>
      <c r="D148" s="31">
        <v>22.3</v>
      </c>
      <c r="E148" s="30">
        <v>18800</v>
      </c>
      <c r="F148" s="30">
        <v>82100</v>
      </c>
      <c r="G148" s="31">
        <v>22.9</v>
      </c>
      <c r="H148" s="30">
        <v>18100</v>
      </c>
      <c r="I148" s="30">
        <v>82100</v>
      </c>
      <c r="J148" s="31">
        <v>22</v>
      </c>
      <c r="K148" s="36">
        <f t="shared" si="5"/>
        <v>67.2</v>
      </c>
      <c r="L148" s="1">
        <v>315</v>
      </c>
    </row>
    <row r="149" spans="1:14" x14ac:dyDescent="0.2">
      <c r="A149" s="29" t="s">
        <v>107</v>
      </c>
      <c r="B149" s="30">
        <v>4100</v>
      </c>
      <c r="C149" s="30">
        <v>44800</v>
      </c>
      <c r="D149" s="31">
        <v>9.1999999999999993</v>
      </c>
      <c r="E149" s="30">
        <v>7400</v>
      </c>
      <c r="F149" s="30">
        <v>44800</v>
      </c>
      <c r="G149" s="31">
        <v>16.5</v>
      </c>
      <c r="H149" s="30">
        <v>5500</v>
      </c>
      <c r="I149" s="30">
        <v>44800</v>
      </c>
      <c r="J149" s="31">
        <v>12.4</v>
      </c>
      <c r="K149" s="36">
        <f t="shared" si="5"/>
        <v>38.1</v>
      </c>
      <c r="L149" s="1">
        <v>92</v>
      </c>
    </row>
    <row r="150" spans="1:14" x14ac:dyDescent="0.2">
      <c r="A150" s="29" t="s">
        <v>1391</v>
      </c>
      <c r="B150" s="30">
        <v>5100</v>
      </c>
      <c r="C150" s="30">
        <v>62600</v>
      </c>
      <c r="D150" s="31">
        <v>8.1</v>
      </c>
      <c r="E150" s="30">
        <v>9500</v>
      </c>
      <c r="F150" s="30">
        <v>62600</v>
      </c>
      <c r="G150" s="31">
        <v>15.2</v>
      </c>
      <c r="H150" s="30">
        <v>7300</v>
      </c>
      <c r="I150" s="30">
        <v>62600</v>
      </c>
      <c r="J150" s="31">
        <v>11.7</v>
      </c>
      <c r="K150" s="36">
        <f t="shared" si="5"/>
        <v>35</v>
      </c>
      <c r="L150" s="1">
        <v>54</v>
      </c>
      <c r="N150" s="1" t="s">
        <v>348</v>
      </c>
    </row>
    <row r="151" spans="1:14" x14ac:dyDescent="0.2">
      <c r="A151" s="29" t="s">
        <v>65</v>
      </c>
      <c r="B151" s="30">
        <v>7100</v>
      </c>
      <c r="C151" s="30">
        <v>119500</v>
      </c>
      <c r="D151" s="31">
        <v>6</v>
      </c>
      <c r="E151" s="30">
        <v>15300</v>
      </c>
      <c r="F151" s="30">
        <v>119500</v>
      </c>
      <c r="G151" s="31">
        <v>12.8</v>
      </c>
      <c r="H151" s="30">
        <v>13900</v>
      </c>
      <c r="I151" s="30">
        <v>119500</v>
      </c>
      <c r="J151" s="31">
        <v>11.6</v>
      </c>
      <c r="K151" s="36">
        <f t="shared" si="5"/>
        <v>30.4</v>
      </c>
      <c r="L151" s="1">
        <v>16</v>
      </c>
      <c r="M151" s="1" t="s">
        <v>348</v>
      </c>
      <c r="N151" s="1" t="s">
        <v>348</v>
      </c>
    </row>
    <row r="152" spans="1:14" x14ac:dyDescent="0.2">
      <c r="A152" s="29" t="s">
        <v>218</v>
      </c>
      <c r="B152" s="30">
        <v>12200</v>
      </c>
      <c r="C152" s="30">
        <v>92600</v>
      </c>
      <c r="D152" s="31">
        <v>13.1</v>
      </c>
      <c r="E152" s="30">
        <v>26300</v>
      </c>
      <c r="F152" s="30">
        <v>92600</v>
      </c>
      <c r="G152" s="31">
        <v>28.4</v>
      </c>
      <c r="H152" s="30">
        <v>14600</v>
      </c>
      <c r="I152" s="30">
        <v>92600</v>
      </c>
      <c r="J152" s="31">
        <v>15.8</v>
      </c>
      <c r="K152" s="36">
        <f t="shared" si="5"/>
        <v>57.3</v>
      </c>
      <c r="L152" s="1">
        <v>290</v>
      </c>
    </row>
    <row r="153" spans="1:14" x14ac:dyDescent="0.2">
      <c r="A153" s="29" t="s">
        <v>62</v>
      </c>
      <c r="B153" s="30">
        <v>15900</v>
      </c>
      <c r="C153" s="30">
        <v>181200</v>
      </c>
      <c r="D153" s="31">
        <v>8.8000000000000007</v>
      </c>
      <c r="E153" s="30">
        <v>33300</v>
      </c>
      <c r="F153" s="30">
        <v>181200</v>
      </c>
      <c r="G153" s="31">
        <v>18.399999999999999</v>
      </c>
      <c r="H153" s="30">
        <v>22500</v>
      </c>
      <c r="I153" s="30">
        <v>181200</v>
      </c>
      <c r="J153" s="31">
        <v>12.4</v>
      </c>
      <c r="K153" s="36">
        <f t="shared" si="5"/>
        <v>39.6</v>
      </c>
      <c r="L153" s="1">
        <v>107</v>
      </c>
    </row>
    <row r="154" spans="1:14" x14ac:dyDescent="0.2">
      <c r="A154" s="29" t="s">
        <v>26</v>
      </c>
      <c r="B154" s="30">
        <v>4200</v>
      </c>
      <c r="C154" s="30">
        <v>63800</v>
      </c>
      <c r="D154" s="31">
        <v>6.5</v>
      </c>
      <c r="E154" s="30">
        <v>8100</v>
      </c>
      <c r="F154" s="30">
        <v>63800</v>
      </c>
      <c r="G154" s="31">
        <v>12.7</v>
      </c>
      <c r="H154" s="30">
        <v>8000</v>
      </c>
      <c r="I154" s="30">
        <v>63800</v>
      </c>
      <c r="J154" s="31">
        <v>12.5</v>
      </c>
      <c r="K154" s="36">
        <f t="shared" si="5"/>
        <v>31.7</v>
      </c>
      <c r="L154" s="1">
        <v>29</v>
      </c>
      <c r="M154" s="1" t="s">
        <v>348</v>
      </c>
      <c r="N154" s="1" t="s">
        <v>348</v>
      </c>
    </row>
    <row r="155" spans="1:14" x14ac:dyDescent="0.2">
      <c r="A155" s="29" t="s">
        <v>219</v>
      </c>
      <c r="B155" s="30">
        <v>16400</v>
      </c>
      <c r="C155" s="30">
        <v>173700</v>
      </c>
      <c r="D155" s="31">
        <v>9.4</v>
      </c>
      <c r="E155" s="30">
        <v>55200</v>
      </c>
      <c r="F155" s="30">
        <v>173700</v>
      </c>
      <c r="G155" s="31">
        <v>31.8</v>
      </c>
      <c r="H155" s="30">
        <v>50100</v>
      </c>
      <c r="I155" s="30">
        <v>173700</v>
      </c>
      <c r="J155" s="31">
        <v>28.9</v>
      </c>
      <c r="K155" s="36">
        <f t="shared" si="5"/>
        <v>70.099999999999994</v>
      </c>
      <c r="L155" s="1">
        <v>319</v>
      </c>
    </row>
    <row r="156" spans="1:14" x14ac:dyDescent="0.2">
      <c r="A156" s="29" t="s">
        <v>47</v>
      </c>
      <c r="B156" s="30">
        <v>4100</v>
      </c>
      <c r="C156" s="30">
        <v>64900</v>
      </c>
      <c r="D156" s="31">
        <v>6.4</v>
      </c>
      <c r="E156" s="30">
        <v>13700</v>
      </c>
      <c r="F156" s="30">
        <v>64900</v>
      </c>
      <c r="G156" s="31">
        <v>21.1</v>
      </c>
      <c r="H156" s="30">
        <v>6400</v>
      </c>
      <c r="I156" s="30">
        <v>64900</v>
      </c>
      <c r="J156" s="31">
        <v>9.8000000000000007</v>
      </c>
      <c r="K156" s="36">
        <f t="shared" si="5"/>
        <v>37.299999999999997</v>
      </c>
      <c r="L156" s="1">
        <v>81</v>
      </c>
    </row>
    <row r="157" spans="1:14" x14ac:dyDescent="0.2">
      <c r="A157" s="29" t="s">
        <v>63</v>
      </c>
      <c r="B157" s="30">
        <v>35700</v>
      </c>
      <c r="C157" s="30">
        <v>397000</v>
      </c>
      <c r="D157" s="31">
        <v>9</v>
      </c>
      <c r="E157" s="30">
        <v>81300</v>
      </c>
      <c r="F157" s="30">
        <v>397000</v>
      </c>
      <c r="G157" s="31">
        <v>20.5</v>
      </c>
      <c r="H157" s="30">
        <v>63800</v>
      </c>
      <c r="I157" s="30">
        <v>397000</v>
      </c>
      <c r="J157" s="31">
        <v>16.100000000000001</v>
      </c>
      <c r="K157" s="36">
        <f t="shared" si="5"/>
        <v>45.6</v>
      </c>
      <c r="L157" s="1">
        <v>181</v>
      </c>
    </row>
    <row r="158" spans="1:14" x14ac:dyDescent="0.2">
      <c r="A158" s="29" t="s">
        <v>79</v>
      </c>
      <c r="B158" s="30">
        <v>12800</v>
      </c>
      <c r="C158" s="30">
        <v>133600</v>
      </c>
      <c r="D158" s="31">
        <v>9.6</v>
      </c>
      <c r="E158" s="30">
        <v>21900</v>
      </c>
      <c r="F158" s="30">
        <v>133600</v>
      </c>
      <c r="G158" s="31">
        <v>16.399999999999999</v>
      </c>
      <c r="H158" s="30">
        <v>14300</v>
      </c>
      <c r="I158" s="30">
        <v>133600</v>
      </c>
      <c r="J158" s="31">
        <v>10.7</v>
      </c>
      <c r="K158" s="36">
        <f t="shared" si="5"/>
        <v>36.700000000000003</v>
      </c>
      <c r="L158" s="1">
        <v>77</v>
      </c>
      <c r="N158" s="1" t="s">
        <v>348</v>
      </c>
    </row>
    <row r="159" spans="1:14" x14ac:dyDescent="0.2">
      <c r="A159" s="29" t="s">
        <v>250</v>
      </c>
      <c r="B159" s="30">
        <v>6400</v>
      </c>
      <c r="C159" s="30">
        <v>45300</v>
      </c>
      <c r="D159" s="31">
        <v>14.2</v>
      </c>
      <c r="E159" s="30">
        <v>10600</v>
      </c>
      <c r="F159" s="30">
        <v>45300</v>
      </c>
      <c r="G159" s="31">
        <v>23.3</v>
      </c>
      <c r="H159" s="30">
        <v>7100</v>
      </c>
      <c r="I159" s="30">
        <v>45300</v>
      </c>
      <c r="J159" s="31">
        <v>15.6</v>
      </c>
      <c r="K159" s="36">
        <f t="shared" si="5"/>
        <v>53.1</v>
      </c>
      <c r="L159" s="1">
        <v>271</v>
      </c>
    </row>
    <row r="160" spans="1:14" x14ac:dyDescent="0.2">
      <c r="A160" s="29" t="s">
        <v>220</v>
      </c>
      <c r="B160" s="30">
        <v>12500</v>
      </c>
      <c r="C160" s="30">
        <v>143800</v>
      </c>
      <c r="D160" s="31">
        <v>8.6999999999999993</v>
      </c>
      <c r="E160" s="30">
        <v>36600</v>
      </c>
      <c r="F160" s="30">
        <v>143800</v>
      </c>
      <c r="G160" s="31">
        <v>25.5</v>
      </c>
      <c r="H160" s="30">
        <v>34000</v>
      </c>
      <c r="I160" s="30">
        <v>143800</v>
      </c>
      <c r="J160" s="31">
        <v>23.7</v>
      </c>
      <c r="K160" s="36">
        <f t="shared" si="5"/>
        <v>57.900000000000006</v>
      </c>
      <c r="L160" s="1">
        <v>291</v>
      </c>
    </row>
    <row r="161" spans="1:14" x14ac:dyDescent="0.2">
      <c r="A161" s="29" t="s">
        <v>132</v>
      </c>
      <c r="B161" s="30">
        <v>7700</v>
      </c>
      <c r="C161" s="30">
        <v>47000</v>
      </c>
      <c r="D161" s="31">
        <v>16.399999999999999</v>
      </c>
      <c r="E161" s="30">
        <v>8800</v>
      </c>
      <c r="F161" s="30">
        <v>47000</v>
      </c>
      <c r="G161" s="31">
        <v>18.600000000000001</v>
      </c>
      <c r="H161" s="30">
        <v>10200</v>
      </c>
      <c r="I161" s="30">
        <v>47000</v>
      </c>
      <c r="J161" s="31">
        <v>21.7</v>
      </c>
      <c r="K161" s="36">
        <f t="shared" si="5"/>
        <v>56.7</v>
      </c>
      <c r="L161" s="1">
        <v>287</v>
      </c>
    </row>
    <row r="162" spans="1:14" x14ac:dyDescent="0.2">
      <c r="A162" s="29" t="s">
        <v>99</v>
      </c>
      <c r="B162" s="30">
        <v>3200</v>
      </c>
      <c r="C162" s="30">
        <v>49800</v>
      </c>
      <c r="D162" s="31">
        <v>6.4</v>
      </c>
      <c r="E162" s="30">
        <v>7600</v>
      </c>
      <c r="F162" s="30">
        <v>49800</v>
      </c>
      <c r="G162" s="31">
        <v>15.2</v>
      </c>
      <c r="H162" s="30">
        <v>6400</v>
      </c>
      <c r="I162" s="30">
        <v>49800</v>
      </c>
      <c r="J162" s="31">
        <v>12.9</v>
      </c>
      <c r="K162" s="36">
        <f t="shared" si="5"/>
        <v>34.5</v>
      </c>
      <c r="L162" s="1">
        <v>47</v>
      </c>
      <c r="N162" s="1" t="s">
        <v>348</v>
      </c>
    </row>
    <row r="163" spans="1:14" x14ac:dyDescent="0.2">
      <c r="A163" s="29" t="s">
        <v>27</v>
      </c>
      <c r="B163" s="30">
        <v>14100</v>
      </c>
      <c r="C163" s="30">
        <v>186300</v>
      </c>
      <c r="D163" s="31">
        <v>7.6</v>
      </c>
      <c r="E163" s="30">
        <v>41700</v>
      </c>
      <c r="F163" s="30">
        <v>186300</v>
      </c>
      <c r="G163" s="31">
        <v>22.4</v>
      </c>
      <c r="H163" s="30">
        <v>21100</v>
      </c>
      <c r="I163" s="30">
        <v>186300</v>
      </c>
      <c r="J163" s="31">
        <v>11.3</v>
      </c>
      <c r="K163" s="36">
        <f t="shared" si="5"/>
        <v>41.3</v>
      </c>
      <c r="L163" s="1">
        <v>131</v>
      </c>
    </row>
    <row r="164" spans="1:14" x14ac:dyDescent="0.2">
      <c r="A164" s="29" t="s">
        <v>151</v>
      </c>
      <c r="B164" s="30">
        <v>5800</v>
      </c>
      <c r="C164" s="30">
        <v>94000</v>
      </c>
      <c r="D164" s="31">
        <v>6.2</v>
      </c>
      <c r="E164" s="30">
        <v>16600</v>
      </c>
      <c r="F164" s="30">
        <v>94000</v>
      </c>
      <c r="G164" s="31">
        <v>17.600000000000001</v>
      </c>
      <c r="H164" s="30">
        <v>11200</v>
      </c>
      <c r="I164" s="30">
        <v>94000</v>
      </c>
      <c r="J164" s="31">
        <v>11.9</v>
      </c>
      <c r="K164" s="36">
        <f t="shared" si="5"/>
        <v>35.700000000000003</v>
      </c>
      <c r="L164" s="1">
        <v>58</v>
      </c>
      <c r="N164" s="1" t="s">
        <v>348</v>
      </c>
    </row>
    <row r="165" spans="1:14" x14ac:dyDescent="0.2">
      <c r="A165" s="29" t="s">
        <v>269</v>
      </c>
      <c r="B165" s="30">
        <v>11200</v>
      </c>
      <c r="C165" s="30">
        <v>77300</v>
      </c>
      <c r="D165" s="31">
        <v>14.5</v>
      </c>
      <c r="E165" s="30">
        <v>14000</v>
      </c>
      <c r="F165" s="30">
        <v>77300</v>
      </c>
      <c r="G165" s="31">
        <v>18.100000000000001</v>
      </c>
      <c r="H165" s="30">
        <v>10900</v>
      </c>
      <c r="I165" s="30">
        <v>77300</v>
      </c>
      <c r="J165" s="31">
        <v>14.1</v>
      </c>
      <c r="K165" s="36">
        <f t="shared" si="5"/>
        <v>46.7</v>
      </c>
      <c r="L165" s="1">
        <v>193</v>
      </c>
    </row>
    <row r="166" spans="1:14" x14ac:dyDescent="0.2">
      <c r="A166" s="29" t="s">
        <v>169</v>
      </c>
      <c r="B166" s="30">
        <v>3600</v>
      </c>
      <c r="C166" s="30">
        <v>32200</v>
      </c>
      <c r="D166" s="31">
        <v>11.1</v>
      </c>
      <c r="E166" s="30">
        <v>4600</v>
      </c>
      <c r="F166" s="30">
        <v>32200</v>
      </c>
      <c r="G166" s="31">
        <v>14.3</v>
      </c>
      <c r="H166" s="30">
        <v>3500</v>
      </c>
      <c r="I166" s="30">
        <v>32200</v>
      </c>
      <c r="J166" s="31">
        <v>11</v>
      </c>
      <c r="K166" s="36">
        <f t="shared" si="5"/>
        <v>36.4</v>
      </c>
      <c r="L166" s="1">
        <v>68</v>
      </c>
      <c r="N166" s="1" t="s">
        <v>348</v>
      </c>
    </row>
    <row r="167" spans="1:14" x14ac:dyDescent="0.2">
      <c r="A167" s="29" t="s">
        <v>144</v>
      </c>
      <c r="B167" s="30">
        <v>5500</v>
      </c>
      <c r="C167" s="30">
        <v>38800</v>
      </c>
      <c r="D167" s="31">
        <v>14.1</v>
      </c>
      <c r="E167" s="30">
        <v>10300</v>
      </c>
      <c r="F167" s="30">
        <v>38800</v>
      </c>
      <c r="G167" s="31">
        <v>26.6</v>
      </c>
      <c r="H167" s="30">
        <v>4700</v>
      </c>
      <c r="I167" s="30">
        <v>38800</v>
      </c>
      <c r="J167" s="31">
        <v>12.1</v>
      </c>
      <c r="K167" s="36">
        <f t="shared" si="5"/>
        <v>52.800000000000004</v>
      </c>
      <c r="L167" s="1">
        <v>270</v>
      </c>
    </row>
    <row r="168" spans="1:14" x14ac:dyDescent="0.2">
      <c r="A168" s="29" t="s">
        <v>18</v>
      </c>
      <c r="B168" s="30">
        <v>18300</v>
      </c>
      <c r="C168" s="30">
        <v>244800</v>
      </c>
      <c r="D168" s="31">
        <v>7.5</v>
      </c>
      <c r="E168" s="30">
        <v>54600</v>
      </c>
      <c r="F168" s="30">
        <v>244800</v>
      </c>
      <c r="G168" s="31">
        <v>22.3</v>
      </c>
      <c r="H168" s="30">
        <v>32400</v>
      </c>
      <c r="I168" s="30">
        <v>244800</v>
      </c>
      <c r="J168" s="31">
        <v>13.2</v>
      </c>
      <c r="K168" s="36">
        <f t="shared" si="5"/>
        <v>43</v>
      </c>
      <c r="L168" s="1">
        <v>153</v>
      </c>
    </row>
    <row r="169" spans="1:14" x14ac:dyDescent="0.2">
      <c r="A169" s="29" t="s">
        <v>115</v>
      </c>
      <c r="B169" s="30">
        <v>2900</v>
      </c>
      <c r="C169" s="30">
        <v>44500</v>
      </c>
      <c r="D169" s="31">
        <v>6.5</v>
      </c>
      <c r="E169" s="30">
        <v>5900</v>
      </c>
      <c r="F169" s="30">
        <v>44500</v>
      </c>
      <c r="G169" s="31">
        <v>13.2</v>
      </c>
      <c r="H169" s="30">
        <v>3200</v>
      </c>
      <c r="I169" s="30">
        <v>44500</v>
      </c>
      <c r="J169" s="31">
        <v>7.2</v>
      </c>
      <c r="K169" s="36">
        <f t="shared" si="5"/>
        <v>26.9</v>
      </c>
      <c r="L169" s="1">
        <v>3</v>
      </c>
      <c r="M169" s="1" t="s">
        <v>348</v>
      </c>
      <c r="N169" s="1" t="s">
        <v>348</v>
      </c>
    </row>
    <row r="170" spans="1:14" x14ac:dyDescent="0.2">
      <c r="A170" s="29" t="s">
        <v>232</v>
      </c>
      <c r="B170" s="30">
        <v>13700</v>
      </c>
      <c r="C170" s="30">
        <v>122200</v>
      </c>
      <c r="D170" s="31">
        <v>11.2</v>
      </c>
      <c r="E170" s="30">
        <v>18700</v>
      </c>
      <c r="F170" s="30">
        <v>122200</v>
      </c>
      <c r="G170" s="31">
        <v>15.3</v>
      </c>
      <c r="H170" s="30">
        <v>18300</v>
      </c>
      <c r="I170" s="30">
        <v>122200</v>
      </c>
      <c r="J170" s="31">
        <v>15</v>
      </c>
      <c r="K170" s="36">
        <f t="shared" si="5"/>
        <v>41.5</v>
      </c>
      <c r="L170" s="1">
        <v>133</v>
      </c>
    </row>
    <row r="171" spans="1:14" x14ac:dyDescent="0.2">
      <c r="A171" s="29" t="s">
        <v>94</v>
      </c>
      <c r="B171" s="30">
        <v>5600</v>
      </c>
      <c r="C171" s="30">
        <v>25400</v>
      </c>
      <c r="D171" s="31">
        <v>22</v>
      </c>
      <c r="E171" s="30">
        <v>3800</v>
      </c>
      <c r="F171" s="30">
        <v>25400</v>
      </c>
      <c r="G171" s="31">
        <v>15</v>
      </c>
      <c r="H171" s="30">
        <v>4700</v>
      </c>
      <c r="I171" s="30">
        <v>25400</v>
      </c>
      <c r="J171" s="31">
        <v>18.3</v>
      </c>
      <c r="K171" s="36">
        <f t="shared" si="5"/>
        <v>55.3</v>
      </c>
      <c r="L171" s="1">
        <v>282</v>
      </c>
    </row>
    <row r="172" spans="1:14" x14ac:dyDescent="0.2">
      <c r="A172" s="29" t="s">
        <v>332</v>
      </c>
      <c r="B172" s="30">
        <v>6500</v>
      </c>
      <c r="C172" s="30">
        <v>48000</v>
      </c>
      <c r="D172" s="31">
        <v>13.5</v>
      </c>
      <c r="E172" s="30">
        <v>8700</v>
      </c>
      <c r="F172" s="30">
        <v>48000</v>
      </c>
      <c r="G172" s="31">
        <v>18.100000000000001</v>
      </c>
      <c r="H172" s="30">
        <v>4700</v>
      </c>
      <c r="I172" s="30">
        <v>48000</v>
      </c>
      <c r="J172" s="31">
        <v>9.9</v>
      </c>
      <c r="K172" s="36">
        <f t="shared" si="5"/>
        <v>41.5</v>
      </c>
      <c r="L172" s="1">
        <v>135</v>
      </c>
    </row>
    <row r="173" spans="1:14" x14ac:dyDescent="0.2">
      <c r="A173" s="29" t="s">
        <v>221</v>
      </c>
      <c r="B173" s="30">
        <v>16700</v>
      </c>
      <c r="C173" s="30">
        <v>117700</v>
      </c>
      <c r="D173" s="31">
        <v>14.2</v>
      </c>
      <c r="E173" s="30">
        <v>32300</v>
      </c>
      <c r="F173" s="30">
        <v>117700</v>
      </c>
      <c r="G173" s="31">
        <v>27.4</v>
      </c>
      <c r="H173" s="30">
        <v>18200</v>
      </c>
      <c r="I173" s="30">
        <v>117700</v>
      </c>
      <c r="J173" s="31">
        <v>15.5</v>
      </c>
      <c r="K173" s="36">
        <f t="shared" si="5"/>
        <v>57.099999999999994</v>
      </c>
      <c r="L173" s="1">
        <v>289</v>
      </c>
    </row>
    <row r="174" spans="1:14" x14ac:dyDescent="0.2">
      <c r="A174" s="29" t="s">
        <v>314</v>
      </c>
      <c r="B174" s="30">
        <v>3500</v>
      </c>
      <c r="C174" s="30">
        <v>38400</v>
      </c>
      <c r="D174" s="31">
        <v>9.1</v>
      </c>
      <c r="E174" s="30">
        <v>9500</v>
      </c>
      <c r="F174" s="30">
        <v>38400</v>
      </c>
      <c r="G174" s="31">
        <v>24.8</v>
      </c>
      <c r="H174" s="30">
        <v>6900</v>
      </c>
      <c r="I174" s="30">
        <v>38400</v>
      </c>
      <c r="J174" s="31">
        <v>18</v>
      </c>
      <c r="K174" s="36">
        <f t="shared" si="5"/>
        <v>51.9</v>
      </c>
      <c r="L174" s="1">
        <v>260</v>
      </c>
    </row>
    <row r="175" spans="1:14" x14ac:dyDescent="0.2">
      <c r="A175" s="29" t="s">
        <v>193</v>
      </c>
      <c r="B175" s="30">
        <v>8200</v>
      </c>
      <c r="C175" s="30">
        <v>51400</v>
      </c>
      <c r="D175" s="31">
        <v>15.9</v>
      </c>
      <c r="E175" s="30">
        <v>9200</v>
      </c>
      <c r="F175" s="30">
        <v>51400</v>
      </c>
      <c r="G175" s="31">
        <v>17.899999999999999</v>
      </c>
      <c r="H175" s="30">
        <v>6900</v>
      </c>
      <c r="I175" s="30">
        <v>51400</v>
      </c>
      <c r="J175" s="31">
        <v>13.4</v>
      </c>
      <c r="K175" s="36">
        <f t="shared" si="5"/>
        <v>47.199999999999996</v>
      </c>
      <c r="L175" s="1">
        <v>197</v>
      </c>
    </row>
    <row r="176" spans="1:14" x14ac:dyDescent="0.2">
      <c r="A176" s="29" t="s">
        <v>297</v>
      </c>
      <c r="B176" s="30">
        <v>7800</v>
      </c>
      <c r="C176" s="30">
        <v>70000</v>
      </c>
      <c r="D176" s="31">
        <v>11.1</v>
      </c>
      <c r="E176" s="30">
        <v>16500</v>
      </c>
      <c r="F176" s="30">
        <v>70000</v>
      </c>
      <c r="G176" s="31">
        <v>23.5</v>
      </c>
      <c r="H176" s="30">
        <v>13400</v>
      </c>
      <c r="I176" s="30">
        <v>70000</v>
      </c>
      <c r="J176" s="31">
        <v>19.100000000000001</v>
      </c>
      <c r="K176" s="36">
        <f t="shared" si="5"/>
        <v>53.7</v>
      </c>
      <c r="L176" s="1">
        <v>274</v>
      </c>
    </row>
    <row r="177" spans="1:14" x14ac:dyDescent="0.2">
      <c r="A177" s="29" t="s">
        <v>9</v>
      </c>
      <c r="B177" s="30">
        <v>5700</v>
      </c>
      <c r="C177" s="30">
        <v>59500</v>
      </c>
      <c r="D177" s="31">
        <v>9.6</v>
      </c>
      <c r="E177" s="30">
        <v>9200</v>
      </c>
      <c r="F177" s="30">
        <v>59500</v>
      </c>
      <c r="G177" s="31">
        <v>15.4</v>
      </c>
      <c r="H177" s="30">
        <v>6300</v>
      </c>
      <c r="I177" s="30">
        <v>59500</v>
      </c>
      <c r="J177" s="31">
        <v>10.7</v>
      </c>
      <c r="K177" s="36">
        <f t="shared" si="5"/>
        <v>35.700000000000003</v>
      </c>
      <c r="L177" s="1">
        <v>57</v>
      </c>
      <c r="N177" s="1" t="s">
        <v>348</v>
      </c>
    </row>
    <row r="178" spans="1:14" x14ac:dyDescent="0.2">
      <c r="A178" s="29" t="s">
        <v>239</v>
      </c>
      <c r="B178" s="30">
        <v>12300</v>
      </c>
      <c r="C178" s="30">
        <v>128100</v>
      </c>
      <c r="D178" s="31">
        <v>9.6</v>
      </c>
      <c r="E178" s="30">
        <v>27300</v>
      </c>
      <c r="F178" s="30">
        <v>128100</v>
      </c>
      <c r="G178" s="31">
        <v>21.3</v>
      </c>
      <c r="H178" s="30">
        <v>21100</v>
      </c>
      <c r="I178" s="30">
        <v>128100</v>
      </c>
      <c r="J178" s="31">
        <v>16.399999999999999</v>
      </c>
      <c r="K178" s="36">
        <f t="shared" si="5"/>
        <v>47.3</v>
      </c>
      <c r="L178" s="1">
        <v>199</v>
      </c>
    </row>
    <row r="179" spans="1:14" x14ac:dyDescent="0.2">
      <c r="A179" s="29" t="s">
        <v>284</v>
      </c>
      <c r="B179" s="30">
        <v>10000</v>
      </c>
      <c r="C179" s="30">
        <v>45400</v>
      </c>
      <c r="D179" s="31">
        <v>22</v>
      </c>
      <c r="E179" s="30">
        <v>7100</v>
      </c>
      <c r="F179" s="30">
        <v>45400</v>
      </c>
      <c r="G179" s="31">
        <v>15.6</v>
      </c>
      <c r="H179" s="30">
        <v>9700</v>
      </c>
      <c r="I179" s="30">
        <v>45400</v>
      </c>
      <c r="J179" s="31">
        <v>21.3</v>
      </c>
      <c r="K179" s="36">
        <f t="shared" ref="K179:K210" si="6">D179+G179+J179</f>
        <v>58.900000000000006</v>
      </c>
      <c r="L179" s="1">
        <v>294</v>
      </c>
    </row>
    <row r="180" spans="1:14" x14ac:dyDescent="0.2">
      <c r="A180" s="29" t="s">
        <v>260</v>
      </c>
      <c r="B180" s="30">
        <v>11700</v>
      </c>
      <c r="C180" s="30">
        <v>87400</v>
      </c>
      <c r="D180" s="31">
        <v>13.4</v>
      </c>
      <c r="E180" s="30">
        <v>18300</v>
      </c>
      <c r="F180" s="30">
        <v>87400</v>
      </c>
      <c r="G180" s="31">
        <v>20.9</v>
      </c>
      <c r="H180" s="30">
        <v>10300</v>
      </c>
      <c r="I180" s="30">
        <v>87400</v>
      </c>
      <c r="J180" s="31">
        <v>11.8</v>
      </c>
      <c r="K180" s="36">
        <f t="shared" si="6"/>
        <v>46.099999999999994</v>
      </c>
      <c r="L180" s="1">
        <v>186</v>
      </c>
    </row>
    <row r="181" spans="1:14" x14ac:dyDescent="0.2">
      <c r="A181" s="29" t="s">
        <v>116</v>
      </c>
      <c r="B181" s="30">
        <v>5800</v>
      </c>
      <c r="C181" s="30">
        <v>52900</v>
      </c>
      <c r="D181" s="31">
        <v>11</v>
      </c>
      <c r="E181" s="30">
        <v>6000</v>
      </c>
      <c r="F181" s="30">
        <v>52900</v>
      </c>
      <c r="G181" s="31">
        <v>11.4</v>
      </c>
      <c r="H181" s="30">
        <v>7500</v>
      </c>
      <c r="I181" s="30">
        <v>52900</v>
      </c>
      <c r="J181" s="31">
        <v>14.2</v>
      </c>
      <c r="K181" s="36">
        <f t="shared" si="6"/>
        <v>36.599999999999994</v>
      </c>
      <c r="L181" s="1">
        <v>72</v>
      </c>
      <c r="N181" s="1" t="s">
        <v>348</v>
      </c>
    </row>
    <row r="182" spans="1:14" x14ac:dyDescent="0.2">
      <c r="A182" s="29" t="s">
        <v>4</v>
      </c>
      <c r="B182" s="30">
        <v>8800</v>
      </c>
      <c r="C182" s="30">
        <v>136800</v>
      </c>
      <c r="D182" s="31">
        <v>6.5</v>
      </c>
      <c r="E182" s="30">
        <v>34300</v>
      </c>
      <c r="F182" s="30">
        <v>136800</v>
      </c>
      <c r="G182" s="31">
        <v>25.1</v>
      </c>
      <c r="H182" s="30">
        <v>15600</v>
      </c>
      <c r="I182" s="30">
        <v>136800</v>
      </c>
      <c r="J182" s="31">
        <v>11.4</v>
      </c>
      <c r="K182" s="36">
        <f t="shared" si="6"/>
        <v>43</v>
      </c>
      <c r="L182" s="1">
        <v>152</v>
      </c>
    </row>
    <row r="183" spans="1:14" x14ac:dyDescent="0.2">
      <c r="A183" s="29" t="s">
        <v>133</v>
      </c>
      <c r="B183" s="30">
        <v>6800</v>
      </c>
      <c r="C183" s="30">
        <v>58200</v>
      </c>
      <c r="D183" s="31">
        <v>11.7</v>
      </c>
      <c r="E183" s="30">
        <v>12000</v>
      </c>
      <c r="F183" s="30">
        <v>58200</v>
      </c>
      <c r="G183" s="31">
        <v>20.6</v>
      </c>
      <c r="H183" s="30">
        <v>6500</v>
      </c>
      <c r="I183" s="30">
        <v>58200</v>
      </c>
      <c r="J183" s="31">
        <v>11.1</v>
      </c>
      <c r="K183" s="36">
        <f t="shared" si="6"/>
        <v>43.4</v>
      </c>
      <c r="L183" s="1">
        <v>156</v>
      </c>
    </row>
    <row r="184" spans="1:14" x14ac:dyDescent="0.2">
      <c r="A184" s="29" t="s">
        <v>222</v>
      </c>
      <c r="B184" s="30">
        <v>7400</v>
      </c>
      <c r="C184" s="30">
        <v>96100</v>
      </c>
      <c r="D184" s="31">
        <v>7.7</v>
      </c>
      <c r="E184" s="30">
        <v>13400</v>
      </c>
      <c r="F184" s="30">
        <v>96100</v>
      </c>
      <c r="G184" s="31">
        <v>14</v>
      </c>
      <c r="H184" s="30">
        <v>9300</v>
      </c>
      <c r="I184" s="30">
        <v>96100</v>
      </c>
      <c r="J184" s="31">
        <v>9.6</v>
      </c>
      <c r="K184" s="36">
        <f t="shared" si="6"/>
        <v>31.299999999999997</v>
      </c>
      <c r="L184" s="1">
        <v>27</v>
      </c>
      <c r="M184" s="1" t="s">
        <v>348</v>
      </c>
      <c r="N184" s="1" t="s">
        <v>348</v>
      </c>
    </row>
    <row r="185" spans="1:14" x14ac:dyDescent="0.2">
      <c r="A185" s="29" t="s">
        <v>315</v>
      </c>
      <c r="B185" s="30">
        <v>6600</v>
      </c>
      <c r="C185" s="30">
        <v>40800</v>
      </c>
      <c r="D185" s="31">
        <v>16.2</v>
      </c>
      <c r="E185" s="30">
        <v>4700</v>
      </c>
      <c r="F185" s="30">
        <v>40800</v>
      </c>
      <c r="G185" s="31">
        <v>11.5</v>
      </c>
      <c r="H185" s="30">
        <v>4200</v>
      </c>
      <c r="I185" s="30">
        <v>40800</v>
      </c>
      <c r="J185" s="31">
        <v>10.3</v>
      </c>
      <c r="K185" s="36">
        <f t="shared" si="6"/>
        <v>38</v>
      </c>
      <c r="L185" s="1">
        <v>91</v>
      </c>
    </row>
    <row r="186" spans="1:14" x14ac:dyDescent="0.2">
      <c r="A186" s="29" t="s">
        <v>322</v>
      </c>
      <c r="B186" s="30">
        <v>3700</v>
      </c>
      <c r="C186" s="30">
        <v>31100</v>
      </c>
      <c r="D186" s="31">
        <v>12</v>
      </c>
      <c r="E186" s="30">
        <v>4500</v>
      </c>
      <c r="F186" s="30">
        <v>31100</v>
      </c>
      <c r="G186" s="31">
        <v>14.5</v>
      </c>
      <c r="H186" s="30">
        <v>4400</v>
      </c>
      <c r="I186" s="30">
        <v>31100</v>
      </c>
      <c r="J186" s="31">
        <v>14.3</v>
      </c>
      <c r="K186" s="36">
        <f t="shared" si="6"/>
        <v>40.799999999999997</v>
      </c>
      <c r="L186" s="1">
        <v>128</v>
      </c>
    </row>
    <row r="187" spans="1:14" x14ac:dyDescent="0.2">
      <c r="A187" s="29" t="s">
        <v>88</v>
      </c>
      <c r="B187" s="30">
        <v>4200</v>
      </c>
      <c r="C187" s="30">
        <v>50000</v>
      </c>
      <c r="D187" s="31">
        <v>8.4</v>
      </c>
      <c r="E187" s="30">
        <v>10700</v>
      </c>
      <c r="F187" s="30">
        <v>50000</v>
      </c>
      <c r="G187" s="31">
        <v>21.4</v>
      </c>
      <c r="H187" s="30">
        <v>6600</v>
      </c>
      <c r="I187" s="30">
        <v>50000</v>
      </c>
      <c r="J187" s="31">
        <v>13.1</v>
      </c>
      <c r="K187" s="36">
        <f t="shared" si="6"/>
        <v>42.9</v>
      </c>
      <c r="L187" s="1">
        <v>150</v>
      </c>
    </row>
    <row r="188" spans="1:14" x14ac:dyDescent="0.2">
      <c r="A188" s="29" t="s">
        <v>67</v>
      </c>
      <c r="B188" s="30">
        <v>5500</v>
      </c>
      <c r="C188" s="30">
        <v>68300</v>
      </c>
      <c r="D188" s="31">
        <v>8.1</v>
      </c>
      <c r="E188" s="30">
        <v>7600</v>
      </c>
      <c r="F188" s="30">
        <v>68300</v>
      </c>
      <c r="G188" s="31">
        <v>11.1</v>
      </c>
      <c r="H188" s="30">
        <v>6700</v>
      </c>
      <c r="I188" s="30">
        <v>68300</v>
      </c>
      <c r="J188" s="31">
        <v>9.9</v>
      </c>
      <c r="K188" s="36">
        <f t="shared" si="6"/>
        <v>29.1</v>
      </c>
      <c r="L188" s="1">
        <v>8</v>
      </c>
      <c r="M188" s="1" t="s">
        <v>348</v>
      </c>
      <c r="N188" s="1" t="s">
        <v>348</v>
      </c>
    </row>
    <row r="189" spans="1:14" x14ac:dyDescent="0.2">
      <c r="A189" s="29" t="s">
        <v>177</v>
      </c>
      <c r="B189" s="30">
        <v>7500</v>
      </c>
      <c r="C189" s="30">
        <v>64400</v>
      </c>
      <c r="D189" s="31">
        <v>11.7</v>
      </c>
      <c r="E189" s="30">
        <v>13000</v>
      </c>
      <c r="F189" s="30">
        <v>64400</v>
      </c>
      <c r="G189" s="31">
        <v>20.100000000000001</v>
      </c>
      <c r="H189" s="30">
        <v>12200</v>
      </c>
      <c r="I189" s="30">
        <v>64400</v>
      </c>
      <c r="J189" s="31">
        <v>18.899999999999999</v>
      </c>
      <c r="K189" s="36">
        <f t="shared" si="6"/>
        <v>50.7</v>
      </c>
      <c r="L189" s="1">
        <v>241</v>
      </c>
    </row>
    <row r="190" spans="1:14" x14ac:dyDescent="0.2">
      <c r="A190" s="29" t="s">
        <v>100</v>
      </c>
      <c r="B190" s="30">
        <v>4400</v>
      </c>
      <c r="C190" s="30">
        <v>52300</v>
      </c>
      <c r="D190" s="31">
        <v>8.5</v>
      </c>
      <c r="E190" s="30">
        <v>10400</v>
      </c>
      <c r="F190" s="30">
        <v>52300</v>
      </c>
      <c r="G190" s="31">
        <v>19.899999999999999</v>
      </c>
      <c r="H190" s="30">
        <v>8700</v>
      </c>
      <c r="I190" s="30">
        <v>52300</v>
      </c>
      <c r="J190" s="31">
        <v>16.600000000000001</v>
      </c>
      <c r="K190" s="36">
        <f t="shared" si="6"/>
        <v>45</v>
      </c>
      <c r="L190" s="1">
        <v>172</v>
      </c>
    </row>
    <row r="191" spans="1:14" x14ac:dyDescent="0.2">
      <c r="A191" s="29" t="s">
        <v>68</v>
      </c>
      <c r="B191" s="30">
        <v>7100</v>
      </c>
      <c r="C191" s="30">
        <v>77000</v>
      </c>
      <c r="D191" s="31">
        <v>9.1999999999999993</v>
      </c>
      <c r="E191" s="30">
        <v>9700</v>
      </c>
      <c r="F191" s="30">
        <v>77000</v>
      </c>
      <c r="G191" s="31">
        <v>12.6</v>
      </c>
      <c r="H191" s="30">
        <v>7900</v>
      </c>
      <c r="I191" s="30">
        <v>77000</v>
      </c>
      <c r="J191" s="31">
        <v>10.3</v>
      </c>
      <c r="K191" s="36">
        <f t="shared" si="6"/>
        <v>32.099999999999994</v>
      </c>
      <c r="L191" s="1">
        <v>32</v>
      </c>
      <c r="M191" s="1" t="s">
        <v>348</v>
      </c>
      <c r="N191" s="1" t="s">
        <v>348</v>
      </c>
    </row>
    <row r="192" spans="1:14" x14ac:dyDescent="0.2">
      <c r="A192" s="29" t="s">
        <v>187</v>
      </c>
      <c r="B192" s="30">
        <v>3500</v>
      </c>
      <c r="C192" s="30">
        <v>44300</v>
      </c>
      <c r="D192" s="31">
        <v>7.8</v>
      </c>
      <c r="E192" s="30">
        <v>5800</v>
      </c>
      <c r="F192" s="30">
        <v>44300</v>
      </c>
      <c r="G192" s="31">
        <v>13.2</v>
      </c>
      <c r="H192" s="30">
        <v>5300</v>
      </c>
      <c r="I192" s="30">
        <v>44300</v>
      </c>
      <c r="J192" s="31">
        <v>12.1</v>
      </c>
      <c r="K192" s="36">
        <f t="shared" si="6"/>
        <v>33.1</v>
      </c>
      <c r="L192" s="1">
        <v>40</v>
      </c>
      <c r="N192" s="1" t="s">
        <v>348</v>
      </c>
    </row>
    <row r="193" spans="1:14" x14ac:dyDescent="0.2">
      <c r="A193" s="29" t="s">
        <v>302</v>
      </c>
      <c r="B193" s="30">
        <v>12400</v>
      </c>
      <c r="C193" s="30">
        <v>102400</v>
      </c>
      <c r="D193" s="31">
        <v>12.1</v>
      </c>
      <c r="E193" s="30">
        <v>18500</v>
      </c>
      <c r="F193" s="30">
        <v>102400</v>
      </c>
      <c r="G193" s="31">
        <v>18.100000000000001</v>
      </c>
      <c r="H193" s="30">
        <v>16700</v>
      </c>
      <c r="I193" s="30">
        <v>102400</v>
      </c>
      <c r="J193" s="31">
        <v>16.3</v>
      </c>
      <c r="K193" s="36">
        <f t="shared" si="6"/>
        <v>46.5</v>
      </c>
      <c r="L193" s="1">
        <v>191</v>
      </c>
    </row>
    <row r="194" spans="1:14" x14ac:dyDescent="0.2">
      <c r="A194" s="29" t="s">
        <v>5</v>
      </c>
      <c r="B194" s="30">
        <v>9100</v>
      </c>
      <c r="C194" s="30">
        <v>96600</v>
      </c>
      <c r="D194" s="31">
        <v>9.4</v>
      </c>
      <c r="E194" s="30">
        <v>17500</v>
      </c>
      <c r="F194" s="30">
        <v>96600</v>
      </c>
      <c r="G194" s="31">
        <v>18.2</v>
      </c>
      <c r="H194" s="30">
        <v>12700</v>
      </c>
      <c r="I194" s="30">
        <v>96600</v>
      </c>
      <c r="J194" s="31">
        <v>13.1</v>
      </c>
      <c r="K194" s="36">
        <f t="shared" si="6"/>
        <v>40.700000000000003</v>
      </c>
      <c r="L194" s="1">
        <v>123</v>
      </c>
    </row>
    <row r="195" spans="1:14" x14ac:dyDescent="0.2">
      <c r="A195" s="29" t="s">
        <v>138</v>
      </c>
      <c r="B195" s="30">
        <v>5900</v>
      </c>
      <c r="C195" s="30">
        <v>29300</v>
      </c>
      <c r="D195" s="31">
        <v>20.100000000000001</v>
      </c>
      <c r="E195" s="30">
        <v>4800</v>
      </c>
      <c r="F195" s="30">
        <v>29300</v>
      </c>
      <c r="G195" s="31">
        <v>16.3</v>
      </c>
      <c r="H195" s="30">
        <v>4500</v>
      </c>
      <c r="I195" s="30">
        <v>29300</v>
      </c>
      <c r="J195" s="31">
        <v>15.4</v>
      </c>
      <c r="K195" s="36">
        <f t="shared" si="6"/>
        <v>51.800000000000004</v>
      </c>
      <c r="L195" s="1">
        <v>258</v>
      </c>
    </row>
    <row r="196" spans="1:14" x14ac:dyDescent="0.2">
      <c r="A196" s="29" t="s">
        <v>95</v>
      </c>
      <c r="B196" s="30">
        <v>4600</v>
      </c>
      <c r="C196" s="30">
        <v>42800</v>
      </c>
      <c r="D196" s="31">
        <v>10.7</v>
      </c>
      <c r="E196" s="30">
        <v>8000</v>
      </c>
      <c r="F196" s="30">
        <v>42800</v>
      </c>
      <c r="G196" s="31">
        <v>18.7</v>
      </c>
      <c r="H196" s="30">
        <v>6300</v>
      </c>
      <c r="I196" s="30">
        <v>42800</v>
      </c>
      <c r="J196" s="31">
        <v>14.7</v>
      </c>
      <c r="K196" s="36">
        <f t="shared" si="6"/>
        <v>44.099999999999994</v>
      </c>
      <c r="L196" s="1">
        <v>164</v>
      </c>
    </row>
    <row r="197" spans="1:14" x14ac:dyDescent="0.2">
      <c r="A197" s="29" t="s">
        <v>108</v>
      </c>
      <c r="B197" s="30">
        <v>8900</v>
      </c>
      <c r="C197" s="30">
        <v>110000</v>
      </c>
      <c r="D197" s="31">
        <v>8.1</v>
      </c>
      <c r="E197" s="30">
        <v>22300</v>
      </c>
      <c r="F197" s="30">
        <v>110000</v>
      </c>
      <c r="G197" s="31">
        <v>20.3</v>
      </c>
      <c r="H197" s="30">
        <v>13000</v>
      </c>
      <c r="I197" s="30">
        <v>110000</v>
      </c>
      <c r="J197" s="31">
        <v>11.8</v>
      </c>
      <c r="K197" s="36">
        <f t="shared" si="6"/>
        <v>40.200000000000003</v>
      </c>
      <c r="L197" s="1">
        <v>116</v>
      </c>
    </row>
    <row r="198" spans="1:14" x14ac:dyDescent="0.2">
      <c r="A198" s="29" t="s">
        <v>14</v>
      </c>
      <c r="B198" s="30">
        <v>15500</v>
      </c>
      <c r="C198" s="30">
        <v>146400</v>
      </c>
      <c r="D198" s="31">
        <v>10.6</v>
      </c>
      <c r="E198" s="30">
        <v>23400</v>
      </c>
      <c r="F198" s="30">
        <v>146400</v>
      </c>
      <c r="G198" s="31">
        <v>16</v>
      </c>
      <c r="H198" s="30">
        <v>16700</v>
      </c>
      <c r="I198" s="30">
        <v>146400</v>
      </c>
      <c r="J198" s="31">
        <v>11.4</v>
      </c>
      <c r="K198" s="36">
        <f t="shared" si="6"/>
        <v>38</v>
      </c>
      <c r="L198" s="1">
        <v>89</v>
      </c>
    </row>
    <row r="199" spans="1:14" x14ac:dyDescent="0.2">
      <c r="A199" s="29" t="s">
        <v>188</v>
      </c>
      <c r="B199" s="30">
        <v>7800</v>
      </c>
      <c r="C199" s="30">
        <v>74800</v>
      </c>
      <c r="D199" s="31">
        <v>10.4</v>
      </c>
      <c r="E199" s="30">
        <v>15600</v>
      </c>
      <c r="F199" s="30">
        <v>74800</v>
      </c>
      <c r="G199" s="31">
        <v>20.8</v>
      </c>
      <c r="H199" s="30">
        <v>10500</v>
      </c>
      <c r="I199" s="30">
        <v>74800</v>
      </c>
      <c r="J199" s="31">
        <v>14.1</v>
      </c>
      <c r="K199" s="36">
        <f t="shared" si="6"/>
        <v>45.300000000000004</v>
      </c>
      <c r="L199" s="1">
        <v>178</v>
      </c>
    </row>
    <row r="200" spans="1:14" x14ac:dyDescent="0.2">
      <c r="A200" s="29" t="s">
        <v>81</v>
      </c>
      <c r="B200" s="30">
        <v>8400</v>
      </c>
      <c r="C200" s="30">
        <v>145900</v>
      </c>
      <c r="D200" s="31">
        <v>5.7</v>
      </c>
      <c r="E200" s="30">
        <v>25500</v>
      </c>
      <c r="F200" s="30">
        <v>145900</v>
      </c>
      <c r="G200" s="31">
        <v>17.5</v>
      </c>
      <c r="H200" s="30">
        <v>16600</v>
      </c>
      <c r="I200" s="30">
        <v>145900</v>
      </c>
      <c r="J200" s="31">
        <v>11.4</v>
      </c>
      <c r="K200" s="36">
        <f t="shared" si="6"/>
        <v>34.6</v>
      </c>
      <c r="L200" s="1">
        <v>50</v>
      </c>
      <c r="N200" s="1" t="s">
        <v>348</v>
      </c>
    </row>
    <row r="201" spans="1:14" x14ac:dyDescent="0.2">
      <c r="A201" s="29" t="s">
        <v>139</v>
      </c>
      <c r="B201" s="30">
        <v>5500</v>
      </c>
      <c r="C201" s="30">
        <v>57200</v>
      </c>
      <c r="D201" s="31">
        <v>9.6999999999999993</v>
      </c>
      <c r="E201" s="30">
        <v>8000</v>
      </c>
      <c r="F201" s="30">
        <v>57200</v>
      </c>
      <c r="G201" s="31">
        <v>14</v>
      </c>
      <c r="H201" s="30">
        <v>4900</v>
      </c>
      <c r="I201" s="30">
        <v>57200</v>
      </c>
      <c r="J201" s="31">
        <v>8.6</v>
      </c>
      <c r="K201" s="36">
        <f t="shared" si="6"/>
        <v>32.299999999999997</v>
      </c>
      <c r="L201" s="1">
        <v>37</v>
      </c>
      <c r="N201" s="1" t="s">
        <v>348</v>
      </c>
    </row>
    <row r="202" spans="1:14" x14ac:dyDescent="0.2">
      <c r="A202" s="29" t="s">
        <v>96</v>
      </c>
      <c r="B202" s="30">
        <v>2800</v>
      </c>
      <c r="C202" s="30">
        <v>32100</v>
      </c>
      <c r="D202" s="31">
        <v>8.8000000000000007</v>
      </c>
      <c r="E202" s="30">
        <v>6500</v>
      </c>
      <c r="F202" s="30">
        <v>32100</v>
      </c>
      <c r="G202" s="31">
        <v>20.3</v>
      </c>
      <c r="H202" s="30">
        <v>4500</v>
      </c>
      <c r="I202" s="30">
        <v>32100</v>
      </c>
      <c r="J202" s="31">
        <v>14</v>
      </c>
      <c r="K202" s="36">
        <f t="shared" si="6"/>
        <v>43.1</v>
      </c>
      <c r="L202" s="1">
        <v>155</v>
      </c>
    </row>
    <row r="203" spans="1:14" x14ac:dyDescent="0.2">
      <c r="A203" s="29" t="s">
        <v>19</v>
      </c>
      <c r="B203" s="30">
        <v>7400</v>
      </c>
      <c r="C203" s="30">
        <v>91800</v>
      </c>
      <c r="D203" s="31">
        <v>8.1</v>
      </c>
      <c r="E203" s="30">
        <v>11000</v>
      </c>
      <c r="F203" s="30">
        <v>91800</v>
      </c>
      <c r="G203" s="31">
        <v>12</v>
      </c>
      <c r="H203" s="30">
        <v>11300</v>
      </c>
      <c r="I203" s="30">
        <v>91800</v>
      </c>
      <c r="J203" s="31">
        <v>12.4</v>
      </c>
      <c r="K203" s="36">
        <f t="shared" si="6"/>
        <v>32.5</v>
      </c>
      <c r="L203" s="1">
        <v>38</v>
      </c>
      <c r="N203" s="1" t="s">
        <v>348</v>
      </c>
    </row>
    <row r="204" spans="1:14" x14ac:dyDescent="0.2">
      <c r="A204" s="29" t="s">
        <v>277</v>
      </c>
      <c r="B204" s="30">
        <v>8900</v>
      </c>
      <c r="C204" s="30">
        <v>87700</v>
      </c>
      <c r="D204" s="31">
        <v>10.1</v>
      </c>
      <c r="E204" s="30">
        <v>35500</v>
      </c>
      <c r="F204" s="30">
        <v>87700</v>
      </c>
      <c r="G204" s="31">
        <v>40.5</v>
      </c>
      <c r="H204" s="30">
        <v>11400</v>
      </c>
      <c r="I204" s="30">
        <v>87700</v>
      </c>
      <c r="J204" s="31">
        <v>13</v>
      </c>
      <c r="K204" s="36">
        <f t="shared" si="6"/>
        <v>63.6</v>
      </c>
      <c r="L204" s="1">
        <v>307</v>
      </c>
    </row>
    <row r="205" spans="1:14" x14ac:dyDescent="0.2">
      <c r="A205" s="29" t="s">
        <v>48</v>
      </c>
      <c r="B205" s="30">
        <v>3500</v>
      </c>
      <c r="C205" s="30">
        <v>33300</v>
      </c>
      <c r="D205" s="31">
        <v>10.4</v>
      </c>
      <c r="E205" s="30">
        <v>3500</v>
      </c>
      <c r="F205" s="30">
        <v>33300</v>
      </c>
      <c r="G205" s="31">
        <v>10.4</v>
      </c>
      <c r="H205" s="30">
        <v>3300</v>
      </c>
      <c r="I205" s="30">
        <v>33300</v>
      </c>
      <c r="J205" s="31">
        <v>10</v>
      </c>
      <c r="K205" s="36">
        <f t="shared" si="6"/>
        <v>30.8</v>
      </c>
      <c r="L205" s="1">
        <v>20</v>
      </c>
      <c r="M205" s="1" t="s">
        <v>348</v>
      </c>
      <c r="N205" s="1" t="s">
        <v>348</v>
      </c>
    </row>
    <row r="206" spans="1:14" x14ac:dyDescent="0.2">
      <c r="A206" s="29" t="s">
        <v>150</v>
      </c>
      <c r="B206" s="30">
        <v>7000</v>
      </c>
      <c r="C206" s="30">
        <v>85600</v>
      </c>
      <c r="D206" s="31">
        <v>8.1999999999999993</v>
      </c>
      <c r="E206" s="30">
        <v>13100</v>
      </c>
      <c r="F206" s="30">
        <v>85600</v>
      </c>
      <c r="G206" s="31">
        <v>15.3</v>
      </c>
      <c r="H206" s="30">
        <v>10800</v>
      </c>
      <c r="I206" s="30">
        <v>85600</v>
      </c>
      <c r="J206" s="31">
        <v>12.6</v>
      </c>
      <c r="K206" s="36">
        <f t="shared" si="6"/>
        <v>36.1</v>
      </c>
      <c r="L206" s="1">
        <v>63</v>
      </c>
      <c r="N206" s="1" t="s">
        <v>348</v>
      </c>
    </row>
    <row r="207" spans="1:14" x14ac:dyDescent="0.2">
      <c r="A207" s="29" t="s">
        <v>306</v>
      </c>
      <c r="B207" s="30">
        <v>10700</v>
      </c>
      <c r="C207" s="30">
        <v>128000</v>
      </c>
      <c r="D207" s="31">
        <v>8.4</v>
      </c>
      <c r="E207" s="30">
        <v>21100</v>
      </c>
      <c r="F207" s="30">
        <v>128000</v>
      </c>
      <c r="G207" s="31">
        <v>16.5</v>
      </c>
      <c r="H207" s="30">
        <v>17100</v>
      </c>
      <c r="I207" s="30">
        <v>128000</v>
      </c>
      <c r="J207" s="31">
        <v>13.4</v>
      </c>
      <c r="K207" s="36">
        <f t="shared" si="6"/>
        <v>38.299999999999997</v>
      </c>
      <c r="L207" s="1">
        <v>93</v>
      </c>
    </row>
    <row r="208" spans="1:14" x14ac:dyDescent="0.2">
      <c r="A208" s="29" t="s">
        <v>309</v>
      </c>
      <c r="B208" s="30">
        <v>7900</v>
      </c>
      <c r="C208" s="30">
        <v>68200</v>
      </c>
      <c r="D208" s="31">
        <v>11.6</v>
      </c>
      <c r="E208" s="30">
        <v>13300</v>
      </c>
      <c r="F208" s="30">
        <v>68200</v>
      </c>
      <c r="G208" s="31">
        <v>19.5</v>
      </c>
      <c r="H208" s="30">
        <v>9100</v>
      </c>
      <c r="I208" s="30">
        <v>68200</v>
      </c>
      <c r="J208" s="31">
        <v>13.3</v>
      </c>
      <c r="K208" s="36">
        <f t="shared" si="6"/>
        <v>44.400000000000006</v>
      </c>
      <c r="L208" s="1">
        <v>168</v>
      </c>
    </row>
    <row r="209" spans="1:14" x14ac:dyDescent="0.2">
      <c r="A209" s="29" t="s">
        <v>241</v>
      </c>
      <c r="B209" s="30">
        <v>11100</v>
      </c>
      <c r="C209" s="30">
        <v>105800</v>
      </c>
      <c r="D209" s="31">
        <v>10.5</v>
      </c>
      <c r="E209" s="30">
        <v>20000</v>
      </c>
      <c r="F209" s="30">
        <v>105800</v>
      </c>
      <c r="G209" s="31">
        <v>18.899999999999999</v>
      </c>
      <c r="H209" s="30">
        <v>12800</v>
      </c>
      <c r="I209" s="30">
        <v>105800</v>
      </c>
      <c r="J209" s="31">
        <v>12.1</v>
      </c>
      <c r="K209" s="36">
        <f t="shared" si="6"/>
        <v>41.5</v>
      </c>
      <c r="L209" s="1">
        <v>134</v>
      </c>
    </row>
    <row r="210" spans="1:14" x14ac:dyDescent="0.2">
      <c r="A210" s="29" t="s">
        <v>49</v>
      </c>
      <c r="B210" s="30">
        <v>5200</v>
      </c>
      <c r="C210" s="30">
        <v>59700</v>
      </c>
      <c r="D210" s="31">
        <v>8.8000000000000007</v>
      </c>
      <c r="E210" s="30">
        <v>7900</v>
      </c>
      <c r="F210" s="30">
        <v>59700</v>
      </c>
      <c r="G210" s="31">
        <v>13.2</v>
      </c>
      <c r="H210" s="30">
        <v>6100</v>
      </c>
      <c r="I210" s="30">
        <v>59700</v>
      </c>
      <c r="J210" s="31">
        <v>10.3</v>
      </c>
      <c r="K210" s="36">
        <f t="shared" si="6"/>
        <v>32.299999999999997</v>
      </c>
      <c r="L210" s="1">
        <v>35</v>
      </c>
      <c r="N210" s="1" t="s">
        <v>348</v>
      </c>
    </row>
    <row r="211" spans="1:14" x14ac:dyDescent="0.2">
      <c r="A211" s="29" t="s">
        <v>323</v>
      </c>
      <c r="B211" s="30">
        <v>1000</v>
      </c>
      <c r="C211" s="30">
        <v>21400</v>
      </c>
      <c r="D211" s="31">
        <v>4.5</v>
      </c>
      <c r="E211" s="30">
        <v>5200</v>
      </c>
      <c r="F211" s="30">
        <v>21400</v>
      </c>
      <c r="G211" s="31">
        <v>24.5</v>
      </c>
      <c r="H211" s="30">
        <v>3900</v>
      </c>
      <c r="I211" s="30">
        <v>21400</v>
      </c>
      <c r="J211" s="31">
        <v>18.5</v>
      </c>
      <c r="K211" s="36">
        <f t="shared" ref="K211:K242" si="7">D211+G211+J211</f>
        <v>47.5</v>
      </c>
      <c r="L211" s="1">
        <v>202</v>
      </c>
    </row>
    <row r="212" spans="1:14" x14ac:dyDescent="0.2">
      <c r="A212" s="29" t="s">
        <v>235</v>
      </c>
      <c r="B212" s="30">
        <v>7300</v>
      </c>
      <c r="C212" s="30">
        <v>85300</v>
      </c>
      <c r="D212" s="31">
        <v>8.6</v>
      </c>
      <c r="E212" s="30">
        <v>23700</v>
      </c>
      <c r="F212" s="30">
        <v>85300</v>
      </c>
      <c r="G212" s="31">
        <v>27.8</v>
      </c>
      <c r="H212" s="30">
        <v>13200</v>
      </c>
      <c r="I212" s="30">
        <v>85300</v>
      </c>
      <c r="J212" s="31">
        <v>15.4</v>
      </c>
      <c r="K212" s="36">
        <f t="shared" si="7"/>
        <v>51.8</v>
      </c>
      <c r="L212" s="1">
        <v>257</v>
      </c>
    </row>
    <row r="213" spans="1:14" x14ac:dyDescent="0.2">
      <c r="A213" s="29" t="s">
        <v>223</v>
      </c>
      <c r="B213" s="30">
        <v>17000</v>
      </c>
      <c r="C213" s="30">
        <v>133300</v>
      </c>
      <c r="D213" s="31">
        <v>12.7</v>
      </c>
      <c r="E213" s="30">
        <v>28900</v>
      </c>
      <c r="F213" s="30">
        <v>133300</v>
      </c>
      <c r="G213" s="31">
        <v>21.6</v>
      </c>
      <c r="H213" s="30">
        <v>21900</v>
      </c>
      <c r="I213" s="30">
        <v>133300</v>
      </c>
      <c r="J213" s="31">
        <v>16.399999999999999</v>
      </c>
      <c r="K213" s="36">
        <f t="shared" si="7"/>
        <v>50.699999999999996</v>
      </c>
      <c r="L213" s="1">
        <v>239</v>
      </c>
    </row>
    <row r="214" spans="1:14" x14ac:dyDescent="0.2">
      <c r="A214" s="29" t="s">
        <v>10</v>
      </c>
      <c r="B214" s="30">
        <v>3900</v>
      </c>
      <c r="C214" s="30">
        <v>60800</v>
      </c>
      <c r="D214" s="31">
        <v>6.4</v>
      </c>
      <c r="E214" s="30">
        <v>8700</v>
      </c>
      <c r="F214" s="30">
        <v>60800</v>
      </c>
      <c r="G214" s="31">
        <v>14.3</v>
      </c>
      <c r="H214" s="30">
        <v>5300</v>
      </c>
      <c r="I214" s="30">
        <v>60800</v>
      </c>
      <c r="J214" s="31">
        <v>8.6999999999999993</v>
      </c>
      <c r="K214" s="36">
        <f t="shared" si="7"/>
        <v>29.400000000000002</v>
      </c>
      <c r="L214" s="1">
        <v>9</v>
      </c>
      <c r="M214" s="1" t="s">
        <v>348</v>
      </c>
      <c r="N214" s="1" t="s">
        <v>348</v>
      </c>
    </row>
    <row r="215" spans="1:14" x14ac:dyDescent="0.2">
      <c r="A215" s="29" t="s">
        <v>145</v>
      </c>
      <c r="B215" s="30">
        <v>3300</v>
      </c>
      <c r="C215" s="30">
        <v>41600</v>
      </c>
      <c r="D215" s="31">
        <v>7.9</v>
      </c>
      <c r="E215" s="30">
        <v>6700</v>
      </c>
      <c r="F215" s="30">
        <v>41600</v>
      </c>
      <c r="G215" s="31">
        <v>16.2</v>
      </c>
      <c r="H215" s="30">
        <v>4400</v>
      </c>
      <c r="I215" s="30">
        <v>41600</v>
      </c>
      <c r="J215" s="31">
        <v>10.5</v>
      </c>
      <c r="K215" s="36">
        <f t="shared" si="7"/>
        <v>34.6</v>
      </c>
      <c r="L215" s="1">
        <v>51</v>
      </c>
      <c r="N215" s="1" t="s">
        <v>348</v>
      </c>
    </row>
    <row r="216" spans="1:14" x14ac:dyDescent="0.2">
      <c r="A216" s="29" t="s">
        <v>285</v>
      </c>
      <c r="B216" s="30">
        <v>8400</v>
      </c>
      <c r="C216" s="30">
        <v>75500</v>
      </c>
      <c r="D216" s="31">
        <v>11.2</v>
      </c>
      <c r="E216" s="30">
        <v>16100</v>
      </c>
      <c r="F216" s="30">
        <v>75500</v>
      </c>
      <c r="G216" s="31">
        <v>21.4</v>
      </c>
      <c r="H216" s="30">
        <v>12000</v>
      </c>
      <c r="I216" s="30">
        <v>75500</v>
      </c>
      <c r="J216" s="31">
        <v>15.9</v>
      </c>
      <c r="K216" s="36">
        <f t="shared" si="7"/>
        <v>48.499999999999993</v>
      </c>
      <c r="L216" s="1">
        <v>213</v>
      </c>
    </row>
    <row r="217" spans="1:14" x14ac:dyDescent="0.2">
      <c r="A217" s="29" t="s">
        <v>50</v>
      </c>
      <c r="B217" s="30">
        <v>4400</v>
      </c>
      <c r="C217" s="30">
        <v>24300</v>
      </c>
      <c r="D217" s="31">
        <v>18</v>
      </c>
      <c r="E217" s="30">
        <v>5600</v>
      </c>
      <c r="F217" s="30">
        <v>24300</v>
      </c>
      <c r="G217" s="31">
        <v>23.1</v>
      </c>
      <c r="H217" s="30">
        <v>5000</v>
      </c>
      <c r="I217" s="30">
        <v>24300</v>
      </c>
      <c r="J217" s="31">
        <v>20.399999999999999</v>
      </c>
      <c r="K217" s="36">
        <f t="shared" si="7"/>
        <v>61.5</v>
      </c>
      <c r="L217" s="1">
        <v>300</v>
      </c>
    </row>
    <row r="218" spans="1:14" x14ac:dyDescent="0.2">
      <c r="A218" s="29" t="s">
        <v>224</v>
      </c>
      <c r="B218" s="30">
        <v>17100</v>
      </c>
      <c r="C218" s="30">
        <v>104700</v>
      </c>
      <c r="D218" s="31">
        <v>16.399999999999999</v>
      </c>
      <c r="E218" s="30">
        <v>32800</v>
      </c>
      <c r="F218" s="30">
        <v>104700</v>
      </c>
      <c r="G218" s="31">
        <v>31.3</v>
      </c>
      <c r="H218" s="30">
        <v>23200</v>
      </c>
      <c r="I218" s="30">
        <v>104700</v>
      </c>
      <c r="J218" s="31">
        <v>22.2</v>
      </c>
      <c r="K218" s="36">
        <f t="shared" si="7"/>
        <v>69.900000000000006</v>
      </c>
      <c r="L218" s="1">
        <v>318</v>
      </c>
    </row>
    <row r="219" spans="1:14" x14ac:dyDescent="0.2">
      <c r="A219" s="29" t="s">
        <v>73</v>
      </c>
      <c r="B219" s="30">
        <v>3300</v>
      </c>
      <c r="C219" s="30">
        <v>24700</v>
      </c>
      <c r="D219" s="31">
        <v>13.5</v>
      </c>
      <c r="E219" s="30">
        <v>1600</v>
      </c>
      <c r="F219" s="30">
        <v>24700</v>
      </c>
      <c r="G219" s="31">
        <v>6.6</v>
      </c>
      <c r="H219" s="30">
        <v>4100</v>
      </c>
      <c r="I219" s="30">
        <v>24700</v>
      </c>
      <c r="J219" s="31">
        <v>16.600000000000001</v>
      </c>
      <c r="K219" s="36">
        <f t="shared" si="7"/>
        <v>36.700000000000003</v>
      </c>
      <c r="L219" s="1">
        <v>76</v>
      </c>
      <c r="N219" s="1" t="s">
        <v>348</v>
      </c>
    </row>
    <row r="220" spans="1:14" x14ac:dyDescent="0.2">
      <c r="A220" s="29" t="s">
        <v>20</v>
      </c>
      <c r="B220" s="30">
        <v>7600</v>
      </c>
      <c r="C220" s="30">
        <v>84100</v>
      </c>
      <c r="D220" s="31">
        <v>9.1</v>
      </c>
      <c r="E220" s="30">
        <v>13100</v>
      </c>
      <c r="F220" s="30">
        <v>84100</v>
      </c>
      <c r="G220" s="31">
        <v>15.6</v>
      </c>
      <c r="H220" s="30">
        <v>10000</v>
      </c>
      <c r="I220" s="30">
        <v>84100</v>
      </c>
      <c r="J220" s="31">
        <v>11.9</v>
      </c>
      <c r="K220" s="36">
        <f t="shared" si="7"/>
        <v>36.6</v>
      </c>
      <c r="L220" s="1">
        <v>75</v>
      </c>
      <c r="N220" s="1" t="s">
        <v>348</v>
      </c>
    </row>
    <row r="221" spans="1:14" x14ac:dyDescent="0.2">
      <c r="A221" s="29" t="s">
        <v>170</v>
      </c>
      <c r="B221" s="30">
        <v>3400</v>
      </c>
      <c r="C221" s="30">
        <v>41800</v>
      </c>
      <c r="D221" s="31">
        <v>8.1</v>
      </c>
      <c r="E221" s="30">
        <v>6300</v>
      </c>
      <c r="F221" s="30">
        <v>41800</v>
      </c>
      <c r="G221" s="31">
        <v>15.1</v>
      </c>
      <c r="H221" s="30">
        <v>3600</v>
      </c>
      <c r="I221" s="30">
        <v>41800</v>
      </c>
      <c r="J221" s="31">
        <v>8.6999999999999993</v>
      </c>
      <c r="K221" s="36">
        <f t="shared" si="7"/>
        <v>31.9</v>
      </c>
      <c r="L221" s="1">
        <v>31</v>
      </c>
      <c r="M221" s="1" t="s">
        <v>348</v>
      </c>
      <c r="N221" s="1" t="s">
        <v>348</v>
      </c>
    </row>
    <row r="222" spans="1:14" x14ac:dyDescent="0.2">
      <c r="A222" s="29" t="s">
        <v>51</v>
      </c>
      <c r="B222" s="30">
        <v>1500</v>
      </c>
      <c r="C222" s="30">
        <v>29500</v>
      </c>
      <c r="D222" s="31">
        <v>5.2</v>
      </c>
      <c r="E222" s="30">
        <v>6600</v>
      </c>
      <c r="F222" s="30">
        <v>29500</v>
      </c>
      <c r="G222" s="31">
        <v>22.5</v>
      </c>
      <c r="H222" s="30">
        <v>4200</v>
      </c>
      <c r="I222" s="30">
        <v>29500</v>
      </c>
      <c r="J222" s="31">
        <v>14.2</v>
      </c>
      <c r="K222" s="36">
        <f t="shared" si="7"/>
        <v>41.9</v>
      </c>
      <c r="L222" s="1">
        <v>140</v>
      </c>
    </row>
    <row r="223" spans="1:14" x14ac:dyDescent="0.2">
      <c r="A223" s="29" t="s">
        <v>251</v>
      </c>
      <c r="B223" s="30">
        <v>6500</v>
      </c>
      <c r="C223" s="30">
        <v>37300</v>
      </c>
      <c r="D223" s="31">
        <v>17.5</v>
      </c>
      <c r="E223" s="30">
        <v>7300</v>
      </c>
      <c r="F223" s="30">
        <v>37300</v>
      </c>
      <c r="G223" s="31">
        <v>19.600000000000001</v>
      </c>
      <c r="H223" s="30">
        <v>5500</v>
      </c>
      <c r="I223" s="30">
        <v>37300</v>
      </c>
      <c r="J223" s="31">
        <v>14.6</v>
      </c>
      <c r="K223" s="36">
        <f t="shared" si="7"/>
        <v>51.7</v>
      </c>
      <c r="L223" s="1">
        <v>256</v>
      </c>
    </row>
    <row r="224" spans="1:14" x14ac:dyDescent="0.2">
      <c r="A224" s="29" t="s">
        <v>58</v>
      </c>
      <c r="B224" s="30">
        <v>11300</v>
      </c>
      <c r="C224" s="30">
        <v>110800</v>
      </c>
      <c r="D224" s="31">
        <v>10.199999999999999</v>
      </c>
      <c r="E224" s="30">
        <v>13600</v>
      </c>
      <c r="F224" s="30">
        <v>110800</v>
      </c>
      <c r="G224" s="31">
        <v>12.3</v>
      </c>
      <c r="H224" s="30">
        <v>14500</v>
      </c>
      <c r="I224" s="30">
        <v>110800</v>
      </c>
      <c r="J224" s="31">
        <v>13.1</v>
      </c>
      <c r="K224" s="36">
        <f t="shared" si="7"/>
        <v>35.6</v>
      </c>
      <c r="L224" s="1">
        <v>56</v>
      </c>
      <c r="N224" s="1" t="s">
        <v>348</v>
      </c>
    </row>
    <row r="225" spans="1:14" x14ac:dyDescent="0.2">
      <c r="A225" s="29" t="s">
        <v>140</v>
      </c>
      <c r="B225" s="30">
        <v>6600</v>
      </c>
      <c r="C225" s="30">
        <v>45400</v>
      </c>
      <c r="D225" s="31">
        <v>14.6</v>
      </c>
      <c r="E225" s="30">
        <v>8900</v>
      </c>
      <c r="F225" s="30">
        <v>45400</v>
      </c>
      <c r="G225" s="31">
        <v>19.7</v>
      </c>
      <c r="H225" s="30">
        <v>5100</v>
      </c>
      <c r="I225" s="30">
        <v>45400</v>
      </c>
      <c r="J225" s="31">
        <v>11.3</v>
      </c>
      <c r="K225" s="36">
        <f t="shared" si="7"/>
        <v>45.599999999999994</v>
      </c>
      <c r="L225" s="1">
        <v>180</v>
      </c>
    </row>
    <row r="226" spans="1:14" x14ac:dyDescent="0.2">
      <c r="A226" s="29" t="s">
        <v>286</v>
      </c>
      <c r="B226" s="30">
        <v>6200</v>
      </c>
      <c r="C226" s="30">
        <v>48600</v>
      </c>
      <c r="D226" s="31">
        <v>12.8</v>
      </c>
      <c r="E226" s="30">
        <v>8300</v>
      </c>
      <c r="F226" s="30">
        <v>48600</v>
      </c>
      <c r="G226" s="31">
        <v>17</v>
      </c>
      <c r="H226" s="30">
        <v>8500</v>
      </c>
      <c r="I226" s="30">
        <v>48600</v>
      </c>
      <c r="J226" s="31">
        <v>17.5</v>
      </c>
      <c r="K226" s="36">
        <f t="shared" si="7"/>
        <v>47.3</v>
      </c>
      <c r="L226" s="1">
        <v>200</v>
      </c>
    </row>
    <row r="227" spans="1:14" x14ac:dyDescent="0.2">
      <c r="A227" s="29" t="s">
        <v>117</v>
      </c>
      <c r="B227" s="30">
        <v>8400</v>
      </c>
      <c r="C227" s="30">
        <v>59200</v>
      </c>
      <c r="D227" s="31">
        <v>14.2</v>
      </c>
      <c r="E227" s="30">
        <v>21300</v>
      </c>
      <c r="F227" s="30">
        <v>59200</v>
      </c>
      <c r="G227" s="31">
        <v>36</v>
      </c>
      <c r="H227" s="30">
        <v>6400</v>
      </c>
      <c r="I227" s="30">
        <v>59200</v>
      </c>
      <c r="J227" s="31">
        <v>10.8</v>
      </c>
      <c r="K227" s="36">
        <f t="shared" si="7"/>
        <v>61</v>
      </c>
      <c r="L227" s="1">
        <v>298</v>
      </c>
    </row>
    <row r="228" spans="1:14" x14ac:dyDescent="0.2">
      <c r="A228" s="29" t="s">
        <v>261</v>
      </c>
      <c r="B228" s="30">
        <v>3300</v>
      </c>
      <c r="C228" s="30">
        <v>48900</v>
      </c>
      <c r="D228" s="31">
        <v>6.7</v>
      </c>
      <c r="E228" s="30">
        <v>8400</v>
      </c>
      <c r="F228" s="30">
        <v>48900</v>
      </c>
      <c r="G228" s="31">
        <v>17.100000000000001</v>
      </c>
      <c r="H228" s="30">
        <v>5900</v>
      </c>
      <c r="I228" s="30">
        <v>48900</v>
      </c>
      <c r="J228" s="31">
        <v>12.2</v>
      </c>
      <c r="K228" s="36">
        <f t="shared" si="7"/>
        <v>36</v>
      </c>
      <c r="L228" s="1">
        <v>62</v>
      </c>
      <c r="N228" s="1" t="s">
        <v>348</v>
      </c>
    </row>
    <row r="229" spans="1:14" x14ac:dyDescent="0.2">
      <c r="A229" s="29" t="s">
        <v>80</v>
      </c>
      <c r="B229" s="30">
        <v>3600</v>
      </c>
      <c r="C229" s="30">
        <v>18200</v>
      </c>
      <c r="D229" s="31">
        <v>19.899999999999999</v>
      </c>
      <c r="E229" s="30">
        <v>2800</v>
      </c>
      <c r="F229" s="30">
        <v>18200</v>
      </c>
      <c r="G229" s="31">
        <v>15.3</v>
      </c>
      <c r="H229" s="30">
        <v>3100</v>
      </c>
      <c r="I229" s="30">
        <v>18200</v>
      </c>
      <c r="J229" s="31">
        <v>17.3</v>
      </c>
      <c r="K229" s="36">
        <f t="shared" si="7"/>
        <v>52.5</v>
      </c>
      <c r="L229" s="1">
        <v>263</v>
      </c>
    </row>
    <row r="230" spans="1:14" x14ac:dyDescent="0.2">
      <c r="A230" s="29" t="s">
        <v>74</v>
      </c>
      <c r="B230" s="30">
        <v>3700</v>
      </c>
      <c r="C230" s="30">
        <v>27500</v>
      </c>
      <c r="D230" s="31">
        <v>13.6</v>
      </c>
      <c r="E230" s="30">
        <v>4600</v>
      </c>
      <c r="F230" s="30">
        <v>27500</v>
      </c>
      <c r="G230" s="31">
        <v>16.600000000000001</v>
      </c>
      <c r="H230" s="30">
        <v>4100</v>
      </c>
      <c r="I230" s="30">
        <v>27500</v>
      </c>
      <c r="J230" s="31">
        <v>14.9</v>
      </c>
      <c r="K230" s="36">
        <f t="shared" si="7"/>
        <v>45.1</v>
      </c>
      <c r="L230" s="1">
        <v>175</v>
      </c>
    </row>
    <row r="231" spans="1:14" x14ac:dyDescent="0.2">
      <c r="A231" s="29" t="s">
        <v>21</v>
      </c>
      <c r="B231" s="30">
        <v>9700</v>
      </c>
      <c r="C231" s="30">
        <v>107100</v>
      </c>
      <c r="D231" s="31">
        <v>9.1</v>
      </c>
      <c r="E231" s="30">
        <v>17500</v>
      </c>
      <c r="F231" s="30">
        <v>107100</v>
      </c>
      <c r="G231" s="31">
        <v>16.3</v>
      </c>
      <c r="H231" s="30">
        <v>14200</v>
      </c>
      <c r="I231" s="30">
        <v>107100</v>
      </c>
      <c r="J231" s="31">
        <v>13.3</v>
      </c>
      <c r="K231" s="36">
        <f t="shared" si="7"/>
        <v>38.700000000000003</v>
      </c>
      <c r="L231" s="1">
        <v>97</v>
      </c>
    </row>
    <row r="232" spans="1:14" x14ac:dyDescent="0.2">
      <c r="A232" s="29" t="s">
        <v>122</v>
      </c>
      <c r="B232" s="30">
        <v>7300</v>
      </c>
      <c r="C232" s="30">
        <v>120900</v>
      </c>
      <c r="D232" s="31">
        <v>6</v>
      </c>
      <c r="E232" s="30">
        <v>11900</v>
      </c>
      <c r="F232" s="30">
        <v>120900</v>
      </c>
      <c r="G232" s="31">
        <v>9.8000000000000007</v>
      </c>
      <c r="H232" s="30">
        <v>13500</v>
      </c>
      <c r="I232" s="30">
        <v>120900</v>
      </c>
      <c r="J232" s="31">
        <v>11.2</v>
      </c>
      <c r="K232" s="36">
        <f t="shared" si="7"/>
        <v>27</v>
      </c>
      <c r="L232" s="1">
        <v>4</v>
      </c>
      <c r="M232" s="1" t="s">
        <v>348</v>
      </c>
      <c r="N232" s="1" t="s">
        <v>348</v>
      </c>
    </row>
    <row r="233" spans="1:14" x14ac:dyDescent="0.2">
      <c r="A233" s="29" t="s">
        <v>75</v>
      </c>
      <c r="B233" s="30">
        <v>1600</v>
      </c>
      <c r="C233" s="30">
        <v>44700</v>
      </c>
      <c r="D233" s="31">
        <v>3.7</v>
      </c>
      <c r="E233" s="30">
        <v>6200</v>
      </c>
      <c r="F233" s="30">
        <v>44700</v>
      </c>
      <c r="G233" s="31">
        <v>14</v>
      </c>
      <c r="H233" s="30">
        <v>5500</v>
      </c>
      <c r="I233" s="30">
        <v>44700</v>
      </c>
      <c r="J233" s="31">
        <v>12.2</v>
      </c>
      <c r="K233" s="36">
        <f t="shared" si="7"/>
        <v>29.9</v>
      </c>
      <c r="L233" s="1">
        <v>12</v>
      </c>
      <c r="M233" s="1" t="s">
        <v>348</v>
      </c>
      <c r="N233" s="1" t="s">
        <v>348</v>
      </c>
    </row>
    <row r="234" spans="1:14" x14ac:dyDescent="0.2">
      <c r="A234" s="29" t="s">
        <v>333</v>
      </c>
      <c r="B234" s="30">
        <v>9100</v>
      </c>
      <c r="C234" s="30">
        <v>53600</v>
      </c>
      <c r="D234" s="31">
        <v>17</v>
      </c>
      <c r="E234" s="30">
        <v>8700</v>
      </c>
      <c r="F234" s="30">
        <v>53600</v>
      </c>
      <c r="G234" s="31">
        <v>16.2</v>
      </c>
      <c r="H234" s="30">
        <v>3500</v>
      </c>
      <c r="I234" s="30">
        <v>53600</v>
      </c>
      <c r="J234" s="31">
        <v>6.5</v>
      </c>
      <c r="K234" s="36">
        <f t="shared" si="7"/>
        <v>39.700000000000003</v>
      </c>
      <c r="L234" s="1">
        <v>111</v>
      </c>
    </row>
    <row r="235" spans="1:14" x14ac:dyDescent="0.2">
      <c r="A235" s="29" t="s">
        <v>29</v>
      </c>
      <c r="B235" s="30">
        <v>9500</v>
      </c>
      <c r="C235" s="30">
        <v>124100</v>
      </c>
      <c r="D235" s="31">
        <v>7.6</v>
      </c>
      <c r="E235" s="30">
        <v>22500</v>
      </c>
      <c r="F235" s="30">
        <v>124100</v>
      </c>
      <c r="G235" s="31">
        <v>18.100000000000001</v>
      </c>
      <c r="H235" s="30">
        <v>17900</v>
      </c>
      <c r="I235" s="30">
        <v>124100</v>
      </c>
      <c r="J235" s="31">
        <v>14.4</v>
      </c>
      <c r="K235" s="36">
        <f t="shared" si="7"/>
        <v>40.1</v>
      </c>
      <c r="L235" s="1">
        <v>114</v>
      </c>
    </row>
    <row r="236" spans="1:14" x14ac:dyDescent="0.2">
      <c r="A236" s="29" t="s">
        <v>76</v>
      </c>
      <c r="B236" s="30">
        <v>7200</v>
      </c>
      <c r="C236" s="30">
        <v>41200</v>
      </c>
      <c r="D236" s="31">
        <v>17.5</v>
      </c>
      <c r="E236" s="30">
        <v>7400</v>
      </c>
      <c r="F236" s="30">
        <v>41200</v>
      </c>
      <c r="G236" s="31">
        <v>18</v>
      </c>
      <c r="H236" s="30">
        <v>5100</v>
      </c>
      <c r="I236" s="30">
        <v>41200</v>
      </c>
      <c r="J236" s="31">
        <v>12.3</v>
      </c>
      <c r="K236" s="36">
        <f t="shared" si="7"/>
        <v>47.8</v>
      </c>
      <c r="L236" s="1">
        <v>204</v>
      </c>
    </row>
    <row r="237" spans="1:14" x14ac:dyDescent="0.2">
      <c r="A237" s="29" t="s">
        <v>270</v>
      </c>
      <c r="B237" s="30">
        <v>6600</v>
      </c>
      <c r="C237" s="30">
        <v>54800</v>
      </c>
      <c r="D237" s="31">
        <v>12.1</v>
      </c>
      <c r="E237" s="30">
        <v>12700</v>
      </c>
      <c r="F237" s="30">
        <v>54800</v>
      </c>
      <c r="G237" s="31">
        <v>23.2</v>
      </c>
      <c r="H237" s="30">
        <v>9000</v>
      </c>
      <c r="I237" s="30">
        <v>54800</v>
      </c>
      <c r="J237" s="31">
        <v>16.399999999999999</v>
      </c>
      <c r="K237" s="36">
        <f t="shared" si="7"/>
        <v>51.699999999999996</v>
      </c>
      <c r="L237" s="1">
        <v>254</v>
      </c>
    </row>
    <row r="238" spans="1:14" x14ac:dyDescent="0.2">
      <c r="A238" s="29" t="s">
        <v>59</v>
      </c>
      <c r="B238" s="30">
        <v>21300</v>
      </c>
      <c r="C238" s="30">
        <v>277500</v>
      </c>
      <c r="D238" s="31">
        <v>7.7</v>
      </c>
      <c r="E238" s="30">
        <v>67900</v>
      </c>
      <c r="F238" s="30">
        <v>277500</v>
      </c>
      <c r="G238" s="31">
        <v>24.5</v>
      </c>
      <c r="H238" s="30">
        <v>34600</v>
      </c>
      <c r="I238" s="30">
        <v>277500</v>
      </c>
      <c r="J238" s="31">
        <v>12.5</v>
      </c>
      <c r="K238" s="36">
        <f t="shared" si="7"/>
        <v>44.7</v>
      </c>
      <c r="L238" s="1">
        <v>169</v>
      </c>
    </row>
    <row r="239" spans="1:14" x14ac:dyDescent="0.2">
      <c r="A239" s="29" t="s">
        <v>271</v>
      </c>
      <c r="B239" s="30">
        <v>6000</v>
      </c>
      <c r="C239" s="30">
        <v>51200</v>
      </c>
      <c r="D239" s="31">
        <v>11.8</v>
      </c>
      <c r="E239" s="30">
        <v>6200</v>
      </c>
      <c r="F239" s="30">
        <v>51200</v>
      </c>
      <c r="G239" s="31">
        <v>12.1</v>
      </c>
      <c r="H239" s="30">
        <v>3500</v>
      </c>
      <c r="I239" s="30">
        <v>51200</v>
      </c>
      <c r="J239" s="31">
        <v>6.8</v>
      </c>
      <c r="K239" s="36">
        <f t="shared" si="7"/>
        <v>30.7</v>
      </c>
      <c r="L239" s="1">
        <v>19</v>
      </c>
      <c r="M239" s="1" t="s">
        <v>348</v>
      </c>
      <c r="N239" s="1" t="s">
        <v>348</v>
      </c>
    </row>
    <row r="240" spans="1:14" x14ac:dyDescent="0.2">
      <c r="A240" s="29" t="s">
        <v>128</v>
      </c>
      <c r="B240" s="30">
        <v>13400</v>
      </c>
      <c r="C240" s="30">
        <v>143400</v>
      </c>
      <c r="D240" s="31">
        <v>9.3000000000000007</v>
      </c>
      <c r="E240" s="30">
        <v>25200</v>
      </c>
      <c r="F240" s="30">
        <v>143400</v>
      </c>
      <c r="G240" s="31">
        <v>17.600000000000001</v>
      </c>
      <c r="H240" s="30">
        <v>17200</v>
      </c>
      <c r="I240" s="30">
        <v>143400</v>
      </c>
      <c r="J240" s="31">
        <v>12</v>
      </c>
      <c r="K240" s="36">
        <f t="shared" si="7"/>
        <v>38.900000000000006</v>
      </c>
      <c r="L240" s="1">
        <v>101</v>
      </c>
    </row>
    <row r="241" spans="1:14" x14ac:dyDescent="0.2">
      <c r="A241" s="29" t="s">
        <v>236</v>
      </c>
      <c r="B241" s="30">
        <v>5500</v>
      </c>
      <c r="C241" s="30">
        <v>66900</v>
      </c>
      <c r="D241" s="31">
        <v>8.1999999999999993</v>
      </c>
      <c r="E241" s="30">
        <v>11300</v>
      </c>
      <c r="F241" s="30">
        <v>66900</v>
      </c>
      <c r="G241" s="31">
        <v>16.899999999999999</v>
      </c>
      <c r="H241" s="30">
        <v>6800</v>
      </c>
      <c r="I241" s="30">
        <v>66900</v>
      </c>
      <c r="J241" s="31">
        <v>10.199999999999999</v>
      </c>
      <c r="K241" s="36">
        <f t="shared" si="7"/>
        <v>35.299999999999997</v>
      </c>
      <c r="L241" s="1">
        <v>55</v>
      </c>
      <c r="N241" s="1" t="s">
        <v>348</v>
      </c>
    </row>
    <row r="242" spans="1:14" x14ac:dyDescent="0.2">
      <c r="A242" s="29" t="s">
        <v>123</v>
      </c>
      <c r="B242" s="30">
        <v>9900</v>
      </c>
      <c r="C242" s="30">
        <v>94300</v>
      </c>
      <c r="D242" s="31">
        <v>10.5</v>
      </c>
      <c r="E242" s="30">
        <v>23100</v>
      </c>
      <c r="F242" s="30">
        <v>94300</v>
      </c>
      <c r="G242" s="31">
        <v>24.4</v>
      </c>
      <c r="H242" s="30">
        <v>12600</v>
      </c>
      <c r="I242" s="30">
        <v>94300</v>
      </c>
      <c r="J242" s="31">
        <v>13.3</v>
      </c>
      <c r="K242" s="36">
        <f t="shared" si="7"/>
        <v>48.2</v>
      </c>
      <c r="L242" s="1">
        <v>209</v>
      </c>
    </row>
    <row r="243" spans="1:14" x14ac:dyDescent="0.2">
      <c r="A243" s="29" t="s">
        <v>246</v>
      </c>
      <c r="B243" s="30">
        <v>4000</v>
      </c>
      <c r="C243" s="30">
        <v>33900</v>
      </c>
      <c r="D243" s="31">
        <v>11.9</v>
      </c>
      <c r="E243" s="30">
        <v>8600</v>
      </c>
      <c r="F243" s="30">
        <v>33900</v>
      </c>
      <c r="G243" s="31">
        <v>25.4</v>
      </c>
      <c r="H243" s="30">
        <v>4100</v>
      </c>
      <c r="I243" s="30">
        <v>33900</v>
      </c>
      <c r="J243" s="31">
        <v>12</v>
      </c>
      <c r="K243" s="36">
        <f t="shared" ref="K243:K274" si="8">D243+G243+J243</f>
        <v>49.3</v>
      </c>
      <c r="L243" s="1">
        <v>229</v>
      </c>
    </row>
    <row r="244" spans="1:14" x14ac:dyDescent="0.2">
      <c r="A244" s="29" t="s">
        <v>160</v>
      </c>
      <c r="B244" s="30">
        <v>7300</v>
      </c>
      <c r="C244" s="30">
        <v>79100</v>
      </c>
      <c r="D244" s="31">
        <v>9.1999999999999993</v>
      </c>
      <c r="E244" s="30">
        <v>24800</v>
      </c>
      <c r="F244" s="30">
        <v>79100</v>
      </c>
      <c r="G244" s="31">
        <v>31.4</v>
      </c>
      <c r="H244" s="30">
        <v>14100</v>
      </c>
      <c r="I244" s="30">
        <v>79100</v>
      </c>
      <c r="J244" s="31">
        <v>17.899999999999999</v>
      </c>
      <c r="K244" s="36">
        <f t="shared" si="8"/>
        <v>58.499999999999993</v>
      </c>
      <c r="L244" s="1">
        <v>292</v>
      </c>
    </row>
    <row r="245" spans="1:14" x14ac:dyDescent="0.2">
      <c r="A245" s="29" t="s">
        <v>89</v>
      </c>
      <c r="B245" s="30">
        <v>6600</v>
      </c>
      <c r="C245" s="30">
        <v>50500</v>
      </c>
      <c r="D245" s="31">
        <v>13</v>
      </c>
      <c r="E245" s="30">
        <v>6700</v>
      </c>
      <c r="F245" s="30">
        <v>50500</v>
      </c>
      <c r="G245" s="31">
        <v>13.3</v>
      </c>
      <c r="H245" s="30">
        <v>7500</v>
      </c>
      <c r="I245" s="30">
        <v>50500</v>
      </c>
      <c r="J245" s="31">
        <v>14.8</v>
      </c>
      <c r="K245" s="36">
        <f t="shared" si="8"/>
        <v>41.1</v>
      </c>
      <c r="L245" s="1">
        <v>130</v>
      </c>
    </row>
    <row r="246" spans="1:14" x14ac:dyDescent="0.2">
      <c r="A246" s="29" t="s">
        <v>303</v>
      </c>
      <c r="B246" s="30">
        <v>14000</v>
      </c>
      <c r="C246" s="30">
        <v>142200</v>
      </c>
      <c r="D246" s="31">
        <v>9.8000000000000007</v>
      </c>
      <c r="E246" s="30">
        <v>31300</v>
      </c>
      <c r="F246" s="30">
        <v>142200</v>
      </c>
      <c r="G246" s="31">
        <v>22</v>
      </c>
      <c r="H246" s="30">
        <v>19100</v>
      </c>
      <c r="I246" s="30">
        <v>142200</v>
      </c>
      <c r="J246" s="31">
        <v>13.5</v>
      </c>
      <c r="K246" s="36">
        <f t="shared" si="8"/>
        <v>45.3</v>
      </c>
      <c r="L246" s="1">
        <v>177</v>
      </c>
    </row>
    <row r="247" spans="1:14" x14ac:dyDescent="0.2">
      <c r="A247" s="29" t="s">
        <v>316</v>
      </c>
      <c r="B247" s="30">
        <v>4100</v>
      </c>
      <c r="C247" s="30">
        <v>39000</v>
      </c>
      <c r="D247" s="31">
        <v>10.4</v>
      </c>
      <c r="E247" s="30">
        <v>7300</v>
      </c>
      <c r="F247" s="30">
        <v>39000</v>
      </c>
      <c r="G247" s="31">
        <v>18.7</v>
      </c>
      <c r="H247" s="30">
        <v>5600</v>
      </c>
      <c r="I247" s="30">
        <v>39000</v>
      </c>
      <c r="J247" s="31">
        <v>14.4</v>
      </c>
      <c r="K247" s="36">
        <f t="shared" si="8"/>
        <v>43.5</v>
      </c>
      <c r="L247" s="1">
        <v>159</v>
      </c>
    </row>
    <row r="248" spans="1:14" x14ac:dyDescent="0.2">
      <c r="A248" s="29" t="s">
        <v>101</v>
      </c>
      <c r="B248" s="30">
        <v>3500</v>
      </c>
      <c r="C248" s="30">
        <v>38900</v>
      </c>
      <c r="D248" s="31">
        <v>9.1</v>
      </c>
      <c r="E248" s="30">
        <v>4300</v>
      </c>
      <c r="F248" s="30">
        <v>38900</v>
      </c>
      <c r="G248" s="31">
        <v>11.2</v>
      </c>
      <c r="H248" s="30">
        <v>4100</v>
      </c>
      <c r="I248" s="30">
        <v>38900</v>
      </c>
      <c r="J248" s="31">
        <v>10.6</v>
      </c>
      <c r="K248" s="36">
        <f t="shared" si="8"/>
        <v>30.9</v>
      </c>
      <c r="L248" s="1">
        <v>22</v>
      </c>
      <c r="M248" s="1" t="s">
        <v>348</v>
      </c>
      <c r="N248" s="1" t="s">
        <v>348</v>
      </c>
    </row>
    <row r="249" spans="1:14" x14ac:dyDescent="0.2">
      <c r="A249" s="29" t="s">
        <v>102</v>
      </c>
      <c r="B249" s="30">
        <v>9900</v>
      </c>
      <c r="C249" s="30">
        <v>70400</v>
      </c>
      <c r="D249" s="31">
        <v>14</v>
      </c>
      <c r="E249" s="30">
        <v>10200</v>
      </c>
      <c r="F249" s="30">
        <v>70400</v>
      </c>
      <c r="G249" s="31">
        <v>14.5</v>
      </c>
      <c r="H249" s="30">
        <v>8200</v>
      </c>
      <c r="I249" s="30">
        <v>70400</v>
      </c>
      <c r="J249" s="31">
        <v>11.6</v>
      </c>
      <c r="K249" s="36">
        <f t="shared" si="8"/>
        <v>40.1</v>
      </c>
      <c r="L249" s="1">
        <v>115</v>
      </c>
    </row>
    <row r="250" spans="1:14" x14ac:dyDescent="0.2">
      <c r="A250" s="29" t="s">
        <v>42</v>
      </c>
      <c r="B250" s="30">
        <v>6900</v>
      </c>
      <c r="C250" s="30">
        <v>45400</v>
      </c>
      <c r="D250" s="31">
        <v>15.2</v>
      </c>
      <c r="E250" s="30">
        <v>9300</v>
      </c>
      <c r="F250" s="30">
        <v>45400</v>
      </c>
      <c r="G250" s="31">
        <v>20.5</v>
      </c>
      <c r="H250" s="30">
        <v>4900</v>
      </c>
      <c r="I250" s="30">
        <v>45400</v>
      </c>
      <c r="J250" s="31">
        <v>10.8</v>
      </c>
      <c r="K250" s="36">
        <f t="shared" si="8"/>
        <v>46.5</v>
      </c>
      <c r="L250" s="1">
        <v>190</v>
      </c>
    </row>
    <row r="251" spans="1:14" x14ac:dyDescent="0.2">
      <c r="A251" s="29" t="s">
        <v>189</v>
      </c>
      <c r="B251" s="30">
        <v>7100</v>
      </c>
      <c r="C251" s="30">
        <v>57300</v>
      </c>
      <c r="D251" s="31">
        <v>12.5</v>
      </c>
      <c r="E251" s="30">
        <v>13300</v>
      </c>
      <c r="F251" s="30">
        <v>57300</v>
      </c>
      <c r="G251" s="31">
        <v>23.1</v>
      </c>
      <c r="H251" s="30">
        <v>8900</v>
      </c>
      <c r="I251" s="30">
        <v>57300</v>
      </c>
      <c r="J251" s="31">
        <v>15.6</v>
      </c>
      <c r="K251" s="36">
        <f t="shared" si="8"/>
        <v>51.2</v>
      </c>
      <c r="L251" s="1">
        <v>248</v>
      </c>
    </row>
    <row r="252" spans="1:14" x14ac:dyDescent="0.2">
      <c r="A252" s="29" t="s">
        <v>109</v>
      </c>
      <c r="B252" s="30">
        <v>7900</v>
      </c>
      <c r="C252" s="30">
        <v>50300</v>
      </c>
      <c r="D252" s="31">
        <v>15.7</v>
      </c>
      <c r="E252" s="30">
        <v>10000</v>
      </c>
      <c r="F252" s="30">
        <v>50300</v>
      </c>
      <c r="G252" s="31">
        <v>19.899999999999999</v>
      </c>
      <c r="H252" s="30">
        <v>8600</v>
      </c>
      <c r="I252" s="30">
        <v>50300</v>
      </c>
      <c r="J252" s="31">
        <v>17.100000000000001</v>
      </c>
      <c r="K252" s="36">
        <f t="shared" si="8"/>
        <v>52.699999999999996</v>
      </c>
      <c r="L252" s="1">
        <v>266</v>
      </c>
    </row>
    <row r="253" spans="1:14" x14ac:dyDescent="0.2">
      <c r="A253" s="29" t="s">
        <v>278</v>
      </c>
      <c r="B253" s="30">
        <v>10900</v>
      </c>
      <c r="C253" s="30">
        <v>67900</v>
      </c>
      <c r="D253" s="31">
        <v>16</v>
      </c>
      <c r="E253" s="30">
        <v>21000</v>
      </c>
      <c r="F253" s="30">
        <v>67900</v>
      </c>
      <c r="G253" s="31">
        <v>30.9</v>
      </c>
      <c r="H253" s="30">
        <v>12600</v>
      </c>
      <c r="I253" s="30">
        <v>67900</v>
      </c>
      <c r="J253" s="31">
        <v>18.600000000000001</v>
      </c>
      <c r="K253" s="36">
        <f t="shared" si="8"/>
        <v>65.5</v>
      </c>
      <c r="L253" s="1">
        <v>312</v>
      </c>
    </row>
    <row r="254" spans="1:14" x14ac:dyDescent="0.2">
      <c r="A254" s="29" t="s">
        <v>52</v>
      </c>
      <c r="B254" s="30">
        <v>7600</v>
      </c>
      <c r="C254" s="30">
        <v>54100</v>
      </c>
      <c r="D254" s="31">
        <v>14</v>
      </c>
      <c r="E254" s="30">
        <v>7300</v>
      </c>
      <c r="F254" s="30">
        <v>54100</v>
      </c>
      <c r="G254" s="31">
        <v>13.5</v>
      </c>
      <c r="H254" s="30">
        <v>8800</v>
      </c>
      <c r="I254" s="30">
        <v>54100</v>
      </c>
      <c r="J254" s="31">
        <v>16.3</v>
      </c>
      <c r="K254" s="36">
        <f t="shared" si="8"/>
        <v>43.8</v>
      </c>
      <c r="L254" s="1">
        <v>161</v>
      </c>
    </row>
    <row r="255" spans="1:14" x14ac:dyDescent="0.2">
      <c r="A255" s="29" t="s">
        <v>334</v>
      </c>
      <c r="B255" s="30">
        <v>10100</v>
      </c>
      <c r="C255" s="30">
        <v>79200</v>
      </c>
      <c r="D255" s="31">
        <v>12.7</v>
      </c>
      <c r="E255" s="30">
        <v>11200</v>
      </c>
      <c r="F255" s="30">
        <v>79200</v>
      </c>
      <c r="G255" s="31">
        <v>14.1</v>
      </c>
      <c r="H255" s="30">
        <v>7700</v>
      </c>
      <c r="I255" s="30">
        <v>79200</v>
      </c>
      <c r="J255" s="31">
        <v>9.8000000000000007</v>
      </c>
      <c r="K255" s="36">
        <f t="shared" si="8"/>
        <v>36.599999999999994</v>
      </c>
      <c r="L255" s="1">
        <v>74</v>
      </c>
      <c r="N255" s="1" t="s">
        <v>348</v>
      </c>
    </row>
    <row r="256" spans="1:14" x14ac:dyDescent="0.2">
      <c r="A256" s="29" t="s">
        <v>134</v>
      </c>
      <c r="B256" s="30">
        <v>9300</v>
      </c>
      <c r="C256" s="30">
        <v>51700</v>
      </c>
      <c r="D256" s="31">
        <v>18</v>
      </c>
      <c r="E256" s="30">
        <v>8000</v>
      </c>
      <c r="F256" s="30">
        <v>51700</v>
      </c>
      <c r="G256" s="31">
        <v>15.4</v>
      </c>
      <c r="H256" s="30">
        <v>8100</v>
      </c>
      <c r="I256" s="30">
        <v>51700</v>
      </c>
      <c r="J256" s="31">
        <v>15.6</v>
      </c>
      <c r="K256" s="36">
        <f t="shared" si="8"/>
        <v>49</v>
      </c>
      <c r="L256" s="1">
        <v>223</v>
      </c>
    </row>
    <row r="257" spans="1:14" x14ac:dyDescent="0.2">
      <c r="A257" s="29" t="s">
        <v>6</v>
      </c>
      <c r="B257" s="30">
        <v>4100</v>
      </c>
      <c r="C257" s="30">
        <v>69900</v>
      </c>
      <c r="D257" s="31">
        <v>5.9</v>
      </c>
      <c r="E257" s="30">
        <v>10900</v>
      </c>
      <c r="F257" s="30">
        <v>69900</v>
      </c>
      <c r="G257" s="31">
        <v>15.6</v>
      </c>
      <c r="H257" s="30">
        <v>9200</v>
      </c>
      <c r="I257" s="30">
        <v>69900</v>
      </c>
      <c r="J257" s="31">
        <v>13.1</v>
      </c>
      <c r="K257" s="36">
        <f t="shared" si="8"/>
        <v>34.6</v>
      </c>
      <c r="L257" s="1">
        <v>49</v>
      </c>
      <c r="N257" s="1" t="s">
        <v>348</v>
      </c>
    </row>
    <row r="258" spans="1:14" x14ac:dyDescent="0.2">
      <c r="A258" s="29" t="s">
        <v>242</v>
      </c>
      <c r="B258" s="30">
        <v>7800</v>
      </c>
      <c r="C258" s="30">
        <v>123300</v>
      </c>
      <c r="D258" s="31">
        <v>6.3</v>
      </c>
      <c r="E258" s="30">
        <v>24000</v>
      </c>
      <c r="F258" s="30">
        <v>123300</v>
      </c>
      <c r="G258" s="31">
        <v>19.5</v>
      </c>
      <c r="H258" s="30">
        <v>16200</v>
      </c>
      <c r="I258" s="30">
        <v>123300</v>
      </c>
      <c r="J258" s="31">
        <v>13.1</v>
      </c>
      <c r="K258" s="36">
        <f t="shared" si="8"/>
        <v>38.9</v>
      </c>
      <c r="L258" s="1">
        <v>100</v>
      </c>
    </row>
    <row r="259" spans="1:14" x14ac:dyDescent="0.2">
      <c r="A259" s="29" t="s">
        <v>154</v>
      </c>
      <c r="B259" s="30">
        <v>10100</v>
      </c>
      <c r="C259" s="30">
        <v>76800</v>
      </c>
      <c r="D259" s="31">
        <v>13.2</v>
      </c>
      <c r="E259" s="30">
        <v>16500</v>
      </c>
      <c r="F259" s="30">
        <v>76800</v>
      </c>
      <c r="G259" s="31">
        <v>21.5</v>
      </c>
      <c r="H259" s="30">
        <v>10800</v>
      </c>
      <c r="I259" s="30">
        <v>76800</v>
      </c>
      <c r="J259" s="31">
        <v>14.1</v>
      </c>
      <c r="K259" s="36">
        <f t="shared" si="8"/>
        <v>48.800000000000004</v>
      </c>
      <c r="L259" s="1">
        <v>220</v>
      </c>
    </row>
    <row r="260" spans="1:14" x14ac:dyDescent="0.2">
      <c r="A260" s="29" t="s">
        <v>225</v>
      </c>
      <c r="B260" s="30">
        <v>16400</v>
      </c>
      <c r="C260" s="30">
        <v>154800</v>
      </c>
      <c r="D260" s="31">
        <v>10.6</v>
      </c>
      <c r="E260" s="30">
        <v>46500</v>
      </c>
      <c r="F260" s="30">
        <v>154800</v>
      </c>
      <c r="G260" s="31">
        <v>30</v>
      </c>
      <c r="H260" s="30">
        <v>33000</v>
      </c>
      <c r="I260" s="30">
        <v>154800</v>
      </c>
      <c r="J260" s="31">
        <v>21.3</v>
      </c>
      <c r="K260" s="36">
        <f t="shared" si="8"/>
        <v>61.900000000000006</v>
      </c>
      <c r="L260" s="1">
        <v>303</v>
      </c>
    </row>
    <row r="261" spans="1:14" x14ac:dyDescent="0.2">
      <c r="A261" s="29" t="s">
        <v>287</v>
      </c>
      <c r="B261" s="30">
        <v>4400</v>
      </c>
      <c r="C261" s="30">
        <v>45100</v>
      </c>
      <c r="D261" s="31">
        <v>9.8000000000000007</v>
      </c>
      <c r="E261" s="30">
        <v>8600</v>
      </c>
      <c r="F261" s="30">
        <v>45100</v>
      </c>
      <c r="G261" s="31">
        <v>19.100000000000001</v>
      </c>
      <c r="H261" s="30">
        <v>7700</v>
      </c>
      <c r="I261" s="30">
        <v>45100</v>
      </c>
      <c r="J261" s="31">
        <v>17</v>
      </c>
      <c r="K261" s="36">
        <f t="shared" si="8"/>
        <v>45.900000000000006</v>
      </c>
      <c r="L261" s="1">
        <v>183</v>
      </c>
    </row>
    <row r="262" spans="1:14" x14ac:dyDescent="0.2">
      <c r="A262" s="29" t="s">
        <v>178</v>
      </c>
      <c r="B262" s="30">
        <v>11500</v>
      </c>
      <c r="C262" s="30">
        <v>74100</v>
      </c>
      <c r="D262" s="31">
        <v>15.5</v>
      </c>
      <c r="E262" s="30">
        <v>23500</v>
      </c>
      <c r="F262" s="30">
        <v>74100</v>
      </c>
      <c r="G262" s="31">
        <v>31.8</v>
      </c>
      <c r="H262" s="30">
        <v>12200</v>
      </c>
      <c r="I262" s="30">
        <v>74100</v>
      </c>
      <c r="J262" s="31">
        <v>16.399999999999999</v>
      </c>
      <c r="K262" s="36">
        <f t="shared" si="8"/>
        <v>63.699999999999996</v>
      </c>
      <c r="L262" s="1">
        <v>308</v>
      </c>
    </row>
    <row r="263" spans="1:14" x14ac:dyDescent="0.2">
      <c r="A263" s="29" t="s">
        <v>194</v>
      </c>
      <c r="B263" s="30">
        <v>4400</v>
      </c>
      <c r="C263" s="30">
        <v>51700</v>
      </c>
      <c r="D263" s="31">
        <v>8.6</v>
      </c>
      <c r="E263" s="30">
        <v>9200</v>
      </c>
      <c r="F263" s="30">
        <v>51700</v>
      </c>
      <c r="G263" s="31">
        <v>17.8</v>
      </c>
      <c r="H263" s="30">
        <v>6000</v>
      </c>
      <c r="I263" s="30">
        <v>51700</v>
      </c>
      <c r="J263" s="31">
        <v>11.5</v>
      </c>
      <c r="K263" s="36">
        <f t="shared" si="8"/>
        <v>37.9</v>
      </c>
      <c r="L263" s="1">
        <v>88</v>
      </c>
    </row>
    <row r="264" spans="1:14" x14ac:dyDescent="0.2">
      <c r="A264" s="29" t="s">
        <v>28</v>
      </c>
      <c r="B264" s="30">
        <v>6800</v>
      </c>
      <c r="C264" s="30">
        <v>78100</v>
      </c>
      <c r="D264" s="31">
        <v>8.6999999999999993</v>
      </c>
      <c r="E264" s="30">
        <v>10900</v>
      </c>
      <c r="F264" s="30">
        <v>78100</v>
      </c>
      <c r="G264" s="31">
        <v>13.9</v>
      </c>
      <c r="H264" s="30">
        <v>9300</v>
      </c>
      <c r="I264" s="30">
        <v>78100</v>
      </c>
      <c r="J264" s="31">
        <v>11.9</v>
      </c>
      <c r="K264" s="36">
        <f t="shared" si="8"/>
        <v>34.5</v>
      </c>
      <c r="L264" s="1">
        <v>46</v>
      </c>
      <c r="N264" s="1" t="s">
        <v>348</v>
      </c>
    </row>
    <row r="265" spans="1:14" x14ac:dyDescent="0.2">
      <c r="A265" s="29" t="s">
        <v>135</v>
      </c>
      <c r="B265" s="30">
        <v>7000</v>
      </c>
      <c r="C265" s="30">
        <v>59700</v>
      </c>
      <c r="D265" s="31">
        <v>11.8</v>
      </c>
      <c r="E265" s="30">
        <v>13700</v>
      </c>
      <c r="F265" s="30">
        <v>59700</v>
      </c>
      <c r="G265" s="31">
        <v>22.9</v>
      </c>
      <c r="H265" s="30">
        <v>8900</v>
      </c>
      <c r="I265" s="30">
        <v>59700</v>
      </c>
      <c r="J265" s="31">
        <v>14.9</v>
      </c>
      <c r="K265" s="36">
        <f t="shared" si="8"/>
        <v>49.6</v>
      </c>
      <c r="L265" s="1">
        <v>232</v>
      </c>
    </row>
    <row r="266" spans="1:14" x14ac:dyDescent="0.2">
      <c r="A266" s="29" t="s">
        <v>136</v>
      </c>
      <c r="B266" s="30">
        <v>2900</v>
      </c>
      <c r="C266" s="30">
        <v>46200</v>
      </c>
      <c r="D266" s="31">
        <v>6.3</v>
      </c>
      <c r="E266" s="30">
        <v>10600</v>
      </c>
      <c r="F266" s="30">
        <v>46200</v>
      </c>
      <c r="G266" s="31">
        <v>22.9</v>
      </c>
      <c r="H266" s="30">
        <v>10100</v>
      </c>
      <c r="I266" s="30">
        <v>46200</v>
      </c>
      <c r="J266" s="31">
        <v>21.9</v>
      </c>
      <c r="K266" s="36">
        <f t="shared" si="8"/>
        <v>51.099999999999994</v>
      </c>
      <c r="L266" s="1">
        <v>246</v>
      </c>
    </row>
    <row r="267" spans="1:14" x14ac:dyDescent="0.2">
      <c r="A267" s="29" t="s">
        <v>179</v>
      </c>
      <c r="B267" s="30">
        <v>3500</v>
      </c>
      <c r="C267" s="30">
        <v>41800</v>
      </c>
      <c r="D267" s="31">
        <v>8.4</v>
      </c>
      <c r="E267" s="30">
        <v>9700</v>
      </c>
      <c r="F267" s="30">
        <v>41800</v>
      </c>
      <c r="G267" s="31">
        <v>23.2</v>
      </c>
      <c r="H267" s="30">
        <v>4100</v>
      </c>
      <c r="I267" s="30">
        <v>41800</v>
      </c>
      <c r="J267" s="31">
        <v>9.9</v>
      </c>
      <c r="K267" s="36">
        <f t="shared" si="8"/>
        <v>41.5</v>
      </c>
      <c r="L267" s="1">
        <v>132</v>
      </c>
    </row>
    <row r="268" spans="1:14" x14ac:dyDescent="0.2">
      <c r="A268" s="29" t="s">
        <v>22</v>
      </c>
      <c r="B268" s="30">
        <v>14600</v>
      </c>
      <c r="C268" s="30">
        <v>143100</v>
      </c>
      <c r="D268" s="31">
        <v>10.199999999999999</v>
      </c>
      <c r="E268" s="30">
        <v>35200</v>
      </c>
      <c r="F268" s="30">
        <v>143100</v>
      </c>
      <c r="G268" s="31">
        <v>24.6</v>
      </c>
      <c r="H268" s="30">
        <v>20400</v>
      </c>
      <c r="I268" s="30">
        <v>143100</v>
      </c>
      <c r="J268" s="31">
        <v>14.3</v>
      </c>
      <c r="K268" s="36">
        <f t="shared" si="8"/>
        <v>49.099999999999994</v>
      </c>
      <c r="L268" s="1">
        <v>225</v>
      </c>
    </row>
    <row r="269" spans="1:14" x14ac:dyDescent="0.2">
      <c r="A269" s="29" t="s">
        <v>11</v>
      </c>
      <c r="B269" s="30">
        <v>6500</v>
      </c>
      <c r="C269" s="30">
        <v>88400</v>
      </c>
      <c r="D269" s="31">
        <v>7.3</v>
      </c>
      <c r="E269" s="30">
        <v>16900</v>
      </c>
      <c r="F269" s="30">
        <v>88400</v>
      </c>
      <c r="G269" s="31">
        <v>19.100000000000001</v>
      </c>
      <c r="H269" s="30">
        <v>12500</v>
      </c>
      <c r="I269" s="30">
        <v>88400</v>
      </c>
      <c r="J269" s="31">
        <v>14.2</v>
      </c>
      <c r="K269" s="36">
        <f t="shared" si="8"/>
        <v>40.6</v>
      </c>
      <c r="L269" s="1">
        <v>120</v>
      </c>
    </row>
    <row r="270" spans="1:14" x14ac:dyDescent="0.2">
      <c r="A270" s="29" t="s">
        <v>129</v>
      </c>
      <c r="B270" s="30">
        <v>5900</v>
      </c>
      <c r="C270" s="30">
        <v>104100</v>
      </c>
      <c r="D270" s="31">
        <v>5.7</v>
      </c>
      <c r="E270" s="30">
        <v>15200</v>
      </c>
      <c r="F270" s="30">
        <v>104100</v>
      </c>
      <c r="G270" s="31">
        <v>14.6</v>
      </c>
      <c r="H270" s="30">
        <v>11200</v>
      </c>
      <c r="I270" s="30">
        <v>104100</v>
      </c>
      <c r="J270" s="31">
        <v>10.7</v>
      </c>
      <c r="K270" s="36">
        <f t="shared" si="8"/>
        <v>31</v>
      </c>
      <c r="L270" s="1">
        <v>23</v>
      </c>
      <c r="M270" s="1" t="s">
        <v>348</v>
      </c>
      <c r="N270" s="1" t="s">
        <v>348</v>
      </c>
    </row>
    <row r="271" spans="1:14" x14ac:dyDescent="0.2">
      <c r="A271" s="29" t="s">
        <v>141</v>
      </c>
      <c r="B271" s="30">
        <v>9000</v>
      </c>
      <c r="C271" s="30">
        <v>61400</v>
      </c>
      <c r="D271" s="31">
        <v>14.6</v>
      </c>
      <c r="E271" s="30">
        <v>15400</v>
      </c>
      <c r="F271" s="30">
        <v>61400</v>
      </c>
      <c r="G271" s="31">
        <v>25</v>
      </c>
      <c r="H271" s="30">
        <v>9500</v>
      </c>
      <c r="I271" s="30">
        <v>61400</v>
      </c>
      <c r="J271" s="31">
        <v>15.4</v>
      </c>
      <c r="K271" s="36">
        <f t="shared" si="8"/>
        <v>55</v>
      </c>
      <c r="L271" s="1">
        <v>280</v>
      </c>
    </row>
    <row r="272" spans="1:14" x14ac:dyDescent="0.2">
      <c r="A272" s="29" t="s">
        <v>330</v>
      </c>
      <c r="B272" s="30">
        <v>8600</v>
      </c>
      <c r="C272" s="30">
        <v>57900</v>
      </c>
      <c r="D272" s="31">
        <v>14.9</v>
      </c>
      <c r="E272" s="30">
        <v>12100</v>
      </c>
      <c r="F272" s="30">
        <v>57900</v>
      </c>
      <c r="G272" s="31">
        <v>20.8</v>
      </c>
      <c r="H272" s="30">
        <v>11200</v>
      </c>
      <c r="I272" s="30">
        <v>57900</v>
      </c>
      <c r="J272" s="31">
        <v>19.3</v>
      </c>
      <c r="K272" s="36">
        <f t="shared" si="8"/>
        <v>55</v>
      </c>
      <c r="L272" s="1">
        <v>281</v>
      </c>
    </row>
    <row r="273" spans="1:14" x14ac:dyDescent="0.2">
      <c r="A273" s="29" t="s">
        <v>195</v>
      </c>
      <c r="B273" s="30">
        <v>7800</v>
      </c>
      <c r="C273" s="30">
        <v>59600</v>
      </c>
      <c r="D273" s="31">
        <v>13.1</v>
      </c>
      <c r="E273" s="30">
        <v>16100</v>
      </c>
      <c r="F273" s="30">
        <v>59600</v>
      </c>
      <c r="G273" s="31">
        <v>27</v>
      </c>
      <c r="H273" s="30">
        <v>6400</v>
      </c>
      <c r="I273" s="30">
        <v>59600</v>
      </c>
      <c r="J273" s="31">
        <v>10.7</v>
      </c>
      <c r="K273" s="36">
        <f t="shared" si="8"/>
        <v>50.8</v>
      </c>
      <c r="L273" s="1">
        <v>242</v>
      </c>
    </row>
    <row r="274" spans="1:14" x14ac:dyDescent="0.2">
      <c r="A274" s="29" t="s">
        <v>7</v>
      </c>
      <c r="B274" s="30">
        <v>8100</v>
      </c>
      <c r="C274" s="30">
        <v>123700</v>
      </c>
      <c r="D274" s="31">
        <v>6.5</v>
      </c>
      <c r="E274" s="30">
        <v>16200</v>
      </c>
      <c r="F274" s="30">
        <v>123700</v>
      </c>
      <c r="G274" s="31">
        <v>13.1</v>
      </c>
      <c r="H274" s="30">
        <v>12900</v>
      </c>
      <c r="I274" s="30">
        <v>123700</v>
      </c>
      <c r="J274" s="31">
        <v>10.5</v>
      </c>
      <c r="K274" s="36">
        <f t="shared" si="8"/>
        <v>30.1</v>
      </c>
      <c r="L274" s="1">
        <v>14</v>
      </c>
      <c r="M274" s="1" t="s">
        <v>348</v>
      </c>
      <c r="N274" s="1" t="s">
        <v>348</v>
      </c>
    </row>
    <row r="275" spans="1:14" x14ac:dyDescent="0.2">
      <c r="A275" s="29" t="s">
        <v>288</v>
      </c>
      <c r="B275" s="30">
        <v>4800</v>
      </c>
      <c r="C275" s="30">
        <v>43200</v>
      </c>
      <c r="D275" s="31">
        <v>11.1</v>
      </c>
      <c r="E275" s="30">
        <v>13400</v>
      </c>
      <c r="F275" s="30">
        <v>43200</v>
      </c>
      <c r="G275" s="31">
        <v>30.9</v>
      </c>
      <c r="H275" s="30">
        <v>7300</v>
      </c>
      <c r="I275" s="30">
        <v>43200</v>
      </c>
      <c r="J275" s="31">
        <v>16.8</v>
      </c>
      <c r="K275" s="36">
        <f t="shared" ref="K275:K279" si="9">D275+G275+J275</f>
        <v>58.8</v>
      </c>
      <c r="L275" s="1">
        <v>293</v>
      </c>
    </row>
    <row r="276" spans="1:14" x14ac:dyDescent="0.2">
      <c r="A276" s="29" t="s">
        <v>226</v>
      </c>
      <c r="B276" s="30">
        <v>8800</v>
      </c>
      <c r="C276" s="30">
        <v>107700</v>
      </c>
      <c r="D276" s="31">
        <v>8.1999999999999993</v>
      </c>
      <c r="E276" s="30">
        <v>26400</v>
      </c>
      <c r="F276" s="30">
        <v>107700</v>
      </c>
      <c r="G276" s="31">
        <v>24.5</v>
      </c>
      <c r="H276" s="30">
        <v>19800</v>
      </c>
      <c r="I276" s="30">
        <v>107700</v>
      </c>
      <c r="J276" s="31">
        <v>18.3</v>
      </c>
      <c r="K276" s="36">
        <f t="shared" si="9"/>
        <v>51</v>
      </c>
      <c r="L276" s="1">
        <v>244</v>
      </c>
    </row>
    <row r="277" spans="1:14" x14ac:dyDescent="0.2">
      <c r="A277" s="29" t="s">
        <v>272</v>
      </c>
      <c r="B277" s="30">
        <v>6000</v>
      </c>
      <c r="C277" s="30">
        <v>68500</v>
      </c>
      <c r="D277" s="31">
        <v>8.8000000000000007</v>
      </c>
      <c r="E277" s="30">
        <v>12600</v>
      </c>
      <c r="F277" s="30">
        <v>68500</v>
      </c>
      <c r="G277" s="31">
        <v>18.399999999999999</v>
      </c>
      <c r="H277" s="30">
        <v>8500</v>
      </c>
      <c r="I277" s="30">
        <v>68500</v>
      </c>
      <c r="J277" s="31">
        <v>12.4</v>
      </c>
      <c r="K277" s="36">
        <f t="shared" si="9"/>
        <v>39.6</v>
      </c>
      <c r="L277" s="1">
        <v>108</v>
      </c>
    </row>
    <row r="278" spans="1:14" x14ac:dyDescent="0.2">
      <c r="A278" s="29" t="s">
        <v>310</v>
      </c>
      <c r="B278" s="30">
        <v>9800</v>
      </c>
      <c r="C278" s="30">
        <v>109300</v>
      </c>
      <c r="D278" s="31">
        <v>8.9</v>
      </c>
      <c r="E278" s="30">
        <v>21900</v>
      </c>
      <c r="F278" s="30">
        <v>109300</v>
      </c>
      <c r="G278" s="31">
        <v>20.100000000000001</v>
      </c>
      <c r="H278" s="30">
        <v>14500</v>
      </c>
      <c r="I278" s="30">
        <v>109300</v>
      </c>
      <c r="J278" s="31">
        <v>13.3</v>
      </c>
      <c r="K278" s="36">
        <f t="shared" si="9"/>
        <v>42.3</v>
      </c>
      <c r="L278" s="1">
        <v>145</v>
      </c>
    </row>
    <row r="279" spans="1:14" x14ac:dyDescent="0.2">
      <c r="A279" s="29" t="s">
        <v>23</v>
      </c>
      <c r="B279" s="30">
        <v>6700</v>
      </c>
      <c r="C279" s="30">
        <v>98800</v>
      </c>
      <c r="D279" s="31">
        <v>6.8</v>
      </c>
      <c r="E279" s="30">
        <v>14600</v>
      </c>
      <c r="F279" s="30">
        <v>98800</v>
      </c>
      <c r="G279" s="31">
        <v>14.7</v>
      </c>
      <c r="H279" s="30">
        <v>12600</v>
      </c>
      <c r="I279" s="30">
        <v>98800</v>
      </c>
      <c r="J279" s="31">
        <v>12.8</v>
      </c>
      <c r="K279" s="36">
        <f t="shared" si="9"/>
        <v>34.299999999999997</v>
      </c>
      <c r="L279" s="1">
        <v>45</v>
      </c>
      <c r="N279" s="1" t="s">
        <v>348</v>
      </c>
    </row>
    <row r="280" spans="1:14" x14ac:dyDescent="0.2">
      <c r="A280" s="29" t="s">
        <v>137</v>
      </c>
      <c r="B280" s="32" t="s">
        <v>1068</v>
      </c>
      <c r="C280" s="30">
        <v>36300</v>
      </c>
      <c r="D280" s="32" t="s">
        <v>1068</v>
      </c>
      <c r="E280" s="30">
        <v>5400</v>
      </c>
      <c r="F280" s="30">
        <v>36300</v>
      </c>
      <c r="G280" s="31">
        <v>14.9</v>
      </c>
      <c r="H280" s="30">
        <v>3300</v>
      </c>
      <c r="I280" s="30">
        <v>36300</v>
      </c>
      <c r="J280" s="31">
        <v>9</v>
      </c>
      <c r="K280" s="1" t="s">
        <v>349</v>
      </c>
      <c r="L280" s="1" t="s">
        <v>349</v>
      </c>
    </row>
    <row r="281" spans="1:14" x14ac:dyDescent="0.2">
      <c r="A281" s="29" t="s">
        <v>289</v>
      </c>
      <c r="B281" s="30">
        <v>5400</v>
      </c>
      <c r="C281" s="30">
        <v>40200</v>
      </c>
      <c r="D281" s="31">
        <v>13.4</v>
      </c>
      <c r="E281" s="30">
        <v>8400</v>
      </c>
      <c r="F281" s="30">
        <v>40200</v>
      </c>
      <c r="G281" s="31">
        <v>20.9</v>
      </c>
      <c r="H281" s="30">
        <v>8100</v>
      </c>
      <c r="I281" s="30">
        <v>40200</v>
      </c>
      <c r="J281" s="31">
        <v>20.100000000000001</v>
      </c>
      <c r="K281" s="36">
        <f t="shared" ref="K281:K316" si="10">D281+G281+J281</f>
        <v>54.4</v>
      </c>
      <c r="L281" s="1">
        <v>277</v>
      </c>
    </row>
    <row r="282" spans="1:14" x14ac:dyDescent="0.2">
      <c r="A282" s="29" t="s">
        <v>335</v>
      </c>
      <c r="B282" s="30">
        <v>5300</v>
      </c>
      <c r="C282" s="30">
        <v>55400</v>
      </c>
      <c r="D282" s="31">
        <v>9.6</v>
      </c>
      <c r="E282" s="30">
        <v>8000</v>
      </c>
      <c r="F282" s="30">
        <v>55400</v>
      </c>
      <c r="G282" s="31">
        <v>14.5</v>
      </c>
      <c r="H282" s="30">
        <v>8100</v>
      </c>
      <c r="I282" s="30">
        <v>55400</v>
      </c>
      <c r="J282" s="31">
        <v>14.6</v>
      </c>
      <c r="K282" s="36">
        <f t="shared" si="10"/>
        <v>38.700000000000003</v>
      </c>
      <c r="L282" s="1">
        <v>98</v>
      </c>
    </row>
    <row r="283" spans="1:14" x14ac:dyDescent="0.2">
      <c r="A283" s="29" t="s">
        <v>317</v>
      </c>
      <c r="B283" s="30">
        <v>5700</v>
      </c>
      <c r="C283" s="30">
        <v>59000</v>
      </c>
      <c r="D283" s="31">
        <v>9.6999999999999993</v>
      </c>
      <c r="E283" s="30">
        <v>11200</v>
      </c>
      <c r="F283" s="30">
        <v>59000</v>
      </c>
      <c r="G283" s="31">
        <v>19</v>
      </c>
      <c r="H283" s="30">
        <v>6200</v>
      </c>
      <c r="I283" s="30">
        <v>59000</v>
      </c>
      <c r="J283" s="31">
        <v>10.5</v>
      </c>
      <c r="K283" s="36">
        <f t="shared" si="10"/>
        <v>39.200000000000003</v>
      </c>
      <c r="L283" s="1">
        <v>103</v>
      </c>
    </row>
    <row r="284" spans="1:14" x14ac:dyDescent="0.2">
      <c r="A284" s="29" t="s">
        <v>127</v>
      </c>
      <c r="B284" s="30">
        <v>7500</v>
      </c>
      <c r="C284" s="30">
        <v>78700</v>
      </c>
      <c r="D284" s="31">
        <v>9.5</v>
      </c>
      <c r="E284" s="30">
        <v>12800</v>
      </c>
      <c r="F284" s="30">
        <v>78700</v>
      </c>
      <c r="G284" s="31">
        <v>16.3</v>
      </c>
      <c r="H284" s="30">
        <v>9500</v>
      </c>
      <c r="I284" s="30">
        <v>78700</v>
      </c>
      <c r="J284" s="31">
        <v>12</v>
      </c>
      <c r="K284" s="36">
        <f t="shared" si="10"/>
        <v>37.799999999999997</v>
      </c>
      <c r="L284" s="1">
        <v>85</v>
      </c>
    </row>
    <row r="285" spans="1:14" x14ac:dyDescent="0.2">
      <c r="A285" s="29" t="s">
        <v>171</v>
      </c>
      <c r="B285" s="30">
        <v>5000</v>
      </c>
      <c r="C285" s="30">
        <v>55900</v>
      </c>
      <c r="D285" s="31">
        <v>8.9</v>
      </c>
      <c r="E285" s="30">
        <v>6300</v>
      </c>
      <c r="F285" s="30">
        <v>55900</v>
      </c>
      <c r="G285" s="31">
        <v>11.2</v>
      </c>
      <c r="H285" s="30">
        <v>5900</v>
      </c>
      <c r="I285" s="30">
        <v>55900</v>
      </c>
      <c r="J285" s="31">
        <v>10.5</v>
      </c>
      <c r="K285" s="36">
        <f t="shared" si="10"/>
        <v>30.6</v>
      </c>
      <c r="L285" s="1">
        <v>18</v>
      </c>
      <c r="M285" s="1" t="s">
        <v>348</v>
      </c>
      <c r="N285" s="1" t="s">
        <v>348</v>
      </c>
    </row>
    <row r="286" spans="1:14" x14ac:dyDescent="0.2">
      <c r="A286" s="29" t="s">
        <v>262</v>
      </c>
      <c r="B286" s="30">
        <v>6600</v>
      </c>
      <c r="C286" s="30">
        <v>56800</v>
      </c>
      <c r="D286" s="31">
        <v>11.6</v>
      </c>
      <c r="E286" s="30">
        <v>14900</v>
      </c>
      <c r="F286" s="30">
        <v>56800</v>
      </c>
      <c r="G286" s="31">
        <v>26.2</v>
      </c>
      <c r="H286" s="30">
        <v>7900</v>
      </c>
      <c r="I286" s="30">
        <v>56800</v>
      </c>
      <c r="J286" s="31">
        <v>13.9</v>
      </c>
      <c r="K286" s="36">
        <f t="shared" si="10"/>
        <v>51.699999999999996</v>
      </c>
      <c r="L286" s="1">
        <v>253</v>
      </c>
    </row>
    <row r="287" spans="1:14" x14ac:dyDescent="0.2">
      <c r="A287" s="29" t="s">
        <v>331</v>
      </c>
      <c r="B287" s="30">
        <v>4300</v>
      </c>
      <c r="C287" s="30">
        <v>42600</v>
      </c>
      <c r="D287" s="31">
        <v>10</v>
      </c>
      <c r="E287" s="30">
        <v>7600</v>
      </c>
      <c r="F287" s="30">
        <v>42600</v>
      </c>
      <c r="G287" s="31">
        <v>17.8</v>
      </c>
      <c r="H287" s="30">
        <v>4800</v>
      </c>
      <c r="I287" s="30">
        <v>42600</v>
      </c>
      <c r="J287" s="31">
        <v>11.2</v>
      </c>
      <c r="K287" s="36">
        <f t="shared" si="10"/>
        <v>39</v>
      </c>
      <c r="L287" s="1">
        <v>102</v>
      </c>
    </row>
    <row r="288" spans="1:14" x14ac:dyDescent="0.2">
      <c r="A288" s="29" t="s">
        <v>273</v>
      </c>
      <c r="B288" s="30">
        <v>5100</v>
      </c>
      <c r="C288" s="30">
        <v>52700</v>
      </c>
      <c r="D288" s="31">
        <v>9.6999999999999993</v>
      </c>
      <c r="E288" s="30">
        <v>6500</v>
      </c>
      <c r="F288" s="30">
        <v>52700</v>
      </c>
      <c r="G288" s="31">
        <v>12.3</v>
      </c>
      <c r="H288" s="30">
        <v>2000</v>
      </c>
      <c r="I288" s="30">
        <v>52700</v>
      </c>
      <c r="J288" s="31">
        <v>3.9</v>
      </c>
      <c r="K288" s="36">
        <f t="shared" si="10"/>
        <v>25.9</v>
      </c>
      <c r="L288" s="1">
        <v>2</v>
      </c>
      <c r="M288" s="1" t="s">
        <v>348</v>
      </c>
      <c r="N288" s="1" t="s">
        <v>348</v>
      </c>
    </row>
    <row r="289" spans="1:14" x14ac:dyDescent="0.2">
      <c r="A289" s="29" t="s">
        <v>180</v>
      </c>
      <c r="B289" s="30">
        <v>6000</v>
      </c>
      <c r="C289" s="30">
        <v>44600</v>
      </c>
      <c r="D289" s="31">
        <v>13.4</v>
      </c>
      <c r="E289" s="30">
        <v>9300</v>
      </c>
      <c r="F289" s="30">
        <v>44600</v>
      </c>
      <c r="G289" s="31">
        <v>20.8</v>
      </c>
      <c r="H289" s="30">
        <v>7100</v>
      </c>
      <c r="I289" s="30">
        <v>44600</v>
      </c>
      <c r="J289" s="31">
        <v>15.9</v>
      </c>
      <c r="K289" s="36">
        <f t="shared" si="10"/>
        <v>50.1</v>
      </c>
      <c r="L289" s="1">
        <v>234</v>
      </c>
    </row>
    <row r="290" spans="1:14" x14ac:dyDescent="0.2">
      <c r="A290" s="29" t="s">
        <v>155</v>
      </c>
      <c r="B290" s="30">
        <v>6100</v>
      </c>
      <c r="C290" s="30">
        <v>83100</v>
      </c>
      <c r="D290" s="31">
        <v>7.3</v>
      </c>
      <c r="E290" s="30">
        <v>11500</v>
      </c>
      <c r="F290" s="30">
        <v>83100</v>
      </c>
      <c r="G290" s="31">
        <v>13.8</v>
      </c>
      <c r="H290" s="30">
        <v>8000</v>
      </c>
      <c r="I290" s="30">
        <v>83100</v>
      </c>
      <c r="J290" s="31">
        <v>9.6999999999999993</v>
      </c>
      <c r="K290" s="36">
        <f t="shared" si="10"/>
        <v>30.8</v>
      </c>
      <c r="L290" s="1">
        <v>21</v>
      </c>
      <c r="M290" s="1" t="s">
        <v>348</v>
      </c>
      <c r="N290" s="1" t="s">
        <v>348</v>
      </c>
    </row>
    <row r="291" spans="1:14" x14ac:dyDescent="0.2">
      <c r="A291" s="29" t="s">
        <v>274</v>
      </c>
      <c r="B291" s="30">
        <v>7000</v>
      </c>
      <c r="C291" s="30">
        <v>65000</v>
      </c>
      <c r="D291" s="31">
        <v>10.8</v>
      </c>
      <c r="E291" s="30">
        <v>17000</v>
      </c>
      <c r="F291" s="30">
        <v>65000</v>
      </c>
      <c r="G291" s="31">
        <v>26.2</v>
      </c>
      <c r="H291" s="30">
        <v>9300</v>
      </c>
      <c r="I291" s="30">
        <v>65000</v>
      </c>
      <c r="J291" s="31">
        <v>14.3</v>
      </c>
      <c r="K291" s="36">
        <f t="shared" si="10"/>
        <v>51.3</v>
      </c>
      <c r="L291" s="1">
        <v>250</v>
      </c>
    </row>
    <row r="292" spans="1:14" x14ac:dyDescent="0.2">
      <c r="A292" s="29" t="s">
        <v>307</v>
      </c>
      <c r="B292" s="30">
        <v>5400</v>
      </c>
      <c r="C292" s="30">
        <v>58300</v>
      </c>
      <c r="D292" s="31">
        <v>9.3000000000000007</v>
      </c>
      <c r="E292" s="30">
        <v>7400</v>
      </c>
      <c r="F292" s="30">
        <v>58300</v>
      </c>
      <c r="G292" s="31">
        <v>12.7</v>
      </c>
      <c r="H292" s="30">
        <v>5300</v>
      </c>
      <c r="I292" s="30">
        <v>58300</v>
      </c>
      <c r="J292" s="31">
        <v>9.1</v>
      </c>
      <c r="K292" s="36">
        <f t="shared" si="10"/>
        <v>31.1</v>
      </c>
      <c r="L292" s="1">
        <v>24</v>
      </c>
      <c r="M292" s="1" t="s">
        <v>348</v>
      </c>
      <c r="N292" s="1" t="s">
        <v>348</v>
      </c>
    </row>
    <row r="293" spans="1:14" x14ac:dyDescent="0.2">
      <c r="A293" s="29" t="s">
        <v>318</v>
      </c>
      <c r="B293" s="30">
        <v>1500</v>
      </c>
      <c r="C293" s="30">
        <v>28400</v>
      </c>
      <c r="D293" s="31">
        <v>5.3</v>
      </c>
      <c r="E293" s="30">
        <v>2100</v>
      </c>
      <c r="F293" s="30">
        <v>28400</v>
      </c>
      <c r="G293" s="31">
        <v>7.2</v>
      </c>
      <c r="H293" s="30">
        <v>4900</v>
      </c>
      <c r="I293" s="30">
        <v>28400</v>
      </c>
      <c r="J293" s="31">
        <v>17.399999999999999</v>
      </c>
      <c r="K293" s="36">
        <f t="shared" si="10"/>
        <v>29.9</v>
      </c>
      <c r="L293" s="1">
        <v>13</v>
      </c>
      <c r="M293" s="1" t="s">
        <v>348</v>
      </c>
      <c r="N293" s="1" t="s">
        <v>348</v>
      </c>
    </row>
    <row r="294" spans="1:14" x14ac:dyDescent="0.2">
      <c r="A294" s="29" t="s">
        <v>227</v>
      </c>
      <c r="B294" s="30">
        <v>13600</v>
      </c>
      <c r="C294" s="30">
        <v>126300</v>
      </c>
      <c r="D294" s="31">
        <v>10.7</v>
      </c>
      <c r="E294" s="30">
        <v>33300</v>
      </c>
      <c r="F294" s="30">
        <v>126300</v>
      </c>
      <c r="G294" s="31">
        <v>26.4</v>
      </c>
      <c r="H294" s="30">
        <v>21900</v>
      </c>
      <c r="I294" s="30">
        <v>126300</v>
      </c>
      <c r="J294" s="31">
        <v>17.3</v>
      </c>
      <c r="K294" s="36">
        <f t="shared" si="10"/>
        <v>54.399999999999991</v>
      </c>
      <c r="L294" s="1">
        <v>276</v>
      </c>
    </row>
    <row r="295" spans="1:14" x14ac:dyDescent="0.2">
      <c r="A295" s="29" t="s">
        <v>24</v>
      </c>
      <c r="B295" s="30">
        <v>12400</v>
      </c>
      <c r="C295" s="30">
        <v>108900</v>
      </c>
      <c r="D295" s="31">
        <v>11.4</v>
      </c>
      <c r="E295" s="30">
        <v>27500</v>
      </c>
      <c r="F295" s="30">
        <v>108900</v>
      </c>
      <c r="G295" s="31">
        <v>25.2</v>
      </c>
      <c r="H295" s="30">
        <v>16000</v>
      </c>
      <c r="I295" s="30">
        <v>108900</v>
      </c>
      <c r="J295" s="31">
        <v>14.7</v>
      </c>
      <c r="K295" s="36">
        <f t="shared" si="10"/>
        <v>51.3</v>
      </c>
      <c r="L295" s="1">
        <v>249</v>
      </c>
    </row>
    <row r="296" spans="1:14" x14ac:dyDescent="0.2">
      <c r="A296" s="29" t="s">
        <v>275</v>
      </c>
      <c r="B296" s="30">
        <v>6500</v>
      </c>
      <c r="C296" s="30">
        <v>52800</v>
      </c>
      <c r="D296" s="31">
        <v>12.3</v>
      </c>
      <c r="E296" s="30">
        <v>13900</v>
      </c>
      <c r="F296" s="30">
        <v>52800</v>
      </c>
      <c r="G296" s="31">
        <v>26.3</v>
      </c>
      <c r="H296" s="30">
        <v>6800</v>
      </c>
      <c r="I296" s="30">
        <v>52800</v>
      </c>
      <c r="J296" s="31">
        <v>12.9</v>
      </c>
      <c r="K296" s="36">
        <f t="shared" si="10"/>
        <v>51.5</v>
      </c>
      <c r="L296" s="1">
        <v>252</v>
      </c>
    </row>
    <row r="297" spans="1:14" x14ac:dyDescent="0.2">
      <c r="A297" s="29" t="s">
        <v>172</v>
      </c>
      <c r="B297" s="30">
        <v>6200</v>
      </c>
      <c r="C297" s="30">
        <v>41100</v>
      </c>
      <c r="D297" s="31">
        <v>15</v>
      </c>
      <c r="E297" s="30">
        <v>6800</v>
      </c>
      <c r="F297" s="30">
        <v>41100</v>
      </c>
      <c r="G297" s="31">
        <v>16.600000000000001</v>
      </c>
      <c r="H297" s="30">
        <v>7000</v>
      </c>
      <c r="I297" s="30">
        <v>41100</v>
      </c>
      <c r="J297" s="31">
        <v>17</v>
      </c>
      <c r="K297" s="36">
        <f t="shared" si="10"/>
        <v>48.6</v>
      </c>
      <c r="L297" s="1">
        <v>216</v>
      </c>
    </row>
    <row r="298" spans="1:14" x14ac:dyDescent="0.2">
      <c r="A298" s="29" t="s">
        <v>279</v>
      </c>
      <c r="B298" s="30">
        <v>10900</v>
      </c>
      <c r="C298" s="30">
        <v>60400</v>
      </c>
      <c r="D298" s="31">
        <v>18.100000000000001</v>
      </c>
      <c r="E298" s="30">
        <v>19000</v>
      </c>
      <c r="F298" s="30">
        <v>60400</v>
      </c>
      <c r="G298" s="31">
        <v>31.4</v>
      </c>
      <c r="H298" s="30">
        <v>9600</v>
      </c>
      <c r="I298" s="30">
        <v>60400</v>
      </c>
      <c r="J298" s="31">
        <v>15.9</v>
      </c>
      <c r="K298" s="36">
        <f t="shared" si="10"/>
        <v>65.400000000000006</v>
      </c>
      <c r="L298" s="1">
        <v>311</v>
      </c>
    </row>
    <row r="299" spans="1:14" x14ac:dyDescent="0.2">
      <c r="A299" s="29" t="s">
        <v>64</v>
      </c>
      <c r="B299" s="30">
        <v>13300</v>
      </c>
      <c r="C299" s="30">
        <v>152000</v>
      </c>
      <c r="D299" s="31">
        <v>8.6999999999999993</v>
      </c>
      <c r="E299" s="30">
        <v>19300</v>
      </c>
      <c r="F299" s="30">
        <v>152000</v>
      </c>
      <c r="G299" s="31">
        <v>12.7</v>
      </c>
      <c r="H299" s="30">
        <v>16500</v>
      </c>
      <c r="I299" s="30">
        <v>152000</v>
      </c>
      <c r="J299" s="31">
        <v>10.9</v>
      </c>
      <c r="K299" s="36">
        <f t="shared" si="10"/>
        <v>32.299999999999997</v>
      </c>
      <c r="L299" s="1">
        <v>36</v>
      </c>
      <c r="N299" s="1" t="s">
        <v>348</v>
      </c>
    </row>
    <row r="300" spans="1:14" x14ac:dyDescent="0.2">
      <c r="A300" s="29" t="s">
        <v>124</v>
      </c>
      <c r="B300" s="30">
        <v>8200</v>
      </c>
      <c r="C300" s="30">
        <v>102300</v>
      </c>
      <c r="D300" s="31">
        <v>8</v>
      </c>
      <c r="E300" s="30">
        <v>15200</v>
      </c>
      <c r="F300" s="30">
        <v>102300</v>
      </c>
      <c r="G300" s="31">
        <v>14.9</v>
      </c>
      <c r="H300" s="30">
        <v>9400</v>
      </c>
      <c r="I300" s="30">
        <v>102300</v>
      </c>
      <c r="J300" s="31">
        <v>9.1999999999999993</v>
      </c>
      <c r="K300" s="36">
        <f t="shared" si="10"/>
        <v>32.099999999999994</v>
      </c>
      <c r="L300" s="1">
        <v>33</v>
      </c>
      <c r="N300" s="1" t="s">
        <v>348</v>
      </c>
    </row>
    <row r="301" spans="1:14" x14ac:dyDescent="0.2">
      <c r="A301" s="29" t="s">
        <v>228</v>
      </c>
      <c r="B301" s="30">
        <v>11100</v>
      </c>
      <c r="C301" s="30">
        <v>111500</v>
      </c>
      <c r="D301" s="31">
        <v>10</v>
      </c>
      <c r="E301" s="30">
        <v>21500</v>
      </c>
      <c r="F301" s="30">
        <v>111500</v>
      </c>
      <c r="G301" s="31">
        <v>19.3</v>
      </c>
      <c r="H301" s="30">
        <v>12800</v>
      </c>
      <c r="I301" s="30">
        <v>111500</v>
      </c>
      <c r="J301" s="31">
        <v>11.5</v>
      </c>
      <c r="K301" s="36">
        <f t="shared" si="10"/>
        <v>40.799999999999997</v>
      </c>
      <c r="L301" s="1">
        <v>126</v>
      </c>
    </row>
    <row r="302" spans="1:14" x14ac:dyDescent="0.2">
      <c r="A302" s="29" t="s">
        <v>229</v>
      </c>
      <c r="B302" s="30">
        <v>22700</v>
      </c>
      <c r="C302" s="30">
        <v>178100</v>
      </c>
      <c r="D302" s="31">
        <v>12.8</v>
      </c>
      <c r="E302" s="30">
        <v>55900</v>
      </c>
      <c r="F302" s="30">
        <v>178100</v>
      </c>
      <c r="G302" s="31">
        <v>31.4</v>
      </c>
      <c r="H302" s="30">
        <v>39800</v>
      </c>
      <c r="I302" s="30">
        <v>178100</v>
      </c>
      <c r="J302" s="31">
        <v>22.3</v>
      </c>
      <c r="K302" s="36">
        <f t="shared" si="10"/>
        <v>66.5</v>
      </c>
      <c r="L302" s="1">
        <v>314</v>
      </c>
    </row>
    <row r="303" spans="1:14" x14ac:dyDescent="0.2">
      <c r="A303" s="29" t="s">
        <v>33</v>
      </c>
      <c r="B303" s="30">
        <v>12200</v>
      </c>
      <c r="C303" s="30">
        <v>101500</v>
      </c>
      <c r="D303" s="31">
        <v>12.1</v>
      </c>
      <c r="E303" s="30">
        <v>22800</v>
      </c>
      <c r="F303" s="30">
        <v>101500</v>
      </c>
      <c r="G303" s="31">
        <v>22.5</v>
      </c>
      <c r="H303" s="30">
        <v>13000</v>
      </c>
      <c r="I303" s="30">
        <v>101500</v>
      </c>
      <c r="J303" s="31">
        <v>12.8</v>
      </c>
      <c r="K303" s="36">
        <f t="shared" si="10"/>
        <v>47.400000000000006</v>
      </c>
      <c r="L303" s="1">
        <v>201</v>
      </c>
    </row>
    <row r="304" spans="1:14" x14ac:dyDescent="0.2">
      <c r="A304" s="29" t="s">
        <v>142</v>
      </c>
      <c r="B304" s="30">
        <v>7800</v>
      </c>
      <c r="C304" s="30">
        <v>74800</v>
      </c>
      <c r="D304" s="31">
        <v>10.5</v>
      </c>
      <c r="E304" s="30">
        <v>24200</v>
      </c>
      <c r="F304" s="30">
        <v>74800</v>
      </c>
      <c r="G304" s="31">
        <v>32.4</v>
      </c>
      <c r="H304" s="30">
        <v>7100</v>
      </c>
      <c r="I304" s="30">
        <v>74800</v>
      </c>
      <c r="J304" s="31">
        <v>9.5</v>
      </c>
      <c r="K304" s="36">
        <f t="shared" si="10"/>
        <v>52.4</v>
      </c>
      <c r="L304" s="1">
        <v>262</v>
      </c>
    </row>
    <row r="305" spans="1:14" x14ac:dyDescent="0.2">
      <c r="A305" s="29" t="s">
        <v>181</v>
      </c>
      <c r="B305" s="30">
        <v>7600</v>
      </c>
      <c r="C305" s="30">
        <v>50300</v>
      </c>
      <c r="D305" s="31">
        <v>15.1</v>
      </c>
      <c r="E305" s="30">
        <v>9100</v>
      </c>
      <c r="F305" s="30">
        <v>50300</v>
      </c>
      <c r="G305" s="31">
        <v>18.2</v>
      </c>
      <c r="H305" s="30">
        <v>8300</v>
      </c>
      <c r="I305" s="30">
        <v>50300</v>
      </c>
      <c r="J305" s="31">
        <v>16.399999999999999</v>
      </c>
      <c r="K305" s="36">
        <f t="shared" si="10"/>
        <v>49.699999999999996</v>
      </c>
      <c r="L305" s="1">
        <v>233</v>
      </c>
    </row>
    <row r="306" spans="1:14" x14ac:dyDescent="0.2">
      <c r="A306" s="29" t="s">
        <v>196</v>
      </c>
      <c r="B306" s="30">
        <v>3100</v>
      </c>
      <c r="C306" s="30">
        <v>48100</v>
      </c>
      <c r="D306" s="31">
        <v>6.5</v>
      </c>
      <c r="E306" s="30">
        <v>6700</v>
      </c>
      <c r="F306" s="30">
        <v>48100</v>
      </c>
      <c r="G306" s="31">
        <v>14</v>
      </c>
      <c r="H306" s="30">
        <v>7600</v>
      </c>
      <c r="I306" s="30">
        <v>48100</v>
      </c>
      <c r="J306" s="31">
        <v>15.7</v>
      </c>
      <c r="K306" s="36">
        <f t="shared" si="10"/>
        <v>36.200000000000003</v>
      </c>
      <c r="L306" s="1">
        <v>64</v>
      </c>
      <c r="N306" s="1" t="s">
        <v>348</v>
      </c>
    </row>
    <row r="307" spans="1:14" x14ac:dyDescent="0.2">
      <c r="A307" s="29" t="s">
        <v>290</v>
      </c>
      <c r="B307" s="30">
        <v>6800</v>
      </c>
      <c r="C307" s="30">
        <v>54900</v>
      </c>
      <c r="D307" s="31">
        <v>12.3</v>
      </c>
      <c r="E307" s="30">
        <v>13000</v>
      </c>
      <c r="F307" s="30">
        <v>54900</v>
      </c>
      <c r="G307" s="31">
        <v>23.6</v>
      </c>
      <c r="H307" s="30">
        <v>7200</v>
      </c>
      <c r="I307" s="30">
        <v>54900</v>
      </c>
      <c r="J307" s="31">
        <v>13</v>
      </c>
      <c r="K307" s="36">
        <f t="shared" si="10"/>
        <v>48.900000000000006</v>
      </c>
      <c r="L307" s="1">
        <v>222</v>
      </c>
    </row>
    <row r="308" spans="1:14" x14ac:dyDescent="0.2">
      <c r="A308" s="29" t="s">
        <v>252</v>
      </c>
      <c r="B308" s="30">
        <v>9900</v>
      </c>
      <c r="C308" s="30">
        <v>71600</v>
      </c>
      <c r="D308" s="31">
        <v>13.8</v>
      </c>
      <c r="E308" s="30">
        <v>12400</v>
      </c>
      <c r="F308" s="30">
        <v>71600</v>
      </c>
      <c r="G308" s="31">
        <v>17.3</v>
      </c>
      <c r="H308" s="30">
        <v>13700</v>
      </c>
      <c r="I308" s="30">
        <v>71600</v>
      </c>
      <c r="J308" s="31">
        <v>19.100000000000001</v>
      </c>
      <c r="K308" s="36">
        <f t="shared" si="10"/>
        <v>50.2</v>
      </c>
      <c r="L308" s="1">
        <v>235</v>
      </c>
    </row>
    <row r="309" spans="1:14" x14ac:dyDescent="0.2">
      <c r="A309" s="29" t="s">
        <v>110</v>
      </c>
      <c r="B309" s="30">
        <v>2900</v>
      </c>
      <c r="C309" s="30">
        <v>35400</v>
      </c>
      <c r="D309" s="31">
        <v>8.3000000000000007</v>
      </c>
      <c r="E309" s="30">
        <v>5100</v>
      </c>
      <c r="F309" s="30">
        <v>35400</v>
      </c>
      <c r="G309" s="31">
        <v>14.5</v>
      </c>
      <c r="H309" s="30">
        <v>5300</v>
      </c>
      <c r="I309" s="30">
        <v>35400</v>
      </c>
      <c r="J309" s="31">
        <v>15.1</v>
      </c>
      <c r="K309" s="36">
        <f t="shared" si="10"/>
        <v>37.9</v>
      </c>
      <c r="L309" s="1">
        <v>87</v>
      </c>
    </row>
    <row r="310" spans="1:14" x14ac:dyDescent="0.2">
      <c r="A310" s="29" t="s">
        <v>182</v>
      </c>
      <c r="B310" s="30">
        <v>6000</v>
      </c>
      <c r="C310" s="30">
        <v>60200</v>
      </c>
      <c r="D310" s="31">
        <v>9.9</v>
      </c>
      <c r="E310" s="30">
        <v>15800</v>
      </c>
      <c r="F310" s="30">
        <v>60200</v>
      </c>
      <c r="G310" s="31">
        <v>26.3</v>
      </c>
      <c r="H310" s="30">
        <v>9900</v>
      </c>
      <c r="I310" s="30">
        <v>60200</v>
      </c>
      <c r="J310" s="31">
        <v>16.399999999999999</v>
      </c>
      <c r="K310" s="36">
        <f t="shared" si="10"/>
        <v>52.6</v>
      </c>
      <c r="L310" s="1">
        <v>265</v>
      </c>
    </row>
    <row r="311" spans="1:14" x14ac:dyDescent="0.2">
      <c r="A311" s="29" t="s">
        <v>234</v>
      </c>
      <c r="B311" s="30">
        <v>9700</v>
      </c>
      <c r="C311" s="30">
        <v>85300</v>
      </c>
      <c r="D311" s="31">
        <v>11.4</v>
      </c>
      <c r="E311" s="30">
        <v>18900</v>
      </c>
      <c r="F311" s="30">
        <v>85300</v>
      </c>
      <c r="G311" s="31">
        <v>22.2</v>
      </c>
      <c r="H311" s="30">
        <v>14700</v>
      </c>
      <c r="I311" s="30">
        <v>85300</v>
      </c>
      <c r="J311" s="31">
        <v>17.3</v>
      </c>
      <c r="K311" s="36">
        <f t="shared" si="10"/>
        <v>50.900000000000006</v>
      </c>
      <c r="L311" s="1">
        <v>243</v>
      </c>
    </row>
    <row r="312" spans="1:14" x14ac:dyDescent="0.2">
      <c r="A312" s="29" t="s">
        <v>319</v>
      </c>
      <c r="B312" s="30">
        <v>3600</v>
      </c>
      <c r="C312" s="30">
        <v>26800</v>
      </c>
      <c r="D312" s="31">
        <v>13.5</v>
      </c>
      <c r="E312" s="30">
        <v>7100</v>
      </c>
      <c r="F312" s="30">
        <v>26800</v>
      </c>
      <c r="G312" s="31">
        <v>26.6</v>
      </c>
      <c r="H312" s="30">
        <v>5700</v>
      </c>
      <c r="I312" s="30">
        <v>26800</v>
      </c>
      <c r="J312" s="31">
        <v>21.4</v>
      </c>
      <c r="K312" s="36">
        <f t="shared" si="10"/>
        <v>61.5</v>
      </c>
      <c r="L312" s="1">
        <v>301</v>
      </c>
    </row>
    <row r="313" spans="1:14" x14ac:dyDescent="0.2">
      <c r="A313" s="29" t="s">
        <v>324</v>
      </c>
      <c r="B313" s="30">
        <v>7000</v>
      </c>
      <c r="C313" s="30">
        <v>43300</v>
      </c>
      <c r="D313" s="31">
        <v>16.100000000000001</v>
      </c>
      <c r="E313" s="30">
        <v>7000</v>
      </c>
      <c r="F313" s="30">
        <v>43300</v>
      </c>
      <c r="G313" s="31">
        <v>16.2</v>
      </c>
      <c r="H313" s="30">
        <v>7300</v>
      </c>
      <c r="I313" s="30">
        <v>43300</v>
      </c>
      <c r="J313" s="31">
        <v>16.8</v>
      </c>
      <c r="K313" s="36">
        <f t="shared" si="10"/>
        <v>49.099999999999994</v>
      </c>
      <c r="L313" s="1">
        <v>227</v>
      </c>
    </row>
    <row r="314" spans="1:14" x14ac:dyDescent="0.2">
      <c r="A314" s="29" t="s">
        <v>53</v>
      </c>
      <c r="B314" s="30">
        <v>2900</v>
      </c>
      <c r="C314" s="30">
        <v>45700</v>
      </c>
      <c r="D314" s="31">
        <v>6.4</v>
      </c>
      <c r="E314" s="30">
        <v>11400</v>
      </c>
      <c r="F314" s="30">
        <v>45700</v>
      </c>
      <c r="G314" s="31">
        <v>25</v>
      </c>
      <c r="H314" s="30">
        <v>4700</v>
      </c>
      <c r="I314" s="30">
        <v>45700</v>
      </c>
      <c r="J314" s="31">
        <v>10.199999999999999</v>
      </c>
      <c r="K314" s="36">
        <f t="shared" si="10"/>
        <v>41.599999999999994</v>
      </c>
      <c r="L314" s="1">
        <v>136</v>
      </c>
    </row>
    <row r="315" spans="1:14" x14ac:dyDescent="0.2">
      <c r="A315" s="29" t="s">
        <v>103</v>
      </c>
      <c r="B315" s="30">
        <v>6800</v>
      </c>
      <c r="C315" s="30">
        <v>45600</v>
      </c>
      <c r="D315" s="31">
        <v>14.8</v>
      </c>
      <c r="E315" s="30">
        <v>7900</v>
      </c>
      <c r="F315" s="30">
        <v>45600</v>
      </c>
      <c r="G315" s="31">
        <v>17.2</v>
      </c>
      <c r="H315" s="30">
        <v>3900</v>
      </c>
      <c r="I315" s="30">
        <v>45600</v>
      </c>
      <c r="J315" s="31">
        <v>8.6</v>
      </c>
      <c r="K315" s="36">
        <f t="shared" si="10"/>
        <v>40.6</v>
      </c>
      <c r="L315" s="1">
        <v>122</v>
      </c>
    </row>
    <row r="316" spans="1:14" x14ac:dyDescent="0.2">
      <c r="A316" s="29" t="s">
        <v>280</v>
      </c>
      <c r="B316" s="30">
        <v>6000</v>
      </c>
      <c r="C316" s="30">
        <v>56900</v>
      </c>
      <c r="D316" s="31">
        <v>10.5</v>
      </c>
      <c r="E316" s="30">
        <v>8300</v>
      </c>
      <c r="F316" s="30">
        <v>56900</v>
      </c>
      <c r="G316" s="31">
        <v>14.5</v>
      </c>
      <c r="H316" s="30">
        <v>11200</v>
      </c>
      <c r="I316" s="30">
        <v>56900</v>
      </c>
      <c r="J316" s="31">
        <v>19.7</v>
      </c>
      <c r="K316" s="36">
        <f t="shared" si="10"/>
        <v>44.7</v>
      </c>
      <c r="L316" s="1">
        <v>171</v>
      </c>
    </row>
    <row r="317" spans="1:14" x14ac:dyDescent="0.2">
      <c r="A317" s="29" t="s">
        <v>336</v>
      </c>
      <c r="B317" s="30">
        <v>1700</v>
      </c>
      <c r="C317" s="30">
        <v>13800</v>
      </c>
      <c r="D317" s="31">
        <v>12.5</v>
      </c>
      <c r="E317" s="32" t="s">
        <v>1068</v>
      </c>
      <c r="F317" s="30">
        <v>13800</v>
      </c>
      <c r="G317" s="32" t="s">
        <v>1068</v>
      </c>
      <c r="H317" s="32" t="s">
        <v>1068</v>
      </c>
      <c r="I317" s="30">
        <v>13800</v>
      </c>
      <c r="J317" s="32" t="s">
        <v>1068</v>
      </c>
      <c r="K317" s="1" t="s">
        <v>349</v>
      </c>
      <c r="L317" s="1" t="s">
        <v>349</v>
      </c>
    </row>
    <row r="318" spans="1:14" x14ac:dyDescent="0.2">
      <c r="A318" s="29" t="s">
        <v>230</v>
      </c>
      <c r="B318" s="30">
        <v>25200</v>
      </c>
      <c r="C318" s="30">
        <v>145300</v>
      </c>
      <c r="D318" s="31">
        <v>17.3</v>
      </c>
      <c r="E318" s="30">
        <v>42000</v>
      </c>
      <c r="F318" s="30">
        <v>145300</v>
      </c>
      <c r="G318" s="31">
        <v>28.9</v>
      </c>
      <c r="H318" s="30">
        <v>41100</v>
      </c>
      <c r="I318" s="30">
        <v>145300</v>
      </c>
      <c r="J318" s="31">
        <v>28.3</v>
      </c>
      <c r="K318" s="36">
        <f t="shared" ref="K318:K335" si="11">D318+G318+J318</f>
        <v>74.5</v>
      </c>
      <c r="L318" s="1">
        <v>321</v>
      </c>
    </row>
    <row r="319" spans="1:14" x14ac:dyDescent="0.2">
      <c r="A319" s="29" t="s">
        <v>325</v>
      </c>
      <c r="B319" s="30">
        <v>2100</v>
      </c>
      <c r="C319" s="30">
        <v>28800</v>
      </c>
      <c r="D319" s="31">
        <v>7.3</v>
      </c>
      <c r="E319" s="30">
        <v>3600</v>
      </c>
      <c r="F319" s="30">
        <v>28800</v>
      </c>
      <c r="G319" s="31">
        <v>12.7</v>
      </c>
      <c r="H319" s="30">
        <v>5500</v>
      </c>
      <c r="I319" s="30">
        <v>28800</v>
      </c>
      <c r="J319" s="31">
        <v>19.2</v>
      </c>
      <c r="K319" s="36">
        <f t="shared" si="11"/>
        <v>39.200000000000003</v>
      </c>
      <c r="L319" s="1">
        <v>104</v>
      </c>
    </row>
    <row r="320" spans="1:14" x14ac:dyDescent="0.2">
      <c r="A320" s="29" t="s">
        <v>25</v>
      </c>
      <c r="B320" s="30">
        <v>12600</v>
      </c>
      <c r="C320" s="30">
        <v>146500</v>
      </c>
      <c r="D320" s="31">
        <v>8.6</v>
      </c>
      <c r="E320" s="30">
        <v>21400</v>
      </c>
      <c r="F320" s="30">
        <v>146500</v>
      </c>
      <c r="G320" s="31">
        <v>14.6</v>
      </c>
      <c r="H320" s="30">
        <v>19200</v>
      </c>
      <c r="I320" s="30">
        <v>146500</v>
      </c>
      <c r="J320" s="31">
        <v>13.1</v>
      </c>
      <c r="K320" s="36">
        <f t="shared" si="11"/>
        <v>36.299999999999997</v>
      </c>
      <c r="L320" s="1">
        <v>66</v>
      </c>
      <c r="N320" s="1" t="s">
        <v>348</v>
      </c>
    </row>
    <row r="321" spans="1:14" x14ac:dyDescent="0.2">
      <c r="A321" s="29" t="s">
        <v>311</v>
      </c>
      <c r="B321" s="30">
        <v>34300</v>
      </c>
      <c r="C321" s="30">
        <v>228700</v>
      </c>
      <c r="D321" s="31">
        <v>15</v>
      </c>
      <c r="E321" s="30">
        <v>39500</v>
      </c>
      <c r="F321" s="30">
        <v>228700</v>
      </c>
      <c r="G321" s="31">
        <v>17.3</v>
      </c>
      <c r="H321" s="30">
        <v>38100</v>
      </c>
      <c r="I321" s="30">
        <v>228700</v>
      </c>
      <c r="J321" s="31">
        <v>16.7</v>
      </c>
      <c r="K321" s="36">
        <f t="shared" si="11"/>
        <v>49</v>
      </c>
      <c r="L321" s="1">
        <v>224</v>
      </c>
    </row>
    <row r="322" spans="1:14" x14ac:dyDescent="0.2">
      <c r="A322" s="29" t="s">
        <v>263</v>
      </c>
      <c r="B322" s="30">
        <v>8900</v>
      </c>
      <c r="C322" s="30">
        <v>62500</v>
      </c>
      <c r="D322" s="31">
        <v>14.2</v>
      </c>
      <c r="E322" s="30">
        <v>20000</v>
      </c>
      <c r="F322" s="30">
        <v>62500</v>
      </c>
      <c r="G322" s="31">
        <v>32</v>
      </c>
      <c r="H322" s="30">
        <v>11200</v>
      </c>
      <c r="I322" s="30">
        <v>62500</v>
      </c>
      <c r="J322" s="31">
        <v>17.8</v>
      </c>
      <c r="K322" s="36">
        <f t="shared" si="11"/>
        <v>64</v>
      </c>
      <c r="L322" s="1">
        <v>310</v>
      </c>
    </row>
    <row r="323" spans="1:14" x14ac:dyDescent="0.2">
      <c r="A323" s="29" t="s">
        <v>237</v>
      </c>
      <c r="B323" s="30">
        <v>11700</v>
      </c>
      <c r="C323" s="30">
        <v>79800</v>
      </c>
      <c r="D323" s="31">
        <v>14.6</v>
      </c>
      <c r="E323" s="30">
        <v>20700</v>
      </c>
      <c r="F323" s="30">
        <v>79800</v>
      </c>
      <c r="G323" s="31">
        <v>25.9</v>
      </c>
      <c r="H323" s="30">
        <v>16500</v>
      </c>
      <c r="I323" s="30">
        <v>79800</v>
      </c>
      <c r="J323" s="31">
        <v>20.7</v>
      </c>
      <c r="K323" s="36">
        <f t="shared" si="11"/>
        <v>61.2</v>
      </c>
      <c r="L323" s="1">
        <v>299</v>
      </c>
    </row>
    <row r="324" spans="1:14" x14ac:dyDescent="0.2">
      <c r="A324" s="29" t="s">
        <v>30</v>
      </c>
      <c r="B324" s="30">
        <v>11400</v>
      </c>
      <c r="C324" s="30">
        <v>131200</v>
      </c>
      <c r="D324" s="31">
        <v>8.6999999999999993</v>
      </c>
      <c r="E324" s="30">
        <v>26300</v>
      </c>
      <c r="F324" s="30">
        <v>131200</v>
      </c>
      <c r="G324" s="31">
        <v>20.100000000000001</v>
      </c>
      <c r="H324" s="30">
        <v>18200</v>
      </c>
      <c r="I324" s="30">
        <v>131200</v>
      </c>
      <c r="J324" s="31">
        <v>13.8</v>
      </c>
      <c r="K324" s="36">
        <f t="shared" si="11"/>
        <v>42.6</v>
      </c>
      <c r="L324" s="1">
        <v>149</v>
      </c>
    </row>
    <row r="325" spans="1:14" x14ac:dyDescent="0.2">
      <c r="A325" s="29" t="s">
        <v>291</v>
      </c>
      <c r="B325" s="30">
        <v>6500</v>
      </c>
      <c r="C325" s="30">
        <v>49500</v>
      </c>
      <c r="D325" s="31">
        <v>13.2</v>
      </c>
      <c r="E325" s="30">
        <v>17600</v>
      </c>
      <c r="F325" s="30">
        <v>49500</v>
      </c>
      <c r="G325" s="31">
        <v>35.5</v>
      </c>
      <c r="H325" s="30">
        <v>8300</v>
      </c>
      <c r="I325" s="30">
        <v>49500</v>
      </c>
      <c r="J325" s="31">
        <v>16.8</v>
      </c>
      <c r="K325" s="36">
        <f t="shared" si="11"/>
        <v>65.5</v>
      </c>
      <c r="L325" s="1">
        <v>313</v>
      </c>
    </row>
    <row r="326" spans="1:14" x14ac:dyDescent="0.2">
      <c r="A326" s="29" t="s">
        <v>238</v>
      </c>
      <c r="B326" s="30">
        <v>11800</v>
      </c>
      <c r="C326" s="30">
        <v>88200</v>
      </c>
      <c r="D326" s="31">
        <v>13.4</v>
      </c>
      <c r="E326" s="30">
        <v>22500</v>
      </c>
      <c r="F326" s="30">
        <v>88200</v>
      </c>
      <c r="G326" s="31">
        <v>25.6</v>
      </c>
      <c r="H326" s="30">
        <v>18000</v>
      </c>
      <c r="I326" s="30">
        <v>88200</v>
      </c>
      <c r="J326" s="31">
        <v>20.399999999999999</v>
      </c>
      <c r="K326" s="36">
        <f t="shared" si="11"/>
        <v>59.4</v>
      </c>
      <c r="L326" s="1">
        <v>296</v>
      </c>
    </row>
    <row r="327" spans="1:14" x14ac:dyDescent="0.2">
      <c r="A327" s="29" t="s">
        <v>125</v>
      </c>
      <c r="B327" s="30">
        <v>5900</v>
      </c>
      <c r="C327" s="30">
        <v>98800</v>
      </c>
      <c r="D327" s="31">
        <v>5.9</v>
      </c>
      <c r="E327" s="30">
        <v>14000</v>
      </c>
      <c r="F327" s="30">
        <v>98800</v>
      </c>
      <c r="G327" s="31">
        <v>14.1</v>
      </c>
      <c r="H327" s="30">
        <v>11100</v>
      </c>
      <c r="I327" s="30">
        <v>98800</v>
      </c>
      <c r="J327" s="31">
        <v>11.2</v>
      </c>
      <c r="K327" s="36">
        <f t="shared" si="11"/>
        <v>31.2</v>
      </c>
      <c r="L327" s="1">
        <v>25</v>
      </c>
      <c r="M327" s="1" t="s">
        <v>348</v>
      </c>
      <c r="N327" s="1" t="s">
        <v>348</v>
      </c>
    </row>
    <row r="328" spans="1:14" x14ac:dyDescent="0.2">
      <c r="A328" s="29" t="s">
        <v>146</v>
      </c>
      <c r="B328" s="30">
        <v>3700</v>
      </c>
      <c r="C328" s="30">
        <v>50900</v>
      </c>
      <c r="D328" s="31">
        <v>7.2</v>
      </c>
      <c r="E328" s="30">
        <v>12100</v>
      </c>
      <c r="F328" s="30">
        <v>50900</v>
      </c>
      <c r="G328" s="31">
        <v>23.7</v>
      </c>
      <c r="H328" s="30">
        <v>7000</v>
      </c>
      <c r="I328" s="30">
        <v>50900</v>
      </c>
      <c r="J328" s="31">
        <v>13.8</v>
      </c>
      <c r="K328" s="36">
        <f t="shared" si="11"/>
        <v>44.7</v>
      </c>
      <c r="L328" s="1">
        <v>170</v>
      </c>
    </row>
    <row r="329" spans="1:14" x14ac:dyDescent="0.2">
      <c r="A329" s="29" t="s">
        <v>298</v>
      </c>
      <c r="B329" s="30">
        <v>4100</v>
      </c>
      <c r="C329" s="30">
        <v>46100</v>
      </c>
      <c r="D329" s="31">
        <v>8.9</v>
      </c>
      <c r="E329" s="30">
        <v>9200</v>
      </c>
      <c r="F329" s="30">
        <v>46100</v>
      </c>
      <c r="G329" s="31">
        <v>20</v>
      </c>
      <c r="H329" s="30">
        <v>9000</v>
      </c>
      <c r="I329" s="30">
        <v>46100</v>
      </c>
      <c r="J329" s="31">
        <v>19.5</v>
      </c>
      <c r="K329" s="36">
        <f t="shared" si="11"/>
        <v>48.4</v>
      </c>
      <c r="L329" s="1">
        <v>212</v>
      </c>
    </row>
    <row r="330" spans="1:14" x14ac:dyDescent="0.2">
      <c r="A330" s="29" t="s">
        <v>147</v>
      </c>
      <c r="B330" s="30">
        <v>8200</v>
      </c>
      <c r="C330" s="30">
        <v>58400</v>
      </c>
      <c r="D330" s="31">
        <v>14.1</v>
      </c>
      <c r="E330" s="30">
        <v>10600</v>
      </c>
      <c r="F330" s="30">
        <v>58400</v>
      </c>
      <c r="G330" s="31">
        <v>18.100000000000001</v>
      </c>
      <c r="H330" s="30">
        <v>9500</v>
      </c>
      <c r="I330" s="30">
        <v>58400</v>
      </c>
      <c r="J330" s="31">
        <v>16.3</v>
      </c>
      <c r="K330" s="36">
        <f t="shared" si="11"/>
        <v>48.5</v>
      </c>
      <c r="L330" s="1">
        <v>215</v>
      </c>
    </row>
    <row r="331" spans="1:14" x14ac:dyDescent="0.2">
      <c r="A331" s="29" t="s">
        <v>247</v>
      </c>
      <c r="B331" s="30">
        <v>9200</v>
      </c>
      <c r="C331" s="30">
        <v>85200</v>
      </c>
      <c r="D331" s="31">
        <v>10.8</v>
      </c>
      <c r="E331" s="30">
        <v>18800</v>
      </c>
      <c r="F331" s="30">
        <v>85200</v>
      </c>
      <c r="G331" s="31">
        <v>22</v>
      </c>
      <c r="H331" s="30">
        <v>13100</v>
      </c>
      <c r="I331" s="30">
        <v>85200</v>
      </c>
      <c r="J331" s="31">
        <v>15.4</v>
      </c>
      <c r="K331" s="36">
        <f t="shared" si="11"/>
        <v>48.199999999999996</v>
      </c>
      <c r="L331" s="1">
        <v>207</v>
      </c>
    </row>
    <row r="332" spans="1:14" x14ac:dyDescent="0.2">
      <c r="A332" s="29" t="s">
        <v>54</v>
      </c>
      <c r="B332" s="30">
        <v>6300</v>
      </c>
      <c r="C332" s="30">
        <v>53900</v>
      </c>
      <c r="D332" s="31">
        <v>11.7</v>
      </c>
      <c r="E332" s="30">
        <v>9900</v>
      </c>
      <c r="F332" s="30">
        <v>53900</v>
      </c>
      <c r="G332" s="31">
        <v>18.3</v>
      </c>
      <c r="H332" s="30">
        <v>3700</v>
      </c>
      <c r="I332" s="30">
        <v>53900</v>
      </c>
      <c r="J332" s="31">
        <v>6.9</v>
      </c>
      <c r="K332" s="36">
        <f t="shared" si="11"/>
        <v>36.9</v>
      </c>
      <c r="L332" s="1">
        <v>79</v>
      </c>
      <c r="N332" s="1" t="s">
        <v>348</v>
      </c>
    </row>
    <row r="333" spans="1:14" x14ac:dyDescent="0.2">
      <c r="A333" s="29" t="s">
        <v>148</v>
      </c>
      <c r="B333" s="30">
        <v>6800</v>
      </c>
      <c r="C333" s="30">
        <v>45200</v>
      </c>
      <c r="D333" s="31">
        <v>15.1</v>
      </c>
      <c r="E333" s="30">
        <v>9600</v>
      </c>
      <c r="F333" s="30">
        <v>45200</v>
      </c>
      <c r="G333" s="31">
        <v>21.2</v>
      </c>
      <c r="H333" s="30">
        <v>7000</v>
      </c>
      <c r="I333" s="30">
        <v>45200</v>
      </c>
      <c r="J333" s="31">
        <v>15.6</v>
      </c>
      <c r="K333" s="36">
        <f t="shared" si="11"/>
        <v>51.9</v>
      </c>
      <c r="L333" s="1">
        <v>259</v>
      </c>
    </row>
    <row r="334" spans="1:14" x14ac:dyDescent="0.2">
      <c r="A334" s="29" t="s">
        <v>69</v>
      </c>
      <c r="B334" s="30">
        <v>8300</v>
      </c>
      <c r="C334" s="30">
        <v>107600</v>
      </c>
      <c r="D334" s="31">
        <v>7.8</v>
      </c>
      <c r="E334" s="30">
        <v>23700</v>
      </c>
      <c r="F334" s="30">
        <v>107600</v>
      </c>
      <c r="G334" s="31">
        <v>22.1</v>
      </c>
      <c r="H334" s="30">
        <v>14700</v>
      </c>
      <c r="I334" s="30">
        <v>107600</v>
      </c>
      <c r="J334" s="31">
        <v>13.6</v>
      </c>
      <c r="K334" s="36">
        <f t="shared" si="11"/>
        <v>43.5</v>
      </c>
      <c r="L334" s="1">
        <v>157</v>
      </c>
    </row>
    <row r="335" spans="1:14" x14ac:dyDescent="0.2">
      <c r="A335" s="29" t="s">
        <v>1393</v>
      </c>
      <c r="B335" s="34">
        <v>3016000</v>
      </c>
      <c r="C335" s="34">
        <v>29451800</v>
      </c>
      <c r="D335" s="35">
        <v>10.199999999999999</v>
      </c>
      <c r="E335" s="34">
        <v>5857800</v>
      </c>
      <c r="F335" s="34">
        <v>29451800</v>
      </c>
      <c r="G335" s="35">
        <v>19.899999999999999</v>
      </c>
      <c r="H335" s="34">
        <v>4178600</v>
      </c>
      <c r="I335" s="34">
        <v>29451800</v>
      </c>
      <c r="J335" s="35">
        <v>14.2</v>
      </c>
      <c r="K335" s="36">
        <f t="shared" si="11"/>
        <v>44.3</v>
      </c>
    </row>
    <row r="337" spans="1:10" x14ac:dyDescent="0.2">
      <c r="A337" s="33" t="s">
        <v>1394</v>
      </c>
      <c r="B337" s="23"/>
      <c r="C337" s="23"/>
      <c r="D337" s="23"/>
      <c r="E337" s="23"/>
      <c r="F337" s="23"/>
      <c r="G337" s="23"/>
      <c r="H337" s="23"/>
      <c r="I337" s="23"/>
      <c r="J337" s="23"/>
    </row>
    <row r="338" spans="1:10" x14ac:dyDescent="0.2">
      <c r="A338" s="33" t="s">
        <v>1395</v>
      </c>
      <c r="B338" s="23"/>
      <c r="C338" s="23"/>
      <c r="D338" s="23"/>
      <c r="E338" s="23"/>
      <c r="F338" s="23"/>
      <c r="G338" s="23"/>
      <c r="H338" s="23"/>
      <c r="I338" s="23"/>
      <c r="J338" s="23"/>
    </row>
    <row r="339" spans="1:10" x14ac:dyDescent="0.2">
      <c r="A339" s="33" t="s">
        <v>1396</v>
      </c>
      <c r="B339" s="23"/>
      <c r="C339" s="23"/>
      <c r="D339" s="23"/>
      <c r="E339" s="23"/>
      <c r="F339" s="23"/>
      <c r="G339" s="23"/>
      <c r="H339" s="23"/>
      <c r="I339" s="23"/>
      <c r="J339" s="23"/>
    </row>
    <row r="341" spans="1:10" x14ac:dyDescent="0.2">
      <c r="A341" s="1" t="s">
        <v>1449</v>
      </c>
    </row>
    <row r="342" spans="1:10" x14ac:dyDescent="0.2">
      <c r="A342" s="99" t="s">
        <v>1452</v>
      </c>
    </row>
  </sheetData>
  <sortState ref="A9:N334">
    <sortCondition ref="A9:A334"/>
  </sortState>
  <mergeCells count="3">
    <mergeCell ref="B7:D7"/>
    <mergeCell ref="E7:G7"/>
    <mergeCell ref="H7: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5"/>
  <sheetViews>
    <sheetView workbookViewId="0">
      <pane xSplit="1" ySplit="10" topLeftCell="B11" activePane="bottomRight" state="frozen"/>
      <selection pane="topRight" activeCell="B1" sqref="B1"/>
      <selection pane="bottomLeft" activeCell="A11" sqref="A11"/>
      <selection pane="bottomRight" activeCell="E5" sqref="A4:E5"/>
    </sheetView>
  </sheetViews>
  <sheetFormatPr defaultColWidth="8.77734375" defaultRowHeight="12" x14ac:dyDescent="0.2"/>
  <cols>
    <col min="1" max="25" width="8.77734375" style="1"/>
    <col min="26" max="26" width="11.88671875" style="1" customWidth="1"/>
    <col min="27" max="27" width="8.77734375" style="1"/>
    <col min="28" max="29" width="10.77734375" style="1" customWidth="1"/>
    <col min="30" max="16384" width="8.77734375" style="1"/>
  </cols>
  <sheetData>
    <row r="1" spans="1:28" x14ac:dyDescent="0.25">
      <c r="A1" s="22" t="s">
        <v>1399</v>
      </c>
      <c r="B1" s="23"/>
      <c r="C1" s="23"/>
      <c r="D1" s="23"/>
      <c r="E1" s="23"/>
      <c r="F1" s="23"/>
      <c r="G1" s="23"/>
      <c r="H1" s="23"/>
      <c r="I1" s="23"/>
      <c r="J1" s="23"/>
      <c r="K1" s="23"/>
      <c r="L1" s="23"/>
      <c r="M1" s="23"/>
      <c r="N1" s="23"/>
      <c r="O1" s="23"/>
      <c r="P1" s="23"/>
      <c r="Q1" s="23"/>
      <c r="R1" s="23"/>
      <c r="S1" s="23"/>
      <c r="T1" s="23"/>
      <c r="U1" s="23"/>
      <c r="V1" s="23"/>
      <c r="W1" s="23"/>
      <c r="X1" s="23"/>
      <c r="Y1" s="23"/>
    </row>
    <row r="2" spans="1:28" x14ac:dyDescent="0.25">
      <c r="A2" s="24" t="s">
        <v>1034</v>
      </c>
      <c r="B2" s="23"/>
      <c r="C2" s="23"/>
      <c r="D2" s="23"/>
      <c r="E2" s="23"/>
      <c r="F2" s="23"/>
      <c r="G2" s="23"/>
      <c r="H2" s="23"/>
      <c r="I2" s="23"/>
      <c r="J2" s="23"/>
      <c r="K2" s="23"/>
      <c r="L2" s="23"/>
      <c r="M2" s="23"/>
      <c r="N2" s="23"/>
      <c r="O2" s="23"/>
      <c r="P2" s="23"/>
      <c r="Q2" s="23"/>
      <c r="R2" s="23"/>
      <c r="S2" s="23"/>
      <c r="T2" s="23"/>
      <c r="U2" s="23"/>
      <c r="V2" s="23"/>
      <c r="W2" s="23"/>
      <c r="X2" s="23"/>
      <c r="Y2" s="23"/>
    </row>
    <row r="4" spans="1:28" x14ac:dyDescent="0.25">
      <c r="A4" s="25" t="s">
        <v>1035</v>
      </c>
      <c r="B4" s="25">
        <v>2014</v>
      </c>
      <c r="C4" s="23"/>
      <c r="D4" s="23"/>
      <c r="E4" s="23"/>
      <c r="F4" s="23"/>
      <c r="G4" s="23"/>
      <c r="H4" s="23"/>
      <c r="I4" s="23"/>
      <c r="J4" s="23"/>
      <c r="K4" s="23"/>
      <c r="L4" s="23"/>
      <c r="M4" s="23"/>
      <c r="N4" s="23"/>
      <c r="O4" s="23"/>
      <c r="P4" s="23"/>
      <c r="Q4" s="23"/>
      <c r="R4" s="23"/>
      <c r="S4" s="23"/>
      <c r="T4" s="23"/>
      <c r="U4" s="23"/>
      <c r="V4" s="23"/>
      <c r="W4" s="23"/>
      <c r="X4" s="23"/>
      <c r="Y4" s="23"/>
    </row>
    <row r="5" spans="1:28" x14ac:dyDescent="0.25">
      <c r="A5" s="25" t="s">
        <v>1400</v>
      </c>
      <c r="B5" s="25" t="s">
        <v>1401</v>
      </c>
      <c r="C5" s="23"/>
      <c r="D5" s="23"/>
      <c r="E5" s="23"/>
      <c r="F5" s="23"/>
      <c r="G5" s="23"/>
      <c r="H5" s="23"/>
      <c r="I5" s="23"/>
      <c r="J5" s="23"/>
      <c r="K5" s="23"/>
      <c r="L5" s="23"/>
      <c r="M5" s="23"/>
      <c r="N5" s="23"/>
      <c r="O5" s="23"/>
      <c r="P5" s="23"/>
      <c r="Q5" s="23"/>
      <c r="R5" s="23"/>
      <c r="S5" s="23"/>
      <c r="T5" s="23"/>
      <c r="U5" s="23"/>
      <c r="V5" s="23"/>
      <c r="W5" s="23"/>
      <c r="X5" s="23"/>
      <c r="Y5" s="23"/>
    </row>
    <row r="6" spans="1:28" x14ac:dyDescent="0.25">
      <c r="A6" s="25" t="s">
        <v>1402</v>
      </c>
      <c r="B6" s="25" t="s">
        <v>1403</v>
      </c>
      <c r="C6" s="23"/>
      <c r="D6" s="23"/>
      <c r="E6" s="23"/>
      <c r="F6" s="23"/>
      <c r="G6" s="23"/>
      <c r="H6" s="23"/>
      <c r="I6" s="23"/>
      <c r="J6" s="23"/>
      <c r="K6" s="23"/>
      <c r="L6" s="23"/>
      <c r="M6" s="23"/>
      <c r="N6" s="23"/>
      <c r="O6" s="23"/>
      <c r="P6" s="23"/>
      <c r="Q6" s="23"/>
      <c r="R6" s="23"/>
      <c r="S6" s="23"/>
      <c r="T6" s="23"/>
      <c r="U6" s="23"/>
      <c r="V6" s="23"/>
      <c r="W6" s="23"/>
      <c r="X6" s="23"/>
      <c r="Y6" s="23"/>
    </row>
    <row r="7" spans="1:28" x14ac:dyDescent="0.25">
      <c r="A7" s="25" t="s">
        <v>1379</v>
      </c>
      <c r="B7" s="25" t="s">
        <v>1404</v>
      </c>
      <c r="C7" s="23"/>
      <c r="D7" s="23"/>
      <c r="E7" s="23"/>
      <c r="F7" s="23"/>
      <c r="G7" s="23"/>
      <c r="H7" s="23"/>
      <c r="I7" s="23"/>
      <c r="J7" s="23"/>
      <c r="K7" s="23"/>
      <c r="L7" s="23"/>
      <c r="M7" s="23"/>
      <c r="N7" s="23"/>
      <c r="O7" s="23"/>
      <c r="P7" s="23"/>
      <c r="Q7" s="23"/>
      <c r="R7" s="23"/>
      <c r="S7" s="23"/>
      <c r="T7" s="23"/>
      <c r="U7" s="23"/>
      <c r="V7" s="23"/>
      <c r="W7" s="23"/>
      <c r="X7" s="23"/>
      <c r="Y7" s="23"/>
    </row>
    <row r="9" spans="1:28" ht="48" x14ac:dyDescent="0.25">
      <c r="A9" s="26" t="s">
        <v>1382</v>
      </c>
      <c r="B9" s="127" t="s">
        <v>1405</v>
      </c>
      <c r="C9" s="128"/>
      <c r="D9" s="127" t="s">
        <v>1406</v>
      </c>
      <c r="E9" s="128"/>
      <c r="F9" s="127" t="s">
        <v>1407</v>
      </c>
      <c r="G9" s="128"/>
      <c r="H9" s="127" t="s">
        <v>1408</v>
      </c>
      <c r="I9" s="128"/>
      <c r="J9" s="127" t="s">
        <v>1409</v>
      </c>
      <c r="K9" s="128"/>
      <c r="L9" s="127" t="s">
        <v>1410</v>
      </c>
      <c r="M9" s="128"/>
      <c r="N9" s="127" t="s">
        <v>1411</v>
      </c>
      <c r="O9" s="128"/>
      <c r="P9" s="127" t="s">
        <v>1412</v>
      </c>
      <c r="Q9" s="128"/>
      <c r="R9" s="127" t="s">
        <v>1413</v>
      </c>
      <c r="S9" s="128"/>
      <c r="T9" s="127" t="s">
        <v>1414</v>
      </c>
      <c r="U9" s="128"/>
      <c r="V9" s="127" t="s">
        <v>1415</v>
      </c>
      <c r="W9" s="128"/>
      <c r="X9" s="127" t="s">
        <v>1416</v>
      </c>
      <c r="Y9" s="128"/>
      <c r="Z9" s="1" t="s">
        <v>1422</v>
      </c>
      <c r="AA9" s="1" t="s">
        <v>1423</v>
      </c>
      <c r="AB9" s="1" t="s">
        <v>1424</v>
      </c>
    </row>
    <row r="10" spans="1:28" x14ac:dyDescent="0.25">
      <c r="A10" s="23"/>
      <c r="B10" s="28" t="s">
        <v>1042</v>
      </c>
      <c r="C10" s="28" t="s">
        <v>1417</v>
      </c>
      <c r="D10" s="28" t="s">
        <v>1042</v>
      </c>
      <c r="E10" s="28" t="s">
        <v>1417</v>
      </c>
      <c r="F10" s="28" t="s">
        <v>1042</v>
      </c>
      <c r="G10" s="28" t="s">
        <v>1417</v>
      </c>
      <c r="H10" s="28" t="s">
        <v>1042</v>
      </c>
      <c r="I10" s="28" t="s">
        <v>1417</v>
      </c>
      <c r="J10" s="28" t="s">
        <v>1042</v>
      </c>
      <c r="K10" s="28" t="s">
        <v>1417</v>
      </c>
      <c r="L10" s="28" t="s">
        <v>1042</v>
      </c>
      <c r="M10" s="28" t="s">
        <v>1417</v>
      </c>
      <c r="N10" s="28" t="s">
        <v>1042</v>
      </c>
      <c r="O10" s="28" t="s">
        <v>1417</v>
      </c>
      <c r="P10" s="28" t="s">
        <v>1042</v>
      </c>
      <c r="Q10" s="28" t="s">
        <v>1417</v>
      </c>
      <c r="R10" s="28" t="s">
        <v>1042</v>
      </c>
      <c r="S10" s="28" t="s">
        <v>1417</v>
      </c>
      <c r="T10" s="28" t="s">
        <v>1042</v>
      </c>
      <c r="U10" s="28" t="s">
        <v>1417</v>
      </c>
      <c r="V10" s="28" t="s">
        <v>1042</v>
      </c>
      <c r="W10" s="28" t="s">
        <v>1417</v>
      </c>
      <c r="X10" s="28" t="s">
        <v>1042</v>
      </c>
      <c r="Y10" s="28" t="s">
        <v>1417</v>
      </c>
    </row>
    <row r="11" spans="1:28" x14ac:dyDescent="0.25">
      <c r="A11" s="29" t="s">
        <v>292</v>
      </c>
      <c r="B11" s="38">
        <v>11.58</v>
      </c>
      <c r="C11" s="31">
        <v>7.7</v>
      </c>
      <c r="D11" s="38">
        <v>13.91</v>
      </c>
      <c r="E11" s="31">
        <v>5.7</v>
      </c>
      <c r="F11" s="38">
        <v>7.38</v>
      </c>
      <c r="G11" s="31">
        <v>5.0999999999999996</v>
      </c>
      <c r="H11" s="38">
        <v>8.33</v>
      </c>
      <c r="I11" s="31">
        <v>4.4000000000000004</v>
      </c>
      <c r="J11" s="38">
        <v>8.56</v>
      </c>
      <c r="K11" s="31">
        <v>5.4</v>
      </c>
      <c r="L11" s="38">
        <v>9.58</v>
      </c>
      <c r="M11" s="31">
        <v>5.8</v>
      </c>
      <c r="N11" s="38">
        <v>10.5</v>
      </c>
      <c r="O11" s="31">
        <v>6.7</v>
      </c>
      <c r="P11" s="38">
        <v>13.24</v>
      </c>
      <c r="Q11" s="31">
        <v>9.9</v>
      </c>
      <c r="R11" s="38">
        <v>15.17</v>
      </c>
      <c r="S11" s="31">
        <v>15</v>
      </c>
      <c r="T11" s="38">
        <v>16.43</v>
      </c>
      <c r="U11" s="31">
        <v>19</v>
      </c>
      <c r="V11" s="32" t="s">
        <v>1392</v>
      </c>
      <c r="W11" s="32" t="s">
        <v>1392</v>
      </c>
      <c r="X11" s="32" t="s">
        <v>1392</v>
      </c>
      <c r="Y11" s="32" t="s">
        <v>1392</v>
      </c>
      <c r="Z11" s="1">
        <v>66</v>
      </c>
      <c r="AB11" s="1" t="s">
        <v>348</v>
      </c>
    </row>
    <row r="12" spans="1:28" x14ac:dyDescent="0.25">
      <c r="A12" s="29" t="s">
        <v>37</v>
      </c>
      <c r="B12" s="38">
        <v>12.55</v>
      </c>
      <c r="C12" s="31">
        <v>6.9</v>
      </c>
      <c r="D12" s="38">
        <v>14.12</v>
      </c>
      <c r="E12" s="31">
        <v>5</v>
      </c>
      <c r="F12" s="38">
        <v>7.01</v>
      </c>
      <c r="G12" s="31">
        <v>4.5</v>
      </c>
      <c r="H12" s="38">
        <v>8.48</v>
      </c>
      <c r="I12" s="31">
        <v>5.2</v>
      </c>
      <c r="J12" s="38">
        <v>9.0399999999999991</v>
      </c>
      <c r="K12" s="31">
        <v>5.2</v>
      </c>
      <c r="L12" s="38">
        <v>9.65</v>
      </c>
      <c r="M12" s="31">
        <v>4.5</v>
      </c>
      <c r="N12" s="38">
        <v>10.75</v>
      </c>
      <c r="O12" s="31">
        <v>6.4</v>
      </c>
      <c r="P12" s="38">
        <v>14.1</v>
      </c>
      <c r="Q12" s="31">
        <v>7.9</v>
      </c>
      <c r="R12" s="38">
        <v>16.309999999999999</v>
      </c>
      <c r="S12" s="31">
        <v>11</v>
      </c>
      <c r="T12" s="38">
        <v>18.350000000000001</v>
      </c>
      <c r="U12" s="31">
        <v>11</v>
      </c>
      <c r="V12" s="38">
        <v>20.11</v>
      </c>
      <c r="W12" s="31">
        <v>15</v>
      </c>
      <c r="X12" s="32" t="s">
        <v>1392</v>
      </c>
      <c r="Y12" s="32" t="s">
        <v>1392</v>
      </c>
      <c r="Z12" s="1">
        <v>135</v>
      </c>
    </row>
    <row r="13" spans="1:28" x14ac:dyDescent="0.25">
      <c r="A13" s="29" t="s">
        <v>82</v>
      </c>
      <c r="B13" s="38">
        <v>12.68</v>
      </c>
      <c r="C13" s="31">
        <v>6.7</v>
      </c>
      <c r="D13" s="38">
        <v>14.88</v>
      </c>
      <c r="E13" s="31">
        <v>5.0999999999999996</v>
      </c>
      <c r="F13" s="38">
        <v>7.18</v>
      </c>
      <c r="G13" s="31">
        <v>2.4</v>
      </c>
      <c r="H13" s="38">
        <v>8.1</v>
      </c>
      <c r="I13" s="31">
        <v>3.9</v>
      </c>
      <c r="J13" s="38">
        <v>8.7200000000000006</v>
      </c>
      <c r="K13" s="31">
        <v>4.9000000000000004</v>
      </c>
      <c r="L13" s="38">
        <v>9.52</v>
      </c>
      <c r="M13" s="31">
        <v>4.7</v>
      </c>
      <c r="N13" s="38">
        <v>10.41</v>
      </c>
      <c r="O13" s="31">
        <v>5.9</v>
      </c>
      <c r="P13" s="38">
        <v>14.1</v>
      </c>
      <c r="Q13" s="31">
        <v>8.1</v>
      </c>
      <c r="R13" s="38">
        <v>17.100000000000001</v>
      </c>
      <c r="S13" s="31">
        <v>11</v>
      </c>
      <c r="T13" s="38">
        <v>18.739999999999998</v>
      </c>
      <c r="U13" s="31">
        <v>12</v>
      </c>
      <c r="V13" s="38">
        <v>20.53</v>
      </c>
      <c r="W13" s="31">
        <v>17</v>
      </c>
      <c r="X13" s="32" t="s">
        <v>1392</v>
      </c>
      <c r="Y13" s="32" t="s">
        <v>1392</v>
      </c>
      <c r="Z13" s="1">
        <v>143</v>
      </c>
    </row>
    <row r="14" spans="1:28" x14ac:dyDescent="0.25">
      <c r="A14" s="29" t="s">
        <v>293</v>
      </c>
      <c r="B14" s="38">
        <v>10.99</v>
      </c>
      <c r="C14" s="31">
        <v>5.5</v>
      </c>
      <c r="D14" s="38">
        <v>14.13</v>
      </c>
      <c r="E14" s="31">
        <v>6.4</v>
      </c>
      <c r="F14" s="38">
        <v>6.87</v>
      </c>
      <c r="G14" s="31">
        <v>3.2</v>
      </c>
      <c r="H14" s="38">
        <v>7.69</v>
      </c>
      <c r="I14" s="31">
        <v>3.4</v>
      </c>
      <c r="J14" s="38">
        <v>8.2100000000000009</v>
      </c>
      <c r="K14" s="31">
        <v>5</v>
      </c>
      <c r="L14" s="38">
        <v>9.01</v>
      </c>
      <c r="M14" s="31">
        <v>4.2</v>
      </c>
      <c r="N14" s="38">
        <v>9.83</v>
      </c>
      <c r="O14" s="31">
        <v>3.8</v>
      </c>
      <c r="P14" s="38">
        <v>12.39</v>
      </c>
      <c r="Q14" s="31">
        <v>7.3</v>
      </c>
      <c r="R14" s="38">
        <v>14.54</v>
      </c>
      <c r="S14" s="31">
        <v>12</v>
      </c>
      <c r="T14" s="38">
        <v>16.22</v>
      </c>
      <c r="U14" s="31">
        <v>12</v>
      </c>
      <c r="V14" s="38">
        <v>18.93</v>
      </c>
      <c r="W14" s="31">
        <v>15</v>
      </c>
      <c r="X14" s="32" t="s">
        <v>1392</v>
      </c>
      <c r="Y14" s="32" t="s">
        <v>1392</v>
      </c>
      <c r="Z14" s="1">
        <v>30</v>
      </c>
      <c r="AA14" s="1" t="s">
        <v>348</v>
      </c>
      <c r="AB14" s="1" t="s">
        <v>348</v>
      </c>
    </row>
    <row r="15" spans="1:28" x14ac:dyDescent="0.25">
      <c r="A15" s="29" t="s">
        <v>111</v>
      </c>
      <c r="B15" s="38">
        <v>10.83</v>
      </c>
      <c r="C15" s="31">
        <v>4.3</v>
      </c>
      <c r="D15" s="38">
        <v>12.76</v>
      </c>
      <c r="E15" s="31">
        <v>3</v>
      </c>
      <c r="F15" s="38">
        <v>6.86</v>
      </c>
      <c r="G15" s="31">
        <v>2.5</v>
      </c>
      <c r="H15" s="38">
        <v>8.11</v>
      </c>
      <c r="I15" s="31">
        <v>4.2</v>
      </c>
      <c r="J15" s="38">
        <v>8.68</v>
      </c>
      <c r="K15" s="31">
        <v>3.7</v>
      </c>
      <c r="L15" s="38">
        <v>9.18</v>
      </c>
      <c r="M15" s="31">
        <v>3.5</v>
      </c>
      <c r="N15" s="38">
        <v>10.07</v>
      </c>
      <c r="O15" s="31">
        <v>3.3</v>
      </c>
      <c r="P15" s="38">
        <v>12.21</v>
      </c>
      <c r="Q15" s="31">
        <v>7.1</v>
      </c>
      <c r="R15" s="38">
        <v>14.23</v>
      </c>
      <c r="S15" s="31">
        <v>9.1</v>
      </c>
      <c r="T15" s="38">
        <v>15.25</v>
      </c>
      <c r="U15" s="31">
        <v>9.5</v>
      </c>
      <c r="V15" s="38">
        <v>16.98</v>
      </c>
      <c r="W15" s="31">
        <v>13</v>
      </c>
      <c r="X15" s="32" t="s">
        <v>1392</v>
      </c>
      <c r="Y15" s="32" t="s">
        <v>1392</v>
      </c>
      <c r="Z15" s="1">
        <v>23</v>
      </c>
      <c r="AA15" s="1" t="s">
        <v>348</v>
      </c>
      <c r="AB15" s="1" t="s">
        <v>348</v>
      </c>
    </row>
    <row r="16" spans="1:28" x14ac:dyDescent="0.25">
      <c r="A16" s="29" t="s">
        <v>264</v>
      </c>
      <c r="B16" s="38">
        <v>12.81</v>
      </c>
      <c r="C16" s="31">
        <v>7</v>
      </c>
      <c r="D16" s="38">
        <v>15.6</v>
      </c>
      <c r="E16" s="31">
        <v>4.5</v>
      </c>
      <c r="F16" s="38">
        <v>7.6</v>
      </c>
      <c r="G16" s="31">
        <v>2.8</v>
      </c>
      <c r="H16" s="38">
        <v>8.49</v>
      </c>
      <c r="I16" s="31">
        <v>2.5</v>
      </c>
      <c r="J16" s="38">
        <v>8.83</v>
      </c>
      <c r="K16" s="31">
        <v>3.7</v>
      </c>
      <c r="L16" s="38">
        <v>9.3000000000000007</v>
      </c>
      <c r="M16" s="31">
        <v>4.8</v>
      </c>
      <c r="N16" s="38">
        <v>10.93</v>
      </c>
      <c r="O16" s="31">
        <v>7</v>
      </c>
      <c r="P16" s="38">
        <v>14.56</v>
      </c>
      <c r="Q16" s="31">
        <v>7.3</v>
      </c>
      <c r="R16" s="38">
        <v>16.87</v>
      </c>
      <c r="S16" s="31">
        <v>11</v>
      </c>
      <c r="T16" s="38">
        <v>18.32</v>
      </c>
      <c r="U16" s="31">
        <v>14</v>
      </c>
      <c r="V16" s="38">
        <v>20.97</v>
      </c>
      <c r="W16" s="31">
        <v>20</v>
      </c>
      <c r="X16" s="32" t="s">
        <v>1392</v>
      </c>
      <c r="Y16" s="32" t="s">
        <v>1392</v>
      </c>
      <c r="Z16" s="1">
        <v>156</v>
      </c>
    </row>
    <row r="17" spans="1:28" x14ac:dyDescent="0.25">
      <c r="A17" s="29" t="s">
        <v>244</v>
      </c>
      <c r="B17" s="38">
        <v>14.5</v>
      </c>
      <c r="C17" s="31">
        <v>6.8</v>
      </c>
      <c r="D17" s="38">
        <v>18.18</v>
      </c>
      <c r="E17" s="31">
        <v>4</v>
      </c>
      <c r="F17" s="38">
        <v>8.02</v>
      </c>
      <c r="G17" s="31">
        <v>4.2</v>
      </c>
      <c r="H17" s="38">
        <v>9.17</v>
      </c>
      <c r="I17" s="31">
        <v>4.0999999999999996</v>
      </c>
      <c r="J17" s="38">
        <v>10.23</v>
      </c>
      <c r="K17" s="31">
        <v>4.4000000000000004</v>
      </c>
      <c r="L17" s="38">
        <v>10.93</v>
      </c>
      <c r="M17" s="31">
        <v>3.6</v>
      </c>
      <c r="N17" s="38">
        <v>12.49</v>
      </c>
      <c r="O17" s="31">
        <v>4.9000000000000004</v>
      </c>
      <c r="P17" s="38">
        <v>17.82</v>
      </c>
      <c r="Q17" s="31">
        <v>5.9</v>
      </c>
      <c r="R17" s="38">
        <v>19.690000000000001</v>
      </c>
      <c r="S17" s="31">
        <v>8.1999999999999993</v>
      </c>
      <c r="T17" s="38">
        <v>21.44</v>
      </c>
      <c r="U17" s="31">
        <v>9.6999999999999993</v>
      </c>
      <c r="V17" s="38">
        <v>24.63</v>
      </c>
      <c r="W17" s="31">
        <v>15</v>
      </c>
      <c r="X17" s="32" t="s">
        <v>1392</v>
      </c>
      <c r="Y17" s="32" t="s">
        <v>1392</v>
      </c>
      <c r="Z17" s="1">
        <v>239</v>
      </c>
    </row>
    <row r="18" spans="1:28" x14ac:dyDescent="0.25">
      <c r="A18" s="29" t="s">
        <v>190</v>
      </c>
      <c r="B18" s="38">
        <v>13.23</v>
      </c>
      <c r="C18" s="31">
        <v>9.5</v>
      </c>
      <c r="D18" s="38">
        <v>16.170000000000002</v>
      </c>
      <c r="E18" s="31">
        <v>5.8</v>
      </c>
      <c r="F18" s="38">
        <v>7.07</v>
      </c>
      <c r="G18" s="31">
        <v>5.8</v>
      </c>
      <c r="H18" s="38">
        <v>8.6</v>
      </c>
      <c r="I18" s="31">
        <v>6.1</v>
      </c>
      <c r="J18" s="38">
        <v>9.3699999999999992</v>
      </c>
      <c r="K18" s="31">
        <v>5.7</v>
      </c>
      <c r="L18" s="38">
        <v>10.199999999999999</v>
      </c>
      <c r="M18" s="31">
        <v>5.0999999999999996</v>
      </c>
      <c r="N18" s="38">
        <v>11.25</v>
      </c>
      <c r="O18" s="31">
        <v>7.5</v>
      </c>
      <c r="P18" s="38">
        <v>14.96</v>
      </c>
      <c r="Q18" s="31">
        <v>10</v>
      </c>
      <c r="R18" s="38">
        <v>17.98</v>
      </c>
      <c r="S18" s="31">
        <v>15</v>
      </c>
      <c r="T18" s="38">
        <v>19.62</v>
      </c>
      <c r="U18" s="31">
        <v>20</v>
      </c>
      <c r="V18" s="32" t="s">
        <v>1392</v>
      </c>
      <c r="W18" s="32" t="s">
        <v>1392</v>
      </c>
      <c r="X18" s="32" t="s">
        <v>1392</v>
      </c>
      <c r="Y18" s="32" t="s">
        <v>1392</v>
      </c>
      <c r="Z18" s="1">
        <v>181</v>
      </c>
    </row>
    <row r="19" spans="1:28" x14ac:dyDescent="0.25">
      <c r="A19" s="29" t="s">
        <v>199</v>
      </c>
      <c r="B19" s="38">
        <v>13.13</v>
      </c>
      <c r="C19" s="31">
        <v>3.9</v>
      </c>
      <c r="D19" s="38">
        <v>14.3</v>
      </c>
      <c r="E19" s="31">
        <v>3.1</v>
      </c>
      <c r="F19" s="38">
        <v>7.66</v>
      </c>
      <c r="G19" s="31">
        <v>4.0999999999999996</v>
      </c>
      <c r="H19" s="38">
        <v>9.23</v>
      </c>
      <c r="I19" s="31">
        <v>4.4000000000000004</v>
      </c>
      <c r="J19" s="38">
        <v>10</v>
      </c>
      <c r="K19" s="31">
        <v>4.2</v>
      </c>
      <c r="L19" s="38">
        <v>10.63</v>
      </c>
      <c r="M19" s="31">
        <v>3.9</v>
      </c>
      <c r="N19" s="38">
        <v>12</v>
      </c>
      <c r="O19" s="31">
        <v>4</v>
      </c>
      <c r="P19" s="38">
        <v>14.53</v>
      </c>
      <c r="Q19" s="31">
        <v>4.4000000000000004</v>
      </c>
      <c r="R19" s="38">
        <v>15.74</v>
      </c>
      <c r="S19" s="31">
        <v>5.7</v>
      </c>
      <c r="T19" s="38">
        <v>16.68</v>
      </c>
      <c r="U19" s="31">
        <v>8.9</v>
      </c>
      <c r="V19" s="38">
        <v>18.07</v>
      </c>
      <c r="W19" s="31">
        <v>11</v>
      </c>
      <c r="X19" s="32" t="s">
        <v>1392</v>
      </c>
      <c r="Y19" s="32" t="s">
        <v>1392</v>
      </c>
      <c r="Z19" s="1">
        <v>173</v>
      </c>
    </row>
    <row r="20" spans="1:28" x14ac:dyDescent="0.25">
      <c r="A20" s="29" t="s">
        <v>200</v>
      </c>
      <c r="B20" s="38">
        <v>16.600000000000001</v>
      </c>
      <c r="C20" s="31">
        <v>5.0999999999999996</v>
      </c>
      <c r="D20" s="38">
        <v>19.86</v>
      </c>
      <c r="E20" s="31">
        <v>3.6</v>
      </c>
      <c r="F20" s="38">
        <v>8.0500000000000007</v>
      </c>
      <c r="G20" s="31">
        <v>2.9</v>
      </c>
      <c r="H20" s="38">
        <v>9.7200000000000006</v>
      </c>
      <c r="I20" s="31">
        <v>5</v>
      </c>
      <c r="J20" s="38">
        <v>11.16</v>
      </c>
      <c r="K20" s="31">
        <v>4.8</v>
      </c>
      <c r="L20" s="38">
        <v>12.16</v>
      </c>
      <c r="M20" s="31">
        <v>3.2</v>
      </c>
      <c r="N20" s="38">
        <v>14.05</v>
      </c>
      <c r="O20" s="31">
        <v>4.5999999999999996</v>
      </c>
      <c r="P20" s="38">
        <v>19.18</v>
      </c>
      <c r="Q20" s="31">
        <v>4.2</v>
      </c>
      <c r="R20" s="38">
        <v>21.66</v>
      </c>
      <c r="S20" s="31">
        <v>5.5</v>
      </c>
      <c r="T20" s="38">
        <v>23.74</v>
      </c>
      <c r="U20" s="31">
        <v>7.7</v>
      </c>
      <c r="V20" s="38">
        <v>25.71</v>
      </c>
      <c r="W20" s="31">
        <v>9.3000000000000007</v>
      </c>
      <c r="X20" s="32" t="s">
        <v>1392</v>
      </c>
      <c r="Y20" s="32" t="s">
        <v>1392</v>
      </c>
      <c r="Z20" s="1">
        <v>294</v>
      </c>
    </row>
    <row r="21" spans="1:28" x14ac:dyDescent="0.25">
      <c r="A21" s="29" t="s">
        <v>56</v>
      </c>
      <c r="B21" s="38">
        <v>11.94</v>
      </c>
      <c r="C21" s="31">
        <v>5</v>
      </c>
      <c r="D21" s="38">
        <v>13.73</v>
      </c>
      <c r="E21" s="31">
        <v>2.9</v>
      </c>
      <c r="F21" s="38">
        <v>7.21</v>
      </c>
      <c r="G21" s="31">
        <v>2.8</v>
      </c>
      <c r="H21" s="38">
        <v>8.3800000000000008</v>
      </c>
      <c r="I21" s="31">
        <v>4</v>
      </c>
      <c r="J21" s="38">
        <v>9.0399999999999991</v>
      </c>
      <c r="K21" s="31">
        <v>3.5</v>
      </c>
      <c r="L21" s="38">
        <v>9.59</v>
      </c>
      <c r="M21" s="31">
        <v>2.8</v>
      </c>
      <c r="N21" s="38">
        <v>10.71</v>
      </c>
      <c r="O21" s="31">
        <v>3.6</v>
      </c>
      <c r="P21" s="38">
        <v>13.86</v>
      </c>
      <c r="Q21" s="31">
        <v>4.8</v>
      </c>
      <c r="R21" s="38">
        <v>15.45</v>
      </c>
      <c r="S21" s="31">
        <v>6</v>
      </c>
      <c r="T21" s="38">
        <v>16.93</v>
      </c>
      <c r="U21" s="31">
        <v>6.6</v>
      </c>
      <c r="V21" s="38">
        <v>18.07</v>
      </c>
      <c r="W21" s="31">
        <v>8.6</v>
      </c>
      <c r="X21" s="32" t="s">
        <v>1392</v>
      </c>
      <c r="Y21" s="32" t="s">
        <v>1392</v>
      </c>
      <c r="Z21" s="1">
        <v>95</v>
      </c>
    </row>
    <row r="22" spans="1:28" x14ac:dyDescent="0.25">
      <c r="A22" s="29" t="s">
        <v>38</v>
      </c>
      <c r="B22" s="38">
        <v>13.27</v>
      </c>
      <c r="C22" s="31">
        <v>10</v>
      </c>
      <c r="D22" s="38">
        <v>14.29</v>
      </c>
      <c r="E22" s="31">
        <v>4.0999999999999996</v>
      </c>
      <c r="F22" s="38">
        <v>7.56</v>
      </c>
      <c r="G22" s="31">
        <v>3.7</v>
      </c>
      <c r="H22" s="38">
        <v>8.5</v>
      </c>
      <c r="I22" s="31">
        <v>5.9</v>
      </c>
      <c r="J22" s="38">
        <v>9.27</v>
      </c>
      <c r="K22" s="31">
        <v>6.6</v>
      </c>
      <c r="L22" s="38">
        <v>9.82</v>
      </c>
      <c r="M22" s="31">
        <v>7.8</v>
      </c>
      <c r="N22" s="38">
        <v>11.55</v>
      </c>
      <c r="O22" s="31">
        <v>8.8000000000000007</v>
      </c>
      <c r="P22" s="38">
        <v>14.99</v>
      </c>
      <c r="Q22" s="31">
        <v>10</v>
      </c>
      <c r="R22" s="38">
        <v>17.18</v>
      </c>
      <c r="S22" s="31">
        <v>12</v>
      </c>
      <c r="T22" s="38">
        <v>18.579999999999998</v>
      </c>
      <c r="U22" s="31">
        <v>12</v>
      </c>
      <c r="V22" s="38">
        <v>19.399999999999999</v>
      </c>
      <c r="W22" s="31">
        <v>14</v>
      </c>
      <c r="X22" s="32" t="s">
        <v>1392</v>
      </c>
      <c r="Y22" s="32" t="s">
        <v>1392</v>
      </c>
      <c r="Z22" s="1">
        <v>183</v>
      </c>
    </row>
    <row r="23" spans="1:28" x14ac:dyDescent="0.25">
      <c r="A23" s="29" t="s">
        <v>161</v>
      </c>
      <c r="B23" s="38">
        <v>13.82</v>
      </c>
      <c r="C23" s="31">
        <v>6</v>
      </c>
      <c r="D23" s="38">
        <v>16.82</v>
      </c>
      <c r="E23" s="31">
        <v>4</v>
      </c>
      <c r="F23" s="38">
        <v>7.15</v>
      </c>
      <c r="G23" s="31">
        <v>2.5</v>
      </c>
      <c r="H23" s="38">
        <v>8.3000000000000007</v>
      </c>
      <c r="I23" s="31">
        <v>5.3</v>
      </c>
      <c r="J23" s="38">
        <v>9.1</v>
      </c>
      <c r="K23" s="31">
        <v>5.3</v>
      </c>
      <c r="L23" s="38">
        <v>9.67</v>
      </c>
      <c r="M23" s="31">
        <v>5.4</v>
      </c>
      <c r="N23" s="38">
        <v>11.59</v>
      </c>
      <c r="O23" s="31">
        <v>6.7</v>
      </c>
      <c r="P23" s="38">
        <v>16.32</v>
      </c>
      <c r="Q23" s="31">
        <v>8.6999999999999993</v>
      </c>
      <c r="R23" s="38">
        <v>19.98</v>
      </c>
      <c r="S23" s="31">
        <v>8.6</v>
      </c>
      <c r="T23" s="38">
        <v>21.62</v>
      </c>
      <c r="U23" s="31">
        <v>11</v>
      </c>
      <c r="V23" s="38">
        <v>23.32</v>
      </c>
      <c r="W23" s="31">
        <v>13</v>
      </c>
      <c r="X23" s="32" t="s">
        <v>1392</v>
      </c>
      <c r="Y23" s="32" t="s">
        <v>1392</v>
      </c>
      <c r="Z23" s="1">
        <v>212</v>
      </c>
    </row>
    <row r="24" spans="1:28" x14ac:dyDescent="0.25">
      <c r="A24" s="29" t="s">
        <v>253</v>
      </c>
      <c r="B24" s="38">
        <v>16.02</v>
      </c>
      <c r="C24" s="31">
        <v>5.6</v>
      </c>
      <c r="D24" s="38">
        <v>18.63</v>
      </c>
      <c r="E24" s="31">
        <v>3.7</v>
      </c>
      <c r="F24" s="38">
        <v>8.32</v>
      </c>
      <c r="G24" s="31">
        <v>2.7</v>
      </c>
      <c r="H24" s="38">
        <v>9.74</v>
      </c>
      <c r="I24" s="31">
        <v>4.0999999999999996</v>
      </c>
      <c r="J24" s="38">
        <v>10.92</v>
      </c>
      <c r="K24" s="31">
        <v>4.8</v>
      </c>
      <c r="L24" s="38">
        <v>11.81</v>
      </c>
      <c r="M24" s="31">
        <v>4.5999999999999996</v>
      </c>
      <c r="N24" s="38">
        <v>13.59</v>
      </c>
      <c r="O24" s="31">
        <v>4.8</v>
      </c>
      <c r="P24" s="38">
        <v>18.010000000000002</v>
      </c>
      <c r="Q24" s="31">
        <v>4.8</v>
      </c>
      <c r="R24" s="38">
        <v>20.69</v>
      </c>
      <c r="S24" s="31">
        <v>8.8000000000000007</v>
      </c>
      <c r="T24" s="38">
        <v>23.24</v>
      </c>
      <c r="U24" s="31">
        <v>10</v>
      </c>
      <c r="V24" s="38">
        <v>25.82</v>
      </c>
      <c r="W24" s="31">
        <v>12</v>
      </c>
      <c r="X24" s="32" t="s">
        <v>1392</v>
      </c>
      <c r="Y24" s="32" t="s">
        <v>1392</v>
      </c>
      <c r="Z24" s="1">
        <v>285</v>
      </c>
    </row>
    <row r="25" spans="1:28" x14ac:dyDescent="0.25">
      <c r="A25" s="29" t="s">
        <v>112</v>
      </c>
      <c r="B25" s="38">
        <v>11.41</v>
      </c>
      <c r="C25" s="31">
        <v>6.3</v>
      </c>
      <c r="D25" s="38">
        <v>13.38</v>
      </c>
      <c r="E25" s="31">
        <v>3.5</v>
      </c>
      <c r="F25" s="38">
        <v>7.12</v>
      </c>
      <c r="G25" s="31">
        <v>4.3</v>
      </c>
      <c r="H25" s="38">
        <v>8.2899999999999991</v>
      </c>
      <c r="I25" s="31">
        <v>4.5</v>
      </c>
      <c r="J25" s="38">
        <v>8.68</v>
      </c>
      <c r="K25" s="31">
        <v>5</v>
      </c>
      <c r="L25" s="38">
        <v>9.4600000000000009</v>
      </c>
      <c r="M25" s="31">
        <v>5.3</v>
      </c>
      <c r="N25" s="38">
        <v>10.64</v>
      </c>
      <c r="O25" s="31">
        <v>3.8</v>
      </c>
      <c r="P25" s="38">
        <v>13.6</v>
      </c>
      <c r="Q25" s="31">
        <v>9.3000000000000007</v>
      </c>
      <c r="R25" s="38">
        <v>15.99</v>
      </c>
      <c r="S25" s="31">
        <v>8</v>
      </c>
      <c r="T25" s="38">
        <v>17.07</v>
      </c>
      <c r="U25" s="31">
        <v>8.1</v>
      </c>
      <c r="V25" s="38">
        <v>17.670000000000002</v>
      </c>
      <c r="W25" s="31">
        <v>13</v>
      </c>
      <c r="X25" s="32" t="s">
        <v>1392</v>
      </c>
      <c r="Y25" s="32" t="s">
        <v>1392</v>
      </c>
      <c r="Z25" s="1">
        <v>55</v>
      </c>
      <c r="AB25" s="1" t="s">
        <v>348</v>
      </c>
    </row>
    <row r="26" spans="1:28" x14ac:dyDescent="0.25">
      <c r="A26" s="29" t="s">
        <v>300</v>
      </c>
      <c r="B26" s="38">
        <v>13.66</v>
      </c>
      <c r="C26" s="31">
        <v>5.7</v>
      </c>
      <c r="D26" s="38">
        <v>16.52</v>
      </c>
      <c r="E26" s="31">
        <v>4</v>
      </c>
      <c r="F26" s="38">
        <v>7.4</v>
      </c>
      <c r="G26" s="31">
        <v>2.5</v>
      </c>
      <c r="H26" s="38">
        <v>8.7200000000000006</v>
      </c>
      <c r="I26" s="31">
        <v>3.8</v>
      </c>
      <c r="J26" s="38">
        <v>9.3800000000000008</v>
      </c>
      <c r="K26" s="31">
        <v>3.7</v>
      </c>
      <c r="L26" s="38">
        <v>9.99</v>
      </c>
      <c r="M26" s="31">
        <v>4</v>
      </c>
      <c r="N26" s="38">
        <v>11.49</v>
      </c>
      <c r="O26" s="31">
        <v>5.3</v>
      </c>
      <c r="P26" s="38">
        <v>15.46</v>
      </c>
      <c r="Q26" s="31">
        <v>6.8</v>
      </c>
      <c r="R26" s="38">
        <v>18.38</v>
      </c>
      <c r="S26" s="31">
        <v>9.4</v>
      </c>
      <c r="T26" s="38">
        <v>19.5</v>
      </c>
      <c r="U26" s="31">
        <v>9.9</v>
      </c>
      <c r="V26" s="38">
        <v>22.78</v>
      </c>
      <c r="W26" s="31">
        <v>13</v>
      </c>
      <c r="X26" s="32" t="s">
        <v>1392</v>
      </c>
      <c r="Y26" s="32" t="s">
        <v>1392</v>
      </c>
      <c r="Z26" s="1">
        <v>205</v>
      </c>
    </row>
    <row r="27" spans="1:28" x14ac:dyDescent="0.25">
      <c r="A27" s="29" t="s">
        <v>152</v>
      </c>
      <c r="B27" s="38">
        <v>13.65</v>
      </c>
      <c r="C27" s="31">
        <v>4.5</v>
      </c>
      <c r="D27" s="38">
        <v>15.83</v>
      </c>
      <c r="E27" s="31">
        <v>3.3</v>
      </c>
      <c r="F27" s="38">
        <v>7.5</v>
      </c>
      <c r="G27" s="31">
        <v>2.8</v>
      </c>
      <c r="H27" s="38">
        <v>8.6199999999999992</v>
      </c>
      <c r="I27" s="31">
        <v>3.4</v>
      </c>
      <c r="J27" s="38">
        <v>9.24</v>
      </c>
      <c r="K27" s="31">
        <v>4.9000000000000004</v>
      </c>
      <c r="L27" s="38">
        <v>10.29</v>
      </c>
      <c r="M27" s="31">
        <v>5</v>
      </c>
      <c r="N27" s="38">
        <v>11.95</v>
      </c>
      <c r="O27" s="31">
        <v>4.4000000000000004</v>
      </c>
      <c r="P27" s="38">
        <v>15.29</v>
      </c>
      <c r="Q27" s="31">
        <v>6.5</v>
      </c>
      <c r="R27" s="38">
        <v>18.399999999999999</v>
      </c>
      <c r="S27" s="31">
        <v>8</v>
      </c>
      <c r="T27" s="38">
        <v>19.7</v>
      </c>
      <c r="U27" s="31">
        <v>9.3000000000000007</v>
      </c>
      <c r="V27" s="38">
        <v>21.48</v>
      </c>
      <c r="W27" s="31">
        <v>11</v>
      </c>
      <c r="X27" s="32" t="s">
        <v>1392</v>
      </c>
      <c r="Y27" s="32" t="s">
        <v>1392</v>
      </c>
      <c r="Z27" s="1">
        <v>204</v>
      </c>
    </row>
    <row r="28" spans="1:28" x14ac:dyDescent="0.25">
      <c r="A28" s="29" t="s">
        <v>201</v>
      </c>
      <c r="B28" s="38">
        <v>15.61</v>
      </c>
      <c r="C28" s="31">
        <v>5</v>
      </c>
      <c r="D28" s="38">
        <v>18.03</v>
      </c>
      <c r="E28" s="31">
        <v>3</v>
      </c>
      <c r="F28" s="38">
        <v>8.2100000000000009</v>
      </c>
      <c r="G28" s="31">
        <v>2.9</v>
      </c>
      <c r="H28" s="38">
        <v>10.53</v>
      </c>
      <c r="I28" s="31">
        <v>3.8</v>
      </c>
      <c r="J28" s="38">
        <v>11.3</v>
      </c>
      <c r="K28" s="31">
        <v>3.6</v>
      </c>
      <c r="L28" s="38">
        <v>12.17</v>
      </c>
      <c r="M28" s="31">
        <v>3.4</v>
      </c>
      <c r="N28" s="38">
        <v>13.73</v>
      </c>
      <c r="O28" s="31">
        <v>4.0999999999999996</v>
      </c>
      <c r="P28" s="38">
        <v>18.3</v>
      </c>
      <c r="Q28" s="31">
        <v>5.5</v>
      </c>
      <c r="R28" s="38">
        <v>20.84</v>
      </c>
      <c r="S28" s="31">
        <v>5.4</v>
      </c>
      <c r="T28" s="38">
        <v>22.42</v>
      </c>
      <c r="U28" s="31">
        <v>5.9</v>
      </c>
      <c r="V28" s="38">
        <v>23.67</v>
      </c>
      <c r="W28" s="31">
        <v>8.3000000000000007</v>
      </c>
      <c r="X28" s="32" t="s">
        <v>1392</v>
      </c>
      <c r="Y28" s="32" t="s">
        <v>1392</v>
      </c>
      <c r="Z28" s="1">
        <v>275</v>
      </c>
    </row>
    <row r="29" spans="1:28" x14ac:dyDescent="0.25">
      <c r="A29" s="29" t="s">
        <v>119</v>
      </c>
      <c r="B29" s="38">
        <v>12.04</v>
      </c>
      <c r="C29" s="31">
        <v>2.1</v>
      </c>
      <c r="D29" s="38">
        <v>14.01</v>
      </c>
      <c r="E29" s="31">
        <v>1.6</v>
      </c>
      <c r="F29" s="38">
        <v>6.97</v>
      </c>
      <c r="G29" s="31">
        <v>1</v>
      </c>
      <c r="H29" s="38">
        <v>8</v>
      </c>
      <c r="I29" s="31">
        <v>1.8</v>
      </c>
      <c r="J29" s="38">
        <v>8.61</v>
      </c>
      <c r="K29" s="31">
        <v>1.8</v>
      </c>
      <c r="L29" s="38">
        <v>9.25</v>
      </c>
      <c r="M29" s="31">
        <v>1.9</v>
      </c>
      <c r="N29" s="38">
        <v>10.56</v>
      </c>
      <c r="O29" s="31">
        <v>2</v>
      </c>
      <c r="P29" s="38">
        <v>13.73</v>
      </c>
      <c r="Q29" s="31">
        <v>3.1</v>
      </c>
      <c r="R29" s="38">
        <v>16.21</v>
      </c>
      <c r="S29" s="31">
        <v>3.2</v>
      </c>
      <c r="T29" s="38">
        <v>17.350000000000001</v>
      </c>
      <c r="U29" s="31">
        <v>3.5</v>
      </c>
      <c r="V29" s="38">
        <v>18.829999999999998</v>
      </c>
      <c r="W29" s="31">
        <v>4.2</v>
      </c>
      <c r="X29" s="38">
        <v>23.25</v>
      </c>
      <c r="Y29" s="31">
        <v>8.5</v>
      </c>
      <c r="Z29" s="1">
        <v>108</v>
      </c>
    </row>
    <row r="30" spans="1:28" x14ac:dyDescent="0.25">
      <c r="A30" s="29" t="s">
        <v>90</v>
      </c>
      <c r="B30" s="38">
        <v>13.26</v>
      </c>
      <c r="C30" s="31">
        <v>7.2</v>
      </c>
      <c r="D30" s="38">
        <v>15.58</v>
      </c>
      <c r="E30" s="31">
        <v>4</v>
      </c>
      <c r="F30" s="38">
        <v>8.1300000000000008</v>
      </c>
      <c r="G30" s="31">
        <v>4.8</v>
      </c>
      <c r="H30" s="38">
        <v>9.32</v>
      </c>
      <c r="I30" s="31">
        <v>4.3</v>
      </c>
      <c r="J30" s="38">
        <v>10.039999999999999</v>
      </c>
      <c r="K30" s="31">
        <v>4.9000000000000004</v>
      </c>
      <c r="L30" s="38">
        <v>10.76</v>
      </c>
      <c r="M30" s="31">
        <v>3.6</v>
      </c>
      <c r="N30" s="38">
        <v>11.75</v>
      </c>
      <c r="O30" s="31">
        <v>5.0999999999999996</v>
      </c>
      <c r="P30" s="38">
        <v>15.51</v>
      </c>
      <c r="Q30" s="31">
        <v>8.6</v>
      </c>
      <c r="R30" s="38">
        <v>18.100000000000001</v>
      </c>
      <c r="S30" s="31">
        <v>9.3000000000000007</v>
      </c>
      <c r="T30" s="38">
        <v>19.18</v>
      </c>
      <c r="U30" s="31">
        <v>11</v>
      </c>
      <c r="V30" s="38">
        <v>20.74</v>
      </c>
      <c r="W30" s="31">
        <v>15</v>
      </c>
      <c r="X30" s="32" t="s">
        <v>1392</v>
      </c>
      <c r="Y30" s="32" t="s">
        <v>1392</v>
      </c>
      <c r="Z30" s="1">
        <v>182</v>
      </c>
    </row>
    <row r="31" spans="1:28" x14ac:dyDescent="0.25">
      <c r="A31" s="29" t="s">
        <v>35</v>
      </c>
      <c r="B31" s="38">
        <v>11.27</v>
      </c>
      <c r="C31" s="31">
        <v>6.6</v>
      </c>
      <c r="D31" s="38">
        <v>13</v>
      </c>
      <c r="E31" s="31">
        <v>3.8</v>
      </c>
      <c r="F31" s="38">
        <v>6.97</v>
      </c>
      <c r="G31" s="31">
        <v>3.8</v>
      </c>
      <c r="H31" s="38">
        <v>7.89</v>
      </c>
      <c r="I31" s="31">
        <v>3.9</v>
      </c>
      <c r="J31" s="38">
        <v>8.56</v>
      </c>
      <c r="K31" s="31">
        <v>4.0999999999999996</v>
      </c>
      <c r="L31" s="38">
        <v>9.07</v>
      </c>
      <c r="M31" s="31">
        <v>4.0999999999999996</v>
      </c>
      <c r="N31" s="38">
        <v>9.99</v>
      </c>
      <c r="O31" s="31">
        <v>4.9000000000000004</v>
      </c>
      <c r="P31" s="38">
        <v>12.96</v>
      </c>
      <c r="Q31" s="31">
        <v>6.9</v>
      </c>
      <c r="R31" s="38">
        <v>14.5</v>
      </c>
      <c r="S31" s="31">
        <v>8.1</v>
      </c>
      <c r="T31" s="38">
        <v>16.02</v>
      </c>
      <c r="U31" s="31">
        <v>10</v>
      </c>
      <c r="V31" s="38">
        <v>17.170000000000002</v>
      </c>
      <c r="W31" s="31">
        <v>12</v>
      </c>
      <c r="X31" s="32" t="s">
        <v>1392</v>
      </c>
      <c r="Y31" s="32" t="s">
        <v>1392</v>
      </c>
      <c r="Z31" s="1">
        <v>45</v>
      </c>
      <c r="AB31" s="1" t="s">
        <v>348</v>
      </c>
    </row>
    <row r="32" spans="1:28" x14ac:dyDescent="0.25">
      <c r="A32" s="29" t="s">
        <v>36</v>
      </c>
      <c r="B32" s="38">
        <v>10.199999999999999</v>
      </c>
      <c r="C32" s="31">
        <v>5.8</v>
      </c>
      <c r="D32" s="38">
        <v>11.19</v>
      </c>
      <c r="E32" s="31">
        <v>3.4</v>
      </c>
      <c r="F32" s="38">
        <v>6.46</v>
      </c>
      <c r="G32" s="31">
        <v>1.3</v>
      </c>
      <c r="H32" s="38">
        <v>7.07</v>
      </c>
      <c r="I32" s="31">
        <v>3.2</v>
      </c>
      <c r="J32" s="38">
        <v>7.41</v>
      </c>
      <c r="K32" s="31">
        <v>4.5</v>
      </c>
      <c r="L32" s="38">
        <v>8.08</v>
      </c>
      <c r="M32" s="31">
        <v>5.3</v>
      </c>
      <c r="N32" s="38">
        <v>9.14</v>
      </c>
      <c r="O32" s="31">
        <v>5.4</v>
      </c>
      <c r="P32" s="38">
        <v>11.43</v>
      </c>
      <c r="Q32" s="31">
        <v>6.3</v>
      </c>
      <c r="R32" s="38">
        <v>12.82</v>
      </c>
      <c r="S32" s="31">
        <v>7.8</v>
      </c>
      <c r="T32" s="38">
        <v>13.37</v>
      </c>
      <c r="U32" s="31">
        <v>9.5</v>
      </c>
      <c r="V32" s="38">
        <v>14.25</v>
      </c>
      <c r="W32" s="31">
        <v>9.6999999999999993</v>
      </c>
      <c r="X32" s="32" t="s">
        <v>1392</v>
      </c>
      <c r="Y32" s="32" t="s">
        <v>1392</v>
      </c>
      <c r="Z32" s="1">
        <v>4</v>
      </c>
      <c r="AA32" s="1" t="s">
        <v>348</v>
      </c>
      <c r="AB32" s="1" t="s">
        <v>348</v>
      </c>
    </row>
    <row r="33" spans="1:28" x14ac:dyDescent="0.25">
      <c r="A33" s="29" t="s">
        <v>83</v>
      </c>
      <c r="B33" s="38">
        <v>10.64</v>
      </c>
      <c r="C33" s="31">
        <v>7.6</v>
      </c>
      <c r="D33" s="38">
        <v>12.15</v>
      </c>
      <c r="E33" s="31">
        <v>4.4000000000000004</v>
      </c>
      <c r="F33" s="38">
        <v>6.74</v>
      </c>
      <c r="G33" s="31">
        <v>2.8</v>
      </c>
      <c r="H33" s="38">
        <v>7.44</v>
      </c>
      <c r="I33" s="31">
        <v>3.4</v>
      </c>
      <c r="J33" s="38">
        <v>7.76</v>
      </c>
      <c r="K33" s="31">
        <v>5.5</v>
      </c>
      <c r="L33" s="38">
        <v>8.17</v>
      </c>
      <c r="M33" s="31">
        <v>5.8</v>
      </c>
      <c r="N33" s="38">
        <v>9.36</v>
      </c>
      <c r="O33" s="31">
        <v>7.7</v>
      </c>
      <c r="P33" s="38">
        <v>11.85</v>
      </c>
      <c r="Q33" s="31">
        <v>9.3000000000000007</v>
      </c>
      <c r="R33" s="38">
        <v>13.55</v>
      </c>
      <c r="S33" s="31">
        <v>12</v>
      </c>
      <c r="T33" s="38">
        <v>14.46</v>
      </c>
      <c r="U33" s="31">
        <v>13</v>
      </c>
      <c r="V33" s="38">
        <v>16.27</v>
      </c>
      <c r="W33" s="31">
        <v>19</v>
      </c>
      <c r="X33" s="32" t="s">
        <v>1392</v>
      </c>
      <c r="Y33" s="32" t="s">
        <v>1392</v>
      </c>
      <c r="Z33" s="1">
        <v>12</v>
      </c>
      <c r="AA33" s="1" t="s">
        <v>348</v>
      </c>
      <c r="AB33" s="1" t="s">
        <v>348</v>
      </c>
    </row>
    <row r="34" spans="1:28" x14ac:dyDescent="0.25">
      <c r="A34" s="29" t="s">
        <v>16</v>
      </c>
      <c r="B34" s="38">
        <v>11.26</v>
      </c>
      <c r="C34" s="31">
        <v>3</v>
      </c>
      <c r="D34" s="38">
        <v>13.43</v>
      </c>
      <c r="E34" s="31">
        <v>2.8</v>
      </c>
      <c r="F34" s="38">
        <v>6.97</v>
      </c>
      <c r="G34" s="31">
        <v>2</v>
      </c>
      <c r="H34" s="38">
        <v>7.95</v>
      </c>
      <c r="I34" s="31">
        <v>2.9</v>
      </c>
      <c r="J34" s="38">
        <v>8.48</v>
      </c>
      <c r="K34" s="31">
        <v>3.3</v>
      </c>
      <c r="L34" s="38">
        <v>9.11</v>
      </c>
      <c r="M34" s="31">
        <v>3</v>
      </c>
      <c r="N34" s="38">
        <v>10.130000000000001</v>
      </c>
      <c r="O34" s="31">
        <v>3.2</v>
      </c>
      <c r="P34" s="38">
        <v>12.51</v>
      </c>
      <c r="Q34" s="31">
        <v>5.0999999999999996</v>
      </c>
      <c r="R34" s="38">
        <v>14.95</v>
      </c>
      <c r="S34" s="31">
        <v>6.7</v>
      </c>
      <c r="T34" s="38">
        <v>16.170000000000002</v>
      </c>
      <c r="U34" s="31">
        <v>7.3</v>
      </c>
      <c r="V34" s="38">
        <v>17.59</v>
      </c>
      <c r="W34" s="31">
        <v>8.1</v>
      </c>
      <c r="X34" s="32" t="s">
        <v>1392</v>
      </c>
      <c r="Y34" s="32" t="s">
        <v>1392</v>
      </c>
      <c r="Z34" s="1">
        <v>42</v>
      </c>
      <c r="AB34" s="1" t="s">
        <v>348</v>
      </c>
    </row>
    <row r="35" spans="1:28" x14ac:dyDescent="0.25">
      <c r="A35" s="29" t="s">
        <v>97</v>
      </c>
      <c r="B35" s="38">
        <v>9.44</v>
      </c>
      <c r="C35" s="31">
        <v>6.4</v>
      </c>
      <c r="D35" s="38">
        <v>11.47</v>
      </c>
      <c r="E35" s="31">
        <v>5.7</v>
      </c>
      <c r="F35" s="38">
        <v>6.42</v>
      </c>
      <c r="G35" s="31">
        <v>3.3</v>
      </c>
      <c r="H35" s="38">
        <v>7.45</v>
      </c>
      <c r="I35" s="31">
        <v>4.3</v>
      </c>
      <c r="J35" s="38">
        <v>7.73</v>
      </c>
      <c r="K35" s="31">
        <v>4.5999999999999996</v>
      </c>
      <c r="L35" s="38">
        <v>8.25</v>
      </c>
      <c r="M35" s="31">
        <v>4.3</v>
      </c>
      <c r="N35" s="38">
        <v>8.92</v>
      </c>
      <c r="O35" s="31">
        <v>4.8</v>
      </c>
      <c r="P35" s="38">
        <v>10.83</v>
      </c>
      <c r="Q35" s="31">
        <v>8.1</v>
      </c>
      <c r="R35" s="38">
        <v>12.02</v>
      </c>
      <c r="S35" s="31">
        <v>11</v>
      </c>
      <c r="T35" s="38">
        <v>12.83</v>
      </c>
      <c r="U35" s="31">
        <v>13</v>
      </c>
      <c r="V35" s="38">
        <v>14.09</v>
      </c>
      <c r="W35" s="31">
        <v>17</v>
      </c>
      <c r="X35" s="32" t="s">
        <v>1392</v>
      </c>
      <c r="Y35" s="32" t="s">
        <v>1392</v>
      </c>
      <c r="Z35" s="1">
        <v>1</v>
      </c>
      <c r="AA35" s="1" t="s">
        <v>348</v>
      </c>
      <c r="AB35" s="1" t="s">
        <v>348</v>
      </c>
    </row>
    <row r="36" spans="1:28" x14ac:dyDescent="0.25">
      <c r="A36" s="29" t="s">
        <v>308</v>
      </c>
      <c r="B36" s="38">
        <v>12.55</v>
      </c>
      <c r="C36" s="31">
        <v>6.6</v>
      </c>
      <c r="D36" s="38">
        <v>14.84</v>
      </c>
      <c r="E36" s="31">
        <v>3.2</v>
      </c>
      <c r="F36" s="38">
        <v>7.24</v>
      </c>
      <c r="G36" s="31">
        <v>2.4</v>
      </c>
      <c r="H36" s="38">
        <v>8.58</v>
      </c>
      <c r="I36" s="31">
        <v>3.6</v>
      </c>
      <c r="J36" s="38">
        <v>9</v>
      </c>
      <c r="K36" s="31">
        <v>3.7</v>
      </c>
      <c r="L36" s="38">
        <v>9.7100000000000009</v>
      </c>
      <c r="M36" s="31">
        <v>4.7</v>
      </c>
      <c r="N36" s="38">
        <v>11.05</v>
      </c>
      <c r="O36" s="31">
        <v>3.3</v>
      </c>
      <c r="P36" s="38">
        <v>14.94</v>
      </c>
      <c r="Q36" s="31">
        <v>7</v>
      </c>
      <c r="R36" s="38">
        <v>17.62</v>
      </c>
      <c r="S36" s="31">
        <v>7</v>
      </c>
      <c r="T36" s="38">
        <v>19.14</v>
      </c>
      <c r="U36" s="31">
        <v>7.6</v>
      </c>
      <c r="V36" s="38">
        <v>20.149999999999999</v>
      </c>
      <c r="W36" s="31">
        <v>8.8000000000000007</v>
      </c>
      <c r="X36" s="32" t="s">
        <v>1392</v>
      </c>
      <c r="Y36" s="32" t="s">
        <v>1392</v>
      </c>
      <c r="Z36" s="1">
        <v>136</v>
      </c>
    </row>
    <row r="37" spans="1:28" x14ac:dyDescent="0.25">
      <c r="A37" s="29" t="s">
        <v>233</v>
      </c>
      <c r="B37" s="38">
        <v>14.72</v>
      </c>
      <c r="C37" s="31">
        <v>5.9</v>
      </c>
      <c r="D37" s="38">
        <v>17.95</v>
      </c>
      <c r="E37" s="31">
        <v>4</v>
      </c>
      <c r="F37" s="38">
        <v>8.2100000000000009</v>
      </c>
      <c r="G37" s="31">
        <v>4</v>
      </c>
      <c r="H37" s="38">
        <v>10.48</v>
      </c>
      <c r="I37" s="31">
        <v>4.5</v>
      </c>
      <c r="J37" s="38">
        <v>10.91</v>
      </c>
      <c r="K37" s="31">
        <v>3.9</v>
      </c>
      <c r="L37" s="38">
        <v>11.7</v>
      </c>
      <c r="M37" s="31">
        <v>4.9000000000000004</v>
      </c>
      <c r="N37" s="38">
        <v>13.56</v>
      </c>
      <c r="O37" s="31">
        <v>4.7</v>
      </c>
      <c r="P37" s="38">
        <v>17.03</v>
      </c>
      <c r="Q37" s="31">
        <v>7.6</v>
      </c>
      <c r="R37" s="38">
        <v>19.91</v>
      </c>
      <c r="S37" s="31">
        <v>9.5</v>
      </c>
      <c r="T37" s="38">
        <v>22.11</v>
      </c>
      <c r="U37" s="31">
        <v>12</v>
      </c>
      <c r="V37" s="38">
        <v>23.95</v>
      </c>
      <c r="W37" s="31">
        <v>17</v>
      </c>
      <c r="X37" s="32" t="s">
        <v>1392</v>
      </c>
      <c r="Y37" s="32" t="s">
        <v>1392</v>
      </c>
      <c r="Z37" s="1">
        <v>249</v>
      </c>
    </row>
    <row r="38" spans="1:28" x14ac:dyDescent="0.25">
      <c r="A38" s="29" t="s">
        <v>60</v>
      </c>
      <c r="B38" s="38">
        <v>11.32</v>
      </c>
      <c r="C38" s="31">
        <v>3.2</v>
      </c>
      <c r="D38" s="38">
        <v>13.44</v>
      </c>
      <c r="E38" s="31">
        <v>2.4</v>
      </c>
      <c r="F38" s="38">
        <v>6.93</v>
      </c>
      <c r="G38" s="31">
        <v>1.7</v>
      </c>
      <c r="H38" s="38">
        <v>7.97</v>
      </c>
      <c r="I38" s="31">
        <v>1.9</v>
      </c>
      <c r="J38" s="38">
        <v>8.41</v>
      </c>
      <c r="K38" s="31">
        <v>1.9</v>
      </c>
      <c r="L38" s="38">
        <v>8.9</v>
      </c>
      <c r="M38" s="31">
        <v>2.2000000000000002</v>
      </c>
      <c r="N38" s="38">
        <v>9.9700000000000006</v>
      </c>
      <c r="O38" s="31">
        <v>2.5</v>
      </c>
      <c r="P38" s="38">
        <v>12.87</v>
      </c>
      <c r="Q38" s="31">
        <v>3.6</v>
      </c>
      <c r="R38" s="38">
        <v>14.8</v>
      </c>
      <c r="S38" s="31">
        <v>4.9000000000000004</v>
      </c>
      <c r="T38" s="38">
        <v>16.11</v>
      </c>
      <c r="U38" s="31">
        <v>5.2</v>
      </c>
      <c r="V38" s="38">
        <v>17.690000000000001</v>
      </c>
      <c r="W38" s="31">
        <v>6.7</v>
      </c>
      <c r="X38" s="38">
        <v>21.95</v>
      </c>
      <c r="Y38" s="31">
        <v>13</v>
      </c>
      <c r="Z38" s="1">
        <v>47</v>
      </c>
      <c r="AB38" s="1" t="s">
        <v>348</v>
      </c>
    </row>
    <row r="39" spans="1:28" x14ac:dyDescent="0.25">
      <c r="A39" s="29" t="s">
        <v>162</v>
      </c>
      <c r="B39" s="38">
        <v>14.47</v>
      </c>
      <c r="C39" s="31">
        <v>7.2</v>
      </c>
      <c r="D39" s="38">
        <v>16.829999999999998</v>
      </c>
      <c r="E39" s="31">
        <v>3.7</v>
      </c>
      <c r="F39" s="38">
        <v>7.53</v>
      </c>
      <c r="G39" s="31">
        <v>4.5</v>
      </c>
      <c r="H39" s="38">
        <v>9.5399999999999991</v>
      </c>
      <c r="I39" s="31">
        <v>5.2</v>
      </c>
      <c r="J39" s="38">
        <v>10.39</v>
      </c>
      <c r="K39" s="31">
        <v>4.4000000000000004</v>
      </c>
      <c r="L39" s="38">
        <v>10.95</v>
      </c>
      <c r="M39" s="31">
        <v>4.7</v>
      </c>
      <c r="N39" s="38">
        <v>12.32</v>
      </c>
      <c r="O39" s="31">
        <v>5.6</v>
      </c>
      <c r="P39" s="38">
        <v>17.05</v>
      </c>
      <c r="Q39" s="31">
        <v>6.8</v>
      </c>
      <c r="R39" s="38">
        <v>19.34</v>
      </c>
      <c r="S39" s="31">
        <v>7.3</v>
      </c>
      <c r="T39" s="38">
        <v>20.32</v>
      </c>
      <c r="U39" s="31">
        <v>10</v>
      </c>
      <c r="V39" s="38">
        <v>22.35</v>
      </c>
      <c r="W39" s="31">
        <v>13</v>
      </c>
      <c r="X39" s="32" t="s">
        <v>1392</v>
      </c>
      <c r="Y39" s="32" t="s">
        <v>1392</v>
      </c>
      <c r="Z39" s="1">
        <v>236</v>
      </c>
    </row>
    <row r="40" spans="1:28" x14ac:dyDescent="0.25">
      <c r="A40" s="29" t="s">
        <v>183</v>
      </c>
      <c r="B40" s="38">
        <v>10.36</v>
      </c>
      <c r="C40" s="31">
        <v>5.5</v>
      </c>
      <c r="D40" s="38">
        <v>12.46</v>
      </c>
      <c r="E40" s="31">
        <v>4.0999999999999996</v>
      </c>
      <c r="F40" s="38">
        <v>6.74</v>
      </c>
      <c r="G40" s="31">
        <v>3.1</v>
      </c>
      <c r="H40" s="38">
        <v>7.63</v>
      </c>
      <c r="I40" s="31">
        <v>2.7</v>
      </c>
      <c r="J40" s="38">
        <v>7.87</v>
      </c>
      <c r="K40" s="31">
        <v>4</v>
      </c>
      <c r="L40" s="38">
        <v>8.5</v>
      </c>
      <c r="M40" s="31">
        <v>4.9000000000000004</v>
      </c>
      <c r="N40" s="38">
        <v>9.69</v>
      </c>
      <c r="O40" s="31">
        <v>4.5999999999999996</v>
      </c>
      <c r="P40" s="38">
        <v>11.93</v>
      </c>
      <c r="Q40" s="31">
        <v>7.6</v>
      </c>
      <c r="R40" s="38">
        <v>13.82</v>
      </c>
      <c r="S40" s="31">
        <v>9.3000000000000007</v>
      </c>
      <c r="T40" s="38">
        <v>15.24</v>
      </c>
      <c r="U40" s="31">
        <v>11</v>
      </c>
      <c r="V40" s="38">
        <v>16.260000000000002</v>
      </c>
      <c r="W40" s="31">
        <v>14</v>
      </c>
      <c r="X40" s="32" t="s">
        <v>1392</v>
      </c>
      <c r="Y40" s="32" t="s">
        <v>1392</v>
      </c>
      <c r="Z40" s="1">
        <v>6</v>
      </c>
      <c r="AA40" s="1" t="s">
        <v>348</v>
      </c>
      <c r="AB40" s="1" t="s">
        <v>348</v>
      </c>
    </row>
    <row r="41" spans="1:28" x14ac:dyDescent="0.25">
      <c r="A41" s="29" t="s">
        <v>202</v>
      </c>
      <c r="B41" s="38">
        <v>14.24</v>
      </c>
      <c r="C41" s="31">
        <v>4.5999999999999996</v>
      </c>
      <c r="D41" s="38">
        <v>16.510000000000002</v>
      </c>
      <c r="E41" s="31">
        <v>3.2</v>
      </c>
      <c r="F41" s="38">
        <v>7.14</v>
      </c>
      <c r="G41" s="31">
        <v>2.6</v>
      </c>
      <c r="H41" s="38">
        <v>8.4499999999999993</v>
      </c>
      <c r="I41" s="31">
        <v>2.7</v>
      </c>
      <c r="J41" s="38">
        <v>9.14</v>
      </c>
      <c r="K41" s="31">
        <v>3.2</v>
      </c>
      <c r="L41" s="38">
        <v>9.99</v>
      </c>
      <c r="M41" s="31">
        <v>3.9</v>
      </c>
      <c r="N41" s="38">
        <v>11.98</v>
      </c>
      <c r="O41" s="31">
        <v>4.8</v>
      </c>
      <c r="P41" s="38">
        <v>16.02</v>
      </c>
      <c r="Q41" s="31">
        <v>3.9</v>
      </c>
      <c r="R41" s="38">
        <v>18.34</v>
      </c>
      <c r="S41" s="31">
        <v>5.2</v>
      </c>
      <c r="T41" s="38">
        <v>19.84</v>
      </c>
      <c r="U41" s="31">
        <v>6.6</v>
      </c>
      <c r="V41" s="38">
        <v>21.46</v>
      </c>
      <c r="W41" s="31">
        <v>9.9</v>
      </c>
      <c r="X41" s="32" t="s">
        <v>1392</v>
      </c>
      <c r="Y41" s="32" t="s">
        <v>1392</v>
      </c>
      <c r="Z41" s="1">
        <v>226</v>
      </c>
    </row>
    <row r="42" spans="1:28" x14ac:dyDescent="0.25">
      <c r="A42" s="29" t="s">
        <v>163</v>
      </c>
      <c r="B42" s="38">
        <v>19.170000000000002</v>
      </c>
      <c r="C42" s="31">
        <v>11</v>
      </c>
      <c r="D42" s="38">
        <v>22.71</v>
      </c>
      <c r="E42" s="31">
        <v>6.7</v>
      </c>
      <c r="F42" s="38">
        <v>8.1199999999999992</v>
      </c>
      <c r="G42" s="31">
        <v>6.5</v>
      </c>
      <c r="H42" s="38">
        <v>11.23</v>
      </c>
      <c r="I42" s="31">
        <v>9.8000000000000007</v>
      </c>
      <c r="J42" s="38">
        <v>12.4</v>
      </c>
      <c r="K42" s="31">
        <v>7</v>
      </c>
      <c r="L42" s="38">
        <v>13.15</v>
      </c>
      <c r="M42" s="31">
        <v>6</v>
      </c>
      <c r="N42" s="38">
        <v>15</v>
      </c>
      <c r="O42" s="31">
        <v>11</v>
      </c>
      <c r="P42" s="38">
        <v>21.77</v>
      </c>
      <c r="Q42" s="31">
        <v>10</v>
      </c>
      <c r="R42" s="38">
        <v>25.08</v>
      </c>
      <c r="S42" s="31">
        <v>14</v>
      </c>
      <c r="T42" s="32" t="s">
        <v>1392</v>
      </c>
      <c r="U42" s="32" t="s">
        <v>1392</v>
      </c>
      <c r="V42" s="32" t="s">
        <v>1392</v>
      </c>
      <c r="W42" s="32" t="s">
        <v>1392</v>
      </c>
      <c r="X42" s="32" t="s">
        <v>1392</v>
      </c>
      <c r="Y42" s="32" t="s">
        <v>1392</v>
      </c>
      <c r="Z42" s="1">
        <v>319</v>
      </c>
    </row>
    <row r="43" spans="1:28" x14ac:dyDescent="0.25">
      <c r="A43" s="29" t="s">
        <v>240</v>
      </c>
      <c r="B43" s="38">
        <v>14.27</v>
      </c>
      <c r="C43" s="31">
        <v>5.5</v>
      </c>
      <c r="D43" s="38">
        <v>16.89</v>
      </c>
      <c r="E43" s="31">
        <v>3.2</v>
      </c>
      <c r="F43" s="38">
        <v>7.85</v>
      </c>
      <c r="G43" s="31">
        <v>3.2</v>
      </c>
      <c r="H43" s="38">
        <v>9.34</v>
      </c>
      <c r="I43" s="31">
        <v>3</v>
      </c>
      <c r="J43" s="38">
        <v>10</v>
      </c>
      <c r="K43" s="31">
        <v>3.2</v>
      </c>
      <c r="L43" s="38">
        <v>10.75</v>
      </c>
      <c r="M43" s="31">
        <v>3</v>
      </c>
      <c r="N43" s="38">
        <v>11.85</v>
      </c>
      <c r="O43" s="31">
        <v>4.3</v>
      </c>
      <c r="P43" s="38">
        <v>16.38</v>
      </c>
      <c r="Q43" s="31">
        <v>5.2</v>
      </c>
      <c r="R43" s="38">
        <v>19.38</v>
      </c>
      <c r="S43" s="31">
        <v>6.9</v>
      </c>
      <c r="T43" s="38">
        <v>21.13</v>
      </c>
      <c r="U43" s="31">
        <v>7.1</v>
      </c>
      <c r="V43" s="38">
        <v>22.86</v>
      </c>
      <c r="W43" s="31">
        <v>8.4</v>
      </c>
      <c r="X43" s="32" t="s">
        <v>1392</v>
      </c>
      <c r="Y43" s="32" t="s">
        <v>1392</v>
      </c>
      <c r="Z43" s="1">
        <v>230</v>
      </c>
    </row>
    <row r="44" spans="1:28" x14ac:dyDescent="0.2">
      <c r="A44" s="29" t="s">
        <v>301</v>
      </c>
      <c r="B44" s="38">
        <v>13.18</v>
      </c>
      <c r="C44" s="31">
        <v>2.5</v>
      </c>
      <c r="D44" s="38">
        <v>15.1</v>
      </c>
      <c r="E44" s="31">
        <v>2</v>
      </c>
      <c r="F44" s="38">
        <v>7.63</v>
      </c>
      <c r="G44" s="31">
        <v>2.2000000000000002</v>
      </c>
      <c r="H44" s="38">
        <v>9.1199999999999992</v>
      </c>
      <c r="I44" s="31">
        <v>2.2999999999999998</v>
      </c>
      <c r="J44" s="38">
        <v>9.7899999999999991</v>
      </c>
      <c r="K44" s="31">
        <v>2</v>
      </c>
      <c r="L44" s="38">
        <v>10.33</v>
      </c>
      <c r="M44" s="31">
        <v>2</v>
      </c>
      <c r="N44" s="38">
        <v>11.74</v>
      </c>
      <c r="O44" s="31">
        <v>3</v>
      </c>
      <c r="P44" s="38">
        <v>14.98</v>
      </c>
      <c r="Q44" s="31">
        <v>3.5</v>
      </c>
      <c r="R44" s="38">
        <v>17.079999999999998</v>
      </c>
      <c r="S44" s="31">
        <v>3.9</v>
      </c>
      <c r="T44" s="38">
        <v>18.239999999999998</v>
      </c>
      <c r="U44" s="31">
        <v>4.9000000000000004</v>
      </c>
      <c r="V44" s="38">
        <v>20.18</v>
      </c>
      <c r="W44" s="31">
        <v>5.4</v>
      </c>
      <c r="X44" s="38">
        <v>24.67</v>
      </c>
      <c r="Y44" s="31">
        <v>14</v>
      </c>
      <c r="Z44" s="1">
        <v>178</v>
      </c>
    </row>
    <row r="45" spans="1:28" x14ac:dyDescent="0.2">
      <c r="A45" s="29" t="s">
        <v>184</v>
      </c>
      <c r="B45" s="38">
        <v>12.57</v>
      </c>
      <c r="C45" s="31">
        <v>5.8</v>
      </c>
      <c r="D45" s="38">
        <v>14.69</v>
      </c>
      <c r="E45" s="31">
        <v>4.0999999999999996</v>
      </c>
      <c r="F45" s="38">
        <v>7.15</v>
      </c>
      <c r="G45" s="31">
        <v>5.3</v>
      </c>
      <c r="H45" s="38">
        <v>8.7200000000000006</v>
      </c>
      <c r="I45" s="31">
        <v>6</v>
      </c>
      <c r="J45" s="38">
        <v>9.4600000000000009</v>
      </c>
      <c r="K45" s="31">
        <v>4.9000000000000004</v>
      </c>
      <c r="L45" s="38">
        <v>10.01</v>
      </c>
      <c r="M45" s="31">
        <v>4.2</v>
      </c>
      <c r="N45" s="38">
        <v>11.2</v>
      </c>
      <c r="O45" s="31">
        <v>5.2</v>
      </c>
      <c r="P45" s="38">
        <v>14.07</v>
      </c>
      <c r="Q45" s="31">
        <v>8.1</v>
      </c>
      <c r="R45" s="38">
        <v>16.03</v>
      </c>
      <c r="S45" s="31">
        <v>12</v>
      </c>
      <c r="T45" s="38">
        <v>18.91</v>
      </c>
      <c r="U45" s="31">
        <v>13</v>
      </c>
      <c r="V45" s="38">
        <v>20.51</v>
      </c>
      <c r="W45" s="31">
        <v>15</v>
      </c>
      <c r="X45" s="32" t="s">
        <v>1392</v>
      </c>
      <c r="Y45" s="32" t="s">
        <v>1392</v>
      </c>
      <c r="Z45" s="1">
        <v>138</v>
      </c>
    </row>
    <row r="46" spans="1:28" x14ac:dyDescent="0.2">
      <c r="A46" s="29" t="s">
        <v>203</v>
      </c>
      <c r="B46" s="38">
        <v>18.46</v>
      </c>
      <c r="C46" s="31">
        <v>4.2</v>
      </c>
      <c r="D46" s="38">
        <v>22.8</v>
      </c>
      <c r="E46" s="31">
        <v>3.4</v>
      </c>
      <c r="F46" s="38">
        <v>9.09</v>
      </c>
      <c r="G46" s="31">
        <v>3.2</v>
      </c>
      <c r="H46" s="38">
        <v>11.53</v>
      </c>
      <c r="I46" s="31">
        <v>3.7</v>
      </c>
      <c r="J46" s="38">
        <v>12.75</v>
      </c>
      <c r="K46" s="31">
        <v>3.9</v>
      </c>
      <c r="L46" s="38">
        <v>13.84</v>
      </c>
      <c r="M46" s="31">
        <v>4</v>
      </c>
      <c r="N46" s="38">
        <v>15.9</v>
      </c>
      <c r="O46" s="31">
        <v>4</v>
      </c>
      <c r="P46" s="38">
        <v>21.08</v>
      </c>
      <c r="Q46" s="31">
        <v>4</v>
      </c>
      <c r="R46" s="38">
        <v>23.9</v>
      </c>
      <c r="S46" s="31">
        <v>6.4</v>
      </c>
      <c r="T46" s="38">
        <v>26.34</v>
      </c>
      <c r="U46" s="31">
        <v>8.3000000000000007</v>
      </c>
      <c r="V46" s="38">
        <v>30.02</v>
      </c>
      <c r="W46" s="31">
        <v>11</v>
      </c>
      <c r="X46" s="32" t="s">
        <v>1392</v>
      </c>
      <c r="Y46" s="32" t="s">
        <v>1392</v>
      </c>
      <c r="Z46" s="1">
        <v>315</v>
      </c>
    </row>
    <row r="47" spans="1:28" x14ac:dyDescent="0.2">
      <c r="A47" s="29" t="s">
        <v>143</v>
      </c>
      <c r="B47" s="38">
        <v>14.38</v>
      </c>
      <c r="C47" s="31">
        <v>8.6</v>
      </c>
      <c r="D47" s="38">
        <v>16.88</v>
      </c>
      <c r="E47" s="31">
        <v>4.2</v>
      </c>
      <c r="F47" s="38">
        <v>7.72</v>
      </c>
      <c r="G47" s="31">
        <v>4.7</v>
      </c>
      <c r="H47" s="38">
        <v>9.0500000000000007</v>
      </c>
      <c r="I47" s="31">
        <v>5.3</v>
      </c>
      <c r="J47" s="38">
        <v>9.91</v>
      </c>
      <c r="K47" s="31">
        <v>6.4</v>
      </c>
      <c r="L47" s="38">
        <v>10.96</v>
      </c>
      <c r="M47" s="31">
        <v>7.3</v>
      </c>
      <c r="N47" s="38">
        <v>12.91</v>
      </c>
      <c r="O47" s="31">
        <v>6.3</v>
      </c>
      <c r="P47" s="38">
        <v>17.64</v>
      </c>
      <c r="Q47" s="31">
        <v>9.1</v>
      </c>
      <c r="R47" s="38">
        <v>20.07</v>
      </c>
      <c r="S47" s="31">
        <v>11</v>
      </c>
      <c r="T47" s="38">
        <v>21.89</v>
      </c>
      <c r="U47" s="31">
        <v>11</v>
      </c>
      <c r="V47" s="38">
        <v>23.93</v>
      </c>
      <c r="W47" s="31">
        <v>14</v>
      </c>
      <c r="X47" s="32" t="s">
        <v>1392</v>
      </c>
      <c r="Y47" s="32" t="s">
        <v>1392</v>
      </c>
      <c r="Z47" s="1">
        <v>233</v>
      </c>
    </row>
    <row r="48" spans="1:28" x14ac:dyDescent="0.2">
      <c r="A48" s="29" t="s">
        <v>173</v>
      </c>
      <c r="B48" s="38">
        <v>14.65</v>
      </c>
      <c r="C48" s="31">
        <v>8.1</v>
      </c>
      <c r="D48" s="38">
        <v>18.14</v>
      </c>
      <c r="E48" s="31">
        <v>4.8</v>
      </c>
      <c r="F48" s="38">
        <v>8.69</v>
      </c>
      <c r="G48" s="31">
        <v>5.3</v>
      </c>
      <c r="H48" s="38">
        <v>10.119999999999999</v>
      </c>
      <c r="I48" s="31">
        <v>5.2</v>
      </c>
      <c r="J48" s="38">
        <v>11.03</v>
      </c>
      <c r="K48" s="31">
        <v>4.7</v>
      </c>
      <c r="L48" s="38">
        <v>11.58</v>
      </c>
      <c r="M48" s="31">
        <v>3.9</v>
      </c>
      <c r="N48" s="38">
        <v>12.62</v>
      </c>
      <c r="O48" s="31">
        <v>5.9</v>
      </c>
      <c r="P48" s="38">
        <v>17.239999999999998</v>
      </c>
      <c r="Q48" s="31">
        <v>8.6</v>
      </c>
      <c r="R48" s="38">
        <v>20.190000000000001</v>
      </c>
      <c r="S48" s="31">
        <v>9</v>
      </c>
      <c r="T48" s="38">
        <v>21.48</v>
      </c>
      <c r="U48" s="31">
        <v>14</v>
      </c>
      <c r="V48" s="32" t="s">
        <v>1392</v>
      </c>
      <c r="W48" s="32" t="s">
        <v>1392</v>
      </c>
      <c r="X48" s="32" t="s">
        <v>1392</v>
      </c>
      <c r="Y48" s="32" t="s">
        <v>1392</v>
      </c>
      <c r="Z48" s="1">
        <v>246</v>
      </c>
    </row>
    <row r="49" spans="1:28" x14ac:dyDescent="0.2">
      <c r="A49" s="29" t="s">
        <v>113</v>
      </c>
      <c r="B49" s="38">
        <v>14.14</v>
      </c>
      <c r="C49" s="31">
        <v>6.5</v>
      </c>
      <c r="D49" s="38">
        <v>16.59</v>
      </c>
      <c r="E49" s="31">
        <v>4.5</v>
      </c>
      <c r="F49" s="38">
        <v>8.09</v>
      </c>
      <c r="G49" s="31">
        <v>4.0999999999999996</v>
      </c>
      <c r="H49" s="38">
        <v>9.61</v>
      </c>
      <c r="I49" s="31">
        <v>4.2</v>
      </c>
      <c r="J49" s="38">
        <v>10.27</v>
      </c>
      <c r="K49" s="31">
        <v>4.4000000000000004</v>
      </c>
      <c r="L49" s="38">
        <v>10.79</v>
      </c>
      <c r="M49" s="31">
        <v>4.2</v>
      </c>
      <c r="N49" s="38">
        <v>12.47</v>
      </c>
      <c r="O49" s="31">
        <v>5.8</v>
      </c>
      <c r="P49" s="38">
        <v>16.14</v>
      </c>
      <c r="Q49" s="31">
        <v>7.8</v>
      </c>
      <c r="R49" s="38">
        <v>18.84</v>
      </c>
      <c r="S49" s="31">
        <v>8.8000000000000007</v>
      </c>
      <c r="T49" s="38">
        <v>20.100000000000001</v>
      </c>
      <c r="U49" s="31">
        <v>11</v>
      </c>
      <c r="V49" s="38">
        <v>21.62</v>
      </c>
      <c r="W49" s="31">
        <v>16</v>
      </c>
      <c r="X49" s="32" t="s">
        <v>1392</v>
      </c>
      <c r="Y49" s="32" t="s">
        <v>1392</v>
      </c>
      <c r="Z49" s="1">
        <v>225</v>
      </c>
    </row>
    <row r="50" spans="1:28" x14ac:dyDescent="0.2">
      <c r="A50" s="29" t="s">
        <v>43</v>
      </c>
      <c r="B50" s="38">
        <v>11.07</v>
      </c>
      <c r="C50" s="31">
        <v>7.2</v>
      </c>
      <c r="D50" s="38">
        <v>13.03</v>
      </c>
      <c r="E50" s="31">
        <v>4.3</v>
      </c>
      <c r="F50" s="38">
        <v>6.96</v>
      </c>
      <c r="G50" s="31">
        <v>4.7</v>
      </c>
      <c r="H50" s="38">
        <v>8.09</v>
      </c>
      <c r="I50" s="31">
        <v>4.5999999999999996</v>
      </c>
      <c r="J50" s="38">
        <v>8.75</v>
      </c>
      <c r="K50" s="31">
        <v>3.9</v>
      </c>
      <c r="L50" s="38">
        <v>9</v>
      </c>
      <c r="M50" s="31">
        <v>3.7</v>
      </c>
      <c r="N50" s="38">
        <v>10.07</v>
      </c>
      <c r="O50" s="31">
        <v>5.4</v>
      </c>
      <c r="P50" s="38">
        <v>12.46</v>
      </c>
      <c r="Q50" s="31">
        <v>8.9</v>
      </c>
      <c r="R50" s="38">
        <v>14.08</v>
      </c>
      <c r="S50" s="31">
        <v>12</v>
      </c>
      <c r="T50" s="38">
        <v>15.76</v>
      </c>
      <c r="U50" s="31">
        <v>13</v>
      </c>
      <c r="V50" s="38">
        <v>17.37</v>
      </c>
      <c r="W50" s="31">
        <v>15</v>
      </c>
      <c r="X50" s="32" t="s">
        <v>1392</v>
      </c>
      <c r="Y50" s="32" t="s">
        <v>1392</v>
      </c>
      <c r="Z50" s="1">
        <v>35</v>
      </c>
      <c r="AB50" s="1" t="s">
        <v>348</v>
      </c>
    </row>
    <row r="51" spans="1:28" x14ac:dyDescent="0.2">
      <c r="A51" s="29" t="s">
        <v>17</v>
      </c>
      <c r="B51" s="38">
        <v>12.69</v>
      </c>
      <c r="C51" s="31">
        <v>5</v>
      </c>
      <c r="D51" s="38">
        <v>14.54</v>
      </c>
      <c r="E51" s="31">
        <v>2.9</v>
      </c>
      <c r="F51" s="38">
        <v>7.49</v>
      </c>
      <c r="G51" s="31">
        <v>3</v>
      </c>
      <c r="H51" s="38">
        <v>8.81</v>
      </c>
      <c r="I51" s="31">
        <v>3.2</v>
      </c>
      <c r="J51" s="38">
        <v>9.36</v>
      </c>
      <c r="K51" s="31">
        <v>3.4</v>
      </c>
      <c r="L51" s="38">
        <v>10</v>
      </c>
      <c r="M51" s="31">
        <v>3.1</v>
      </c>
      <c r="N51" s="38">
        <v>11.01</v>
      </c>
      <c r="O51" s="31">
        <v>4.3</v>
      </c>
      <c r="P51" s="38">
        <v>14.66</v>
      </c>
      <c r="Q51" s="31">
        <v>5.8</v>
      </c>
      <c r="R51" s="38">
        <v>17.27</v>
      </c>
      <c r="S51" s="31">
        <v>8.1</v>
      </c>
      <c r="T51" s="38">
        <v>18.48</v>
      </c>
      <c r="U51" s="31">
        <v>8.8000000000000007</v>
      </c>
      <c r="V51" s="38">
        <v>20.67</v>
      </c>
      <c r="W51" s="31">
        <v>9.1</v>
      </c>
      <c r="X51" s="32" t="s">
        <v>1392</v>
      </c>
      <c r="Y51" s="32" t="s">
        <v>1392</v>
      </c>
      <c r="Z51" s="1">
        <v>144</v>
      </c>
    </row>
    <row r="52" spans="1:28" x14ac:dyDescent="0.2">
      <c r="A52" s="29" t="s">
        <v>61</v>
      </c>
      <c r="B52" s="38">
        <v>12.52</v>
      </c>
      <c r="C52" s="31">
        <v>4.8</v>
      </c>
      <c r="D52" s="38">
        <v>14.11</v>
      </c>
      <c r="E52" s="31">
        <v>2.9</v>
      </c>
      <c r="F52" s="38">
        <v>7.19</v>
      </c>
      <c r="G52" s="31">
        <v>2.4</v>
      </c>
      <c r="H52" s="38">
        <v>8.2200000000000006</v>
      </c>
      <c r="I52" s="31">
        <v>3.9</v>
      </c>
      <c r="J52" s="38">
        <v>8.99</v>
      </c>
      <c r="K52" s="31">
        <v>4.2</v>
      </c>
      <c r="L52" s="38">
        <v>9.6300000000000008</v>
      </c>
      <c r="M52" s="31">
        <v>4.2</v>
      </c>
      <c r="N52" s="38">
        <v>11.1</v>
      </c>
      <c r="O52" s="31">
        <v>4.4000000000000004</v>
      </c>
      <c r="P52" s="38">
        <v>14.2</v>
      </c>
      <c r="Q52" s="31">
        <v>4.7</v>
      </c>
      <c r="R52" s="38">
        <v>15.87</v>
      </c>
      <c r="S52" s="31">
        <v>6.3</v>
      </c>
      <c r="T52" s="38">
        <v>16.84</v>
      </c>
      <c r="U52" s="31">
        <v>7.8</v>
      </c>
      <c r="V52" s="38">
        <v>19.04</v>
      </c>
      <c r="W52" s="31">
        <v>8.8000000000000007</v>
      </c>
      <c r="X52" s="32" t="s">
        <v>1392</v>
      </c>
      <c r="Y52" s="32" t="s">
        <v>1392</v>
      </c>
      <c r="Z52" s="1">
        <v>134</v>
      </c>
    </row>
    <row r="53" spans="1:28" x14ac:dyDescent="0.2">
      <c r="A53" s="29" t="s">
        <v>156</v>
      </c>
      <c r="B53" s="38">
        <v>15.4</v>
      </c>
      <c r="C53" s="31">
        <v>4.5999999999999996</v>
      </c>
      <c r="D53" s="38">
        <v>17.23</v>
      </c>
      <c r="E53" s="31">
        <v>4</v>
      </c>
      <c r="F53" s="38">
        <v>7.7</v>
      </c>
      <c r="G53" s="31">
        <v>3.2</v>
      </c>
      <c r="H53" s="38">
        <v>9.2200000000000006</v>
      </c>
      <c r="I53" s="31">
        <v>6</v>
      </c>
      <c r="J53" s="38">
        <v>10.36</v>
      </c>
      <c r="K53" s="31">
        <v>5.9</v>
      </c>
      <c r="L53" s="38">
        <v>11.02</v>
      </c>
      <c r="M53" s="31">
        <v>6.6</v>
      </c>
      <c r="N53" s="38">
        <v>14.03</v>
      </c>
      <c r="O53" s="31">
        <v>6.4</v>
      </c>
      <c r="P53" s="38">
        <v>17.2</v>
      </c>
      <c r="Q53" s="31">
        <v>6.1</v>
      </c>
      <c r="R53" s="38">
        <v>19.52</v>
      </c>
      <c r="S53" s="31">
        <v>9.1999999999999993</v>
      </c>
      <c r="T53" s="38">
        <v>21.1</v>
      </c>
      <c r="U53" s="31">
        <v>9.3000000000000007</v>
      </c>
      <c r="V53" s="38">
        <v>23.78</v>
      </c>
      <c r="W53" s="31">
        <v>11</v>
      </c>
      <c r="X53" s="32" t="s">
        <v>1392</v>
      </c>
      <c r="Y53" s="32" t="s">
        <v>1392</v>
      </c>
      <c r="Z53" s="1">
        <v>267</v>
      </c>
    </row>
    <row r="54" spans="1:28" x14ac:dyDescent="0.2">
      <c r="A54" s="29" t="s">
        <v>204</v>
      </c>
      <c r="B54" s="38">
        <v>19.149999999999999</v>
      </c>
      <c r="C54" s="31">
        <v>5.4</v>
      </c>
      <c r="D54" s="38">
        <v>23.78</v>
      </c>
      <c r="E54" s="31">
        <v>4.5999999999999996</v>
      </c>
      <c r="F54" s="38">
        <v>8.27</v>
      </c>
      <c r="G54" s="31">
        <v>3.8</v>
      </c>
      <c r="H54" s="38">
        <v>11.01</v>
      </c>
      <c r="I54" s="31">
        <v>6.1</v>
      </c>
      <c r="J54" s="38">
        <v>12.24</v>
      </c>
      <c r="K54" s="31">
        <v>5.6</v>
      </c>
      <c r="L54" s="38">
        <v>13.64</v>
      </c>
      <c r="M54" s="31">
        <v>6.5</v>
      </c>
      <c r="N54" s="38">
        <v>16.37</v>
      </c>
      <c r="O54" s="31">
        <v>5.9</v>
      </c>
      <c r="P54" s="38">
        <v>21.9</v>
      </c>
      <c r="Q54" s="31">
        <v>5.5</v>
      </c>
      <c r="R54" s="38">
        <v>24.62</v>
      </c>
      <c r="S54" s="31">
        <v>10</v>
      </c>
      <c r="T54" s="38">
        <v>27.38</v>
      </c>
      <c r="U54" s="31">
        <v>14</v>
      </c>
      <c r="V54" s="38">
        <v>32.35</v>
      </c>
      <c r="W54" s="31">
        <v>18</v>
      </c>
      <c r="X54" s="32" t="s">
        <v>1392</v>
      </c>
      <c r="Y54" s="32" t="s">
        <v>1392</v>
      </c>
      <c r="Z54" s="1">
        <v>318</v>
      </c>
    </row>
    <row r="55" spans="1:28" x14ac:dyDescent="0.2">
      <c r="A55" s="29" t="s">
        <v>130</v>
      </c>
      <c r="B55" s="38">
        <v>11.37</v>
      </c>
      <c r="C55" s="31">
        <v>8.5</v>
      </c>
      <c r="D55" s="38">
        <v>12.81</v>
      </c>
      <c r="E55" s="31">
        <v>3.5</v>
      </c>
      <c r="F55" s="38">
        <v>6.88</v>
      </c>
      <c r="G55" s="31">
        <v>3</v>
      </c>
      <c r="H55" s="38">
        <v>8.2899999999999991</v>
      </c>
      <c r="I55" s="31">
        <v>5</v>
      </c>
      <c r="J55" s="38">
        <v>8.64</v>
      </c>
      <c r="K55" s="31">
        <v>3.9</v>
      </c>
      <c r="L55" s="38">
        <v>8.98</v>
      </c>
      <c r="M55" s="31">
        <v>3.1</v>
      </c>
      <c r="N55" s="38">
        <v>9.81</v>
      </c>
      <c r="O55" s="31">
        <v>6</v>
      </c>
      <c r="P55" s="38">
        <v>13.28</v>
      </c>
      <c r="Q55" s="31">
        <v>7.1</v>
      </c>
      <c r="R55" s="38">
        <v>14.54</v>
      </c>
      <c r="S55" s="31">
        <v>9.6</v>
      </c>
      <c r="T55" s="38">
        <v>15.64</v>
      </c>
      <c r="U55" s="31">
        <v>10</v>
      </c>
      <c r="V55" s="38">
        <v>16.62</v>
      </c>
      <c r="W55" s="31">
        <v>14</v>
      </c>
      <c r="X55" s="32" t="s">
        <v>1392</v>
      </c>
      <c r="Y55" s="32" t="s">
        <v>1392</v>
      </c>
      <c r="Z55" s="1">
        <v>54</v>
      </c>
      <c r="AB55" s="1" t="s">
        <v>348</v>
      </c>
    </row>
    <row r="56" spans="1:28" x14ac:dyDescent="0.2">
      <c r="A56" s="29" t="s">
        <v>265</v>
      </c>
      <c r="B56" s="38">
        <v>14.63</v>
      </c>
      <c r="C56" s="31">
        <v>8.8000000000000007</v>
      </c>
      <c r="D56" s="38">
        <v>17.260000000000002</v>
      </c>
      <c r="E56" s="31">
        <v>4.5999999999999996</v>
      </c>
      <c r="F56" s="38">
        <v>7.31</v>
      </c>
      <c r="G56" s="31">
        <v>3</v>
      </c>
      <c r="H56" s="38">
        <v>9.02</v>
      </c>
      <c r="I56" s="31">
        <v>5.6</v>
      </c>
      <c r="J56" s="38">
        <v>9.74</v>
      </c>
      <c r="K56" s="31">
        <v>5.9</v>
      </c>
      <c r="L56" s="38">
        <v>10.72</v>
      </c>
      <c r="M56" s="31">
        <v>5.5</v>
      </c>
      <c r="N56" s="38">
        <v>12.42</v>
      </c>
      <c r="O56" s="31">
        <v>6.8</v>
      </c>
      <c r="P56" s="38">
        <v>17.940000000000001</v>
      </c>
      <c r="Q56" s="31">
        <v>9.6</v>
      </c>
      <c r="R56" s="38">
        <v>21.34</v>
      </c>
      <c r="S56" s="31">
        <v>7.5</v>
      </c>
      <c r="T56" s="38">
        <v>22.01</v>
      </c>
      <c r="U56" s="31">
        <v>8</v>
      </c>
      <c r="V56" s="38">
        <v>23.56</v>
      </c>
      <c r="W56" s="31">
        <v>8.1999999999999993</v>
      </c>
      <c r="X56" s="32" t="s">
        <v>1392</v>
      </c>
      <c r="Y56" s="32" t="s">
        <v>1392</v>
      </c>
      <c r="Z56" s="1">
        <v>245</v>
      </c>
    </row>
    <row r="57" spans="1:28" x14ac:dyDescent="0.2">
      <c r="A57" s="29" t="s">
        <v>39</v>
      </c>
      <c r="B57" s="38">
        <v>10.79</v>
      </c>
      <c r="C57" s="31">
        <v>5.8</v>
      </c>
      <c r="D57" s="38">
        <v>12.82</v>
      </c>
      <c r="E57" s="31">
        <v>4</v>
      </c>
      <c r="F57" s="38">
        <v>7.19</v>
      </c>
      <c r="G57" s="31">
        <v>3.5</v>
      </c>
      <c r="H57" s="38">
        <v>8.51</v>
      </c>
      <c r="I57" s="31">
        <v>5</v>
      </c>
      <c r="J57" s="38">
        <v>8.91</v>
      </c>
      <c r="K57" s="31">
        <v>3.4</v>
      </c>
      <c r="L57" s="38">
        <v>9.44</v>
      </c>
      <c r="M57" s="31">
        <v>3.6</v>
      </c>
      <c r="N57" s="38">
        <v>10.039999999999999</v>
      </c>
      <c r="O57" s="31">
        <v>3.3</v>
      </c>
      <c r="P57" s="38">
        <v>12.44</v>
      </c>
      <c r="Q57" s="31">
        <v>6.7</v>
      </c>
      <c r="R57" s="38">
        <v>13.7</v>
      </c>
      <c r="S57" s="31">
        <v>8.8000000000000007</v>
      </c>
      <c r="T57" s="38">
        <v>14.9</v>
      </c>
      <c r="U57" s="31">
        <v>9.3000000000000007</v>
      </c>
      <c r="V57" s="38">
        <v>15.98</v>
      </c>
      <c r="W57" s="31">
        <v>15</v>
      </c>
      <c r="X57" s="32" t="s">
        <v>1392</v>
      </c>
      <c r="Y57" s="32" t="s">
        <v>1392</v>
      </c>
      <c r="Z57" s="1">
        <v>19</v>
      </c>
      <c r="AA57" s="1" t="s">
        <v>348</v>
      </c>
      <c r="AB57" s="1" t="s">
        <v>348</v>
      </c>
    </row>
    <row r="58" spans="1:28" x14ac:dyDescent="0.2">
      <c r="A58" s="29" t="s">
        <v>164</v>
      </c>
      <c r="B58" s="38">
        <v>14.84</v>
      </c>
      <c r="C58" s="31">
        <v>7.3</v>
      </c>
      <c r="D58" s="38">
        <v>17.440000000000001</v>
      </c>
      <c r="E58" s="31">
        <v>6.4</v>
      </c>
      <c r="F58" s="38">
        <v>7.8</v>
      </c>
      <c r="G58" s="31">
        <v>6.5</v>
      </c>
      <c r="H58" s="38">
        <v>9.73</v>
      </c>
      <c r="I58" s="31">
        <v>8</v>
      </c>
      <c r="J58" s="38">
        <v>10.67</v>
      </c>
      <c r="K58" s="31">
        <v>7.3</v>
      </c>
      <c r="L58" s="38">
        <v>11.5</v>
      </c>
      <c r="M58" s="31">
        <v>6.2</v>
      </c>
      <c r="N58" s="38">
        <v>12.79</v>
      </c>
      <c r="O58" s="31">
        <v>6.9</v>
      </c>
      <c r="P58" s="38">
        <v>16.18</v>
      </c>
      <c r="Q58" s="31">
        <v>7.9</v>
      </c>
      <c r="R58" s="38">
        <v>18.09</v>
      </c>
      <c r="S58" s="31">
        <v>12</v>
      </c>
      <c r="T58" s="38">
        <v>18.8</v>
      </c>
      <c r="U58" s="31">
        <v>17</v>
      </c>
      <c r="V58" s="32" t="s">
        <v>1392</v>
      </c>
      <c r="W58" s="32" t="s">
        <v>1392</v>
      </c>
      <c r="X58" s="32" t="s">
        <v>1392</v>
      </c>
      <c r="Y58" s="32" t="s">
        <v>1392</v>
      </c>
      <c r="Z58" s="1">
        <v>252</v>
      </c>
    </row>
    <row r="59" spans="1:28" x14ac:dyDescent="0.2">
      <c r="A59" s="29" t="s">
        <v>153</v>
      </c>
      <c r="B59" s="38">
        <v>14.57</v>
      </c>
      <c r="C59" s="31">
        <v>4.4000000000000004</v>
      </c>
      <c r="D59" s="38">
        <v>17.29</v>
      </c>
      <c r="E59" s="31">
        <v>3.1</v>
      </c>
      <c r="F59" s="38">
        <v>7.53</v>
      </c>
      <c r="G59" s="31">
        <v>3.1</v>
      </c>
      <c r="H59" s="38">
        <v>9.44</v>
      </c>
      <c r="I59" s="31">
        <v>3.7</v>
      </c>
      <c r="J59" s="38">
        <v>10.25</v>
      </c>
      <c r="K59" s="31">
        <v>3.3</v>
      </c>
      <c r="L59" s="38">
        <v>11.1</v>
      </c>
      <c r="M59" s="31">
        <v>3.2</v>
      </c>
      <c r="N59" s="38">
        <v>12.5</v>
      </c>
      <c r="O59" s="31">
        <v>4</v>
      </c>
      <c r="P59" s="38">
        <v>17.11</v>
      </c>
      <c r="Q59" s="31">
        <v>5.0999999999999996</v>
      </c>
      <c r="R59" s="38">
        <v>19.62</v>
      </c>
      <c r="S59" s="31">
        <v>5.5</v>
      </c>
      <c r="T59" s="38">
        <v>21.26</v>
      </c>
      <c r="U59" s="31">
        <v>6.3</v>
      </c>
      <c r="V59" s="38">
        <v>23.35</v>
      </c>
      <c r="W59" s="31">
        <v>8.6999999999999993</v>
      </c>
      <c r="X59" s="38">
        <v>30.2</v>
      </c>
      <c r="Y59" s="31">
        <v>20</v>
      </c>
      <c r="Z59" s="1">
        <v>241</v>
      </c>
    </row>
    <row r="60" spans="1:28" x14ac:dyDescent="0.2">
      <c r="A60" s="29" t="s">
        <v>91</v>
      </c>
      <c r="B60" s="38">
        <v>13.27</v>
      </c>
      <c r="C60" s="31">
        <v>4.0999999999999996</v>
      </c>
      <c r="D60" s="38">
        <v>14.89</v>
      </c>
      <c r="E60" s="31">
        <v>3.2</v>
      </c>
      <c r="F60" s="38">
        <v>7.51</v>
      </c>
      <c r="G60" s="31">
        <v>4.4000000000000004</v>
      </c>
      <c r="H60" s="38">
        <v>8.9</v>
      </c>
      <c r="I60" s="31">
        <v>3.5</v>
      </c>
      <c r="J60" s="38">
        <v>9.49</v>
      </c>
      <c r="K60" s="31">
        <v>3.7</v>
      </c>
      <c r="L60" s="38">
        <v>10.23</v>
      </c>
      <c r="M60" s="31">
        <v>4.4000000000000004</v>
      </c>
      <c r="N60" s="38">
        <v>11.91</v>
      </c>
      <c r="O60" s="31">
        <v>5.3</v>
      </c>
      <c r="P60" s="38">
        <v>14.42</v>
      </c>
      <c r="Q60" s="31">
        <v>5.2</v>
      </c>
      <c r="R60" s="38">
        <v>16.649999999999999</v>
      </c>
      <c r="S60" s="31">
        <v>7.6</v>
      </c>
      <c r="T60" s="38">
        <v>17.920000000000002</v>
      </c>
      <c r="U60" s="31">
        <v>8.1999999999999993</v>
      </c>
      <c r="V60" s="38">
        <v>19.39</v>
      </c>
      <c r="W60" s="31">
        <v>11</v>
      </c>
      <c r="X60" s="32" t="s">
        <v>1392</v>
      </c>
      <c r="Y60" s="32" t="s">
        <v>1392</v>
      </c>
      <c r="Z60" s="1">
        <v>184</v>
      </c>
    </row>
    <row r="61" spans="1:28" x14ac:dyDescent="0.2">
      <c r="A61" s="29" t="s">
        <v>165</v>
      </c>
      <c r="B61" s="38">
        <v>15.29</v>
      </c>
      <c r="C61" s="31">
        <v>7.4</v>
      </c>
      <c r="D61" s="38">
        <v>19.41</v>
      </c>
      <c r="E61" s="31">
        <v>8.6</v>
      </c>
      <c r="F61" s="38">
        <v>7.18</v>
      </c>
      <c r="G61" s="31">
        <v>4.4000000000000004</v>
      </c>
      <c r="H61" s="38">
        <v>8.66</v>
      </c>
      <c r="I61" s="31">
        <v>5.9</v>
      </c>
      <c r="J61" s="38">
        <v>9.56</v>
      </c>
      <c r="K61" s="31">
        <v>6.6</v>
      </c>
      <c r="L61" s="38">
        <v>10.73</v>
      </c>
      <c r="M61" s="31">
        <v>6.9</v>
      </c>
      <c r="N61" s="38">
        <v>12.72</v>
      </c>
      <c r="O61" s="31">
        <v>7.4</v>
      </c>
      <c r="P61" s="38">
        <v>17.899999999999999</v>
      </c>
      <c r="Q61" s="31">
        <v>7</v>
      </c>
      <c r="R61" s="38">
        <v>20.68</v>
      </c>
      <c r="S61" s="31">
        <v>9.6</v>
      </c>
      <c r="T61" s="38">
        <v>22.39</v>
      </c>
      <c r="U61" s="31">
        <v>11</v>
      </c>
      <c r="V61" s="38">
        <v>25.52</v>
      </c>
      <c r="W61" s="31">
        <v>14</v>
      </c>
      <c r="X61" s="32" t="s">
        <v>1392</v>
      </c>
      <c r="Y61" s="32" t="s">
        <v>1392</v>
      </c>
      <c r="Z61" s="1">
        <v>262</v>
      </c>
    </row>
    <row r="62" spans="1:28" x14ac:dyDescent="0.2">
      <c r="A62" s="29" t="s">
        <v>326</v>
      </c>
      <c r="B62" s="38">
        <v>13.54</v>
      </c>
      <c r="C62" s="31">
        <v>7.3</v>
      </c>
      <c r="D62" s="38">
        <v>17.16</v>
      </c>
      <c r="E62" s="31">
        <v>6.9</v>
      </c>
      <c r="F62" s="38">
        <v>7.5</v>
      </c>
      <c r="G62" s="31">
        <v>5</v>
      </c>
      <c r="H62" s="38">
        <v>8.7899999999999991</v>
      </c>
      <c r="I62" s="31">
        <v>5.2</v>
      </c>
      <c r="J62" s="38">
        <v>9.6199999999999992</v>
      </c>
      <c r="K62" s="31">
        <v>4.8</v>
      </c>
      <c r="L62" s="38">
        <v>10.17</v>
      </c>
      <c r="M62" s="31">
        <v>4.9000000000000004</v>
      </c>
      <c r="N62" s="38">
        <v>11.79</v>
      </c>
      <c r="O62" s="31">
        <v>6</v>
      </c>
      <c r="P62" s="38">
        <v>15.7</v>
      </c>
      <c r="Q62" s="31">
        <v>10</v>
      </c>
      <c r="R62" s="38">
        <v>19.8</v>
      </c>
      <c r="S62" s="31">
        <v>9.1</v>
      </c>
      <c r="T62" s="38">
        <v>20.84</v>
      </c>
      <c r="U62" s="31">
        <v>9.6</v>
      </c>
      <c r="V62" s="38">
        <v>22.53</v>
      </c>
      <c r="W62" s="31">
        <v>11</v>
      </c>
      <c r="X62" s="32" t="s">
        <v>1392</v>
      </c>
      <c r="Y62" s="32" t="s">
        <v>1392</v>
      </c>
      <c r="Z62" s="1">
        <v>201</v>
      </c>
    </row>
    <row r="63" spans="1:28" x14ac:dyDescent="0.2">
      <c r="A63" s="29" t="s">
        <v>276</v>
      </c>
      <c r="B63" s="38">
        <v>13.5</v>
      </c>
      <c r="C63" s="31">
        <v>4.5</v>
      </c>
      <c r="D63" s="38">
        <v>15.42</v>
      </c>
      <c r="E63" s="31">
        <v>3.4</v>
      </c>
      <c r="F63" s="38">
        <v>7.77</v>
      </c>
      <c r="G63" s="31">
        <v>4.8</v>
      </c>
      <c r="H63" s="38">
        <v>9.26</v>
      </c>
      <c r="I63" s="31">
        <v>3.8</v>
      </c>
      <c r="J63" s="38">
        <v>10</v>
      </c>
      <c r="K63" s="31">
        <v>3.2</v>
      </c>
      <c r="L63" s="38">
        <v>10.23</v>
      </c>
      <c r="M63" s="31">
        <v>3.4</v>
      </c>
      <c r="N63" s="38">
        <v>11.54</v>
      </c>
      <c r="O63" s="31">
        <v>5.3</v>
      </c>
      <c r="P63" s="38">
        <v>14.63</v>
      </c>
      <c r="Q63" s="31">
        <v>4.5</v>
      </c>
      <c r="R63" s="38">
        <v>16.760000000000002</v>
      </c>
      <c r="S63" s="31">
        <v>9.1999999999999993</v>
      </c>
      <c r="T63" s="38">
        <v>18.760000000000002</v>
      </c>
      <c r="U63" s="31">
        <v>11</v>
      </c>
      <c r="V63" s="38">
        <v>20.83</v>
      </c>
      <c r="W63" s="31">
        <v>14</v>
      </c>
      <c r="X63" s="32" t="s">
        <v>1392</v>
      </c>
      <c r="Y63" s="32" t="s">
        <v>1392</v>
      </c>
      <c r="Z63" s="1">
        <v>196</v>
      </c>
    </row>
    <row r="64" spans="1:28" x14ac:dyDescent="0.2">
      <c r="A64" s="29" t="s">
        <v>31</v>
      </c>
      <c r="B64" s="38">
        <v>13.56</v>
      </c>
      <c r="C64" s="31">
        <v>4.8</v>
      </c>
      <c r="D64" s="38">
        <v>20.309999999999999</v>
      </c>
      <c r="E64" s="31">
        <v>14</v>
      </c>
      <c r="F64" s="38">
        <v>7.31</v>
      </c>
      <c r="G64" s="31">
        <v>2.4</v>
      </c>
      <c r="H64" s="38">
        <v>8.66</v>
      </c>
      <c r="I64" s="31">
        <v>3.4</v>
      </c>
      <c r="J64" s="38">
        <v>9.4</v>
      </c>
      <c r="K64" s="31">
        <v>3.4</v>
      </c>
      <c r="L64" s="38">
        <v>10.199999999999999</v>
      </c>
      <c r="M64" s="31">
        <v>3</v>
      </c>
      <c r="N64" s="38">
        <v>11.64</v>
      </c>
      <c r="O64" s="31">
        <v>3.7</v>
      </c>
      <c r="P64" s="38">
        <v>16.239999999999998</v>
      </c>
      <c r="Q64" s="31">
        <v>4.4000000000000004</v>
      </c>
      <c r="R64" s="38">
        <v>18.53</v>
      </c>
      <c r="S64" s="31">
        <v>5.9</v>
      </c>
      <c r="T64" s="38">
        <v>20.48</v>
      </c>
      <c r="U64" s="31">
        <v>7.2</v>
      </c>
      <c r="V64" s="38">
        <v>22.74</v>
      </c>
      <c r="W64" s="31">
        <v>8.8000000000000007</v>
      </c>
      <c r="X64" s="32" t="s">
        <v>1392</v>
      </c>
      <c r="Y64" s="32" t="s">
        <v>1392</v>
      </c>
      <c r="Z64" s="1">
        <v>202</v>
      </c>
    </row>
    <row r="65" spans="1:28" x14ac:dyDescent="0.2">
      <c r="A65" s="29" t="s">
        <v>34</v>
      </c>
      <c r="B65" s="38">
        <v>13.18</v>
      </c>
      <c r="C65" s="31">
        <v>4.7</v>
      </c>
      <c r="D65" s="38">
        <v>15.66</v>
      </c>
      <c r="E65" s="31">
        <v>3</v>
      </c>
      <c r="F65" s="38">
        <v>7.32</v>
      </c>
      <c r="G65" s="31">
        <v>2.4</v>
      </c>
      <c r="H65" s="38">
        <v>8.6</v>
      </c>
      <c r="I65" s="31">
        <v>4.0999999999999996</v>
      </c>
      <c r="J65" s="38">
        <v>9.33</v>
      </c>
      <c r="K65" s="31">
        <v>3.3</v>
      </c>
      <c r="L65" s="38">
        <v>9.8800000000000008</v>
      </c>
      <c r="M65" s="31">
        <v>3.1</v>
      </c>
      <c r="N65" s="38">
        <v>11.46</v>
      </c>
      <c r="O65" s="31">
        <v>3.6</v>
      </c>
      <c r="P65" s="38">
        <v>15.34</v>
      </c>
      <c r="Q65" s="31">
        <v>5.9</v>
      </c>
      <c r="R65" s="38">
        <v>17.93</v>
      </c>
      <c r="S65" s="31">
        <v>5.4</v>
      </c>
      <c r="T65" s="38">
        <v>19.53</v>
      </c>
      <c r="U65" s="31">
        <v>7.1</v>
      </c>
      <c r="V65" s="38">
        <v>21.28</v>
      </c>
      <c r="W65" s="31">
        <v>8.5</v>
      </c>
      <c r="X65" s="38">
        <v>27.16</v>
      </c>
      <c r="Y65" s="31">
        <v>19</v>
      </c>
      <c r="Z65" s="1">
        <v>176</v>
      </c>
    </row>
    <row r="66" spans="1:28" x14ac:dyDescent="0.2">
      <c r="A66" s="29" t="s">
        <v>84</v>
      </c>
      <c r="B66" s="38">
        <v>11.64</v>
      </c>
      <c r="C66" s="31">
        <v>7.5</v>
      </c>
      <c r="D66" s="38">
        <v>13.42</v>
      </c>
      <c r="E66" s="31">
        <v>4.8</v>
      </c>
      <c r="F66" s="38">
        <v>6.99</v>
      </c>
      <c r="G66" s="31">
        <v>4.3</v>
      </c>
      <c r="H66" s="38">
        <v>8.32</v>
      </c>
      <c r="I66" s="31">
        <v>5.6</v>
      </c>
      <c r="J66" s="38">
        <v>9.08</v>
      </c>
      <c r="K66" s="31">
        <v>4.3</v>
      </c>
      <c r="L66" s="38">
        <v>9.42</v>
      </c>
      <c r="M66" s="31">
        <v>4.0999999999999996</v>
      </c>
      <c r="N66" s="38">
        <v>10.210000000000001</v>
      </c>
      <c r="O66" s="31">
        <v>5.3</v>
      </c>
      <c r="P66" s="38">
        <v>13.04</v>
      </c>
      <c r="Q66" s="31">
        <v>8.5</v>
      </c>
      <c r="R66" s="38">
        <v>14.9</v>
      </c>
      <c r="S66" s="31">
        <v>9.3000000000000007</v>
      </c>
      <c r="T66" s="38">
        <v>15.9</v>
      </c>
      <c r="U66" s="31">
        <v>11</v>
      </c>
      <c r="V66" s="38">
        <v>17.78</v>
      </c>
      <c r="W66" s="31">
        <v>14</v>
      </c>
      <c r="X66" s="32" t="s">
        <v>1392</v>
      </c>
      <c r="Y66" s="32" t="s">
        <v>1392</v>
      </c>
      <c r="Z66" s="1">
        <v>73</v>
      </c>
      <c r="AB66" s="1" t="s">
        <v>348</v>
      </c>
    </row>
    <row r="67" spans="1:28" x14ac:dyDescent="0.2">
      <c r="A67" s="29" t="s">
        <v>294</v>
      </c>
      <c r="B67" s="38">
        <v>12.99</v>
      </c>
      <c r="C67" s="31">
        <v>8.6</v>
      </c>
      <c r="D67" s="38">
        <v>15.89</v>
      </c>
      <c r="E67" s="31">
        <v>5.4</v>
      </c>
      <c r="F67" s="38">
        <v>7.54</v>
      </c>
      <c r="G67" s="31">
        <v>3.9</v>
      </c>
      <c r="H67" s="38">
        <v>8.66</v>
      </c>
      <c r="I67" s="31">
        <v>3.2</v>
      </c>
      <c r="J67" s="38">
        <v>8.91</v>
      </c>
      <c r="K67" s="31">
        <v>4.8</v>
      </c>
      <c r="L67" s="38">
        <v>9.8000000000000007</v>
      </c>
      <c r="M67" s="31">
        <v>4.9000000000000004</v>
      </c>
      <c r="N67" s="38">
        <v>10.83</v>
      </c>
      <c r="O67" s="31">
        <v>7</v>
      </c>
      <c r="P67" s="38">
        <v>15.04</v>
      </c>
      <c r="Q67" s="31">
        <v>9</v>
      </c>
      <c r="R67" s="38">
        <v>17.510000000000002</v>
      </c>
      <c r="S67" s="31">
        <v>12</v>
      </c>
      <c r="T67" s="38">
        <v>19.559999999999999</v>
      </c>
      <c r="U67" s="31">
        <v>12</v>
      </c>
      <c r="V67" s="38">
        <v>21.8</v>
      </c>
      <c r="W67" s="31">
        <v>18</v>
      </c>
      <c r="X67" s="32" t="s">
        <v>1392</v>
      </c>
      <c r="Y67" s="32" t="s">
        <v>1392</v>
      </c>
      <c r="Z67" s="1">
        <v>167</v>
      </c>
    </row>
    <row r="68" spans="1:28" x14ac:dyDescent="0.2">
      <c r="A68" s="29" t="s">
        <v>245</v>
      </c>
      <c r="B68" s="38">
        <v>17.75</v>
      </c>
      <c r="C68" s="31">
        <v>10</v>
      </c>
      <c r="D68" s="38">
        <v>24.17</v>
      </c>
      <c r="E68" s="31">
        <v>6.9</v>
      </c>
      <c r="F68" s="38">
        <v>9.52</v>
      </c>
      <c r="G68" s="31">
        <v>10</v>
      </c>
      <c r="H68" s="38">
        <v>11.81</v>
      </c>
      <c r="I68" s="31">
        <v>6.7</v>
      </c>
      <c r="J68" s="38">
        <v>12.31</v>
      </c>
      <c r="K68" s="31">
        <v>7.4</v>
      </c>
      <c r="L68" s="38">
        <v>13.64</v>
      </c>
      <c r="M68" s="31">
        <v>5.8</v>
      </c>
      <c r="N68" s="38">
        <v>15.02</v>
      </c>
      <c r="O68" s="31">
        <v>8</v>
      </c>
      <c r="P68" s="38">
        <v>20.64</v>
      </c>
      <c r="Q68" s="31">
        <v>11</v>
      </c>
      <c r="R68" s="38">
        <v>24.36</v>
      </c>
      <c r="S68" s="31">
        <v>20</v>
      </c>
      <c r="T68" s="32" t="s">
        <v>1392</v>
      </c>
      <c r="U68" s="32" t="s">
        <v>1392</v>
      </c>
      <c r="V68" s="32" t="s">
        <v>1392</v>
      </c>
      <c r="W68" s="32" t="s">
        <v>1392</v>
      </c>
      <c r="X68" s="32" t="s">
        <v>1392</v>
      </c>
      <c r="Y68" s="32" t="s">
        <v>1392</v>
      </c>
      <c r="Z68" s="1">
        <v>311</v>
      </c>
    </row>
    <row r="69" spans="1:28" x14ac:dyDescent="0.2">
      <c r="A69" s="29" t="s">
        <v>44</v>
      </c>
      <c r="B69" s="38">
        <v>12.81</v>
      </c>
      <c r="C69" s="31">
        <v>6.9</v>
      </c>
      <c r="D69" s="38">
        <v>14.65</v>
      </c>
      <c r="E69" s="31">
        <v>4.8</v>
      </c>
      <c r="F69" s="38">
        <v>7.49</v>
      </c>
      <c r="G69" s="31">
        <v>2.6</v>
      </c>
      <c r="H69" s="38">
        <v>8.1999999999999993</v>
      </c>
      <c r="I69" s="31">
        <v>3.4</v>
      </c>
      <c r="J69" s="38">
        <v>8.73</v>
      </c>
      <c r="K69" s="31">
        <v>5</v>
      </c>
      <c r="L69" s="38">
        <v>9.4600000000000009</v>
      </c>
      <c r="M69" s="31">
        <v>5.6</v>
      </c>
      <c r="N69" s="38">
        <v>11.09</v>
      </c>
      <c r="O69" s="31">
        <v>7.5</v>
      </c>
      <c r="P69" s="38">
        <v>14.5</v>
      </c>
      <c r="Q69" s="31">
        <v>6.2</v>
      </c>
      <c r="R69" s="38">
        <v>16.09</v>
      </c>
      <c r="S69" s="31">
        <v>8.5</v>
      </c>
      <c r="T69" s="38">
        <v>16.98</v>
      </c>
      <c r="U69" s="31">
        <v>12</v>
      </c>
      <c r="V69" s="38">
        <v>17.93</v>
      </c>
      <c r="W69" s="31">
        <v>15</v>
      </c>
      <c r="X69" s="32" t="s">
        <v>1392</v>
      </c>
      <c r="Y69" s="32" t="s">
        <v>1392</v>
      </c>
      <c r="Z69" s="1">
        <v>155</v>
      </c>
    </row>
    <row r="70" spans="1:28" x14ac:dyDescent="0.2">
      <c r="A70" s="29" t="s">
        <v>320</v>
      </c>
      <c r="B70" s="38">
        <v>13.71</v>
      </c>
      <c r="C70" s="31">
        <v>12</v>
      </c>
      <c r="D70" s="38">
        <v>16.68</v>
      </c>
      <c r="E70" s="31">
        <v>7.8</v>
      </c>
      <c r="F70" s="38">
        <v>7.69</v>
      </c>
      <c r="G70" s="31">
        <v>6.7</v>
      </c>
      <c r="H70" s="38">
        <v>9.2100000000000009</v>
      </c>
      <c r="I70" s="31">
        <v>7.8</v>
      </c>
      <c r="J70" s="38">
        <v>9.7100000000000009</v>
      </c>
      <c r="K70" s="31">
        <v>10</v>
      </c>
      <c r="L70" s="38">
        <v>10.92</v>
      </c>
      <c r="M70" s="31">
        <v>9.6</v>
      </c>
      <c r="N70" s="38">
        <v>12.67</v>
      </c>
      <c r="O70" s="31">
        <v>8.4</v>
      </c>
      <c r="P70" s="38">
        <v>16.21</v>
      </c>
      <c r="Q70" s="31">
        <v>12</v>
      </c>
      <c r="R70" s="38">
        <v>18.809999999999999</v>
      </c>
      <c r="S70" s="31">
        <v>14</v>
      </c>
      <c r="T70" s="32" t="s">
        <v>1392</v>
      </c>
      <c r="U70" s="32" t="s">
        <v>1392</v>
      </c>
      <c r="V70" s="32" t="s">
        <v>1392</v>
      </c>
      <c r="W70" s="32" t="s">
        <v>1392</v>
      </c>
      <c r="X70" s="32" t="s">
        <v>1392</v>
      </c>
      <c r="Y70" s="32" t="s">
        <v>1392</v>
      </c>
      <c r="Z70" s="1">
        <v>209</v>
      </c>
    </row>
    <row r="71" spans="1:28" x14ac:dyDescent="0.2">
      <c r="A71" s="29" t="s">
        <v>198</v>
      </c>
      <c r="B71" s="32" t="s">
        <v>1418</v>
      </c>
      <c r="C71" s="32" t="s">
        <v>1418</v>
      </c>
      <c r="D71" s="38">
        <v>30.52</v>
      </c>
      <c r="E71" s="31">
        <v>18</v>
      </c>
      <c r="F71" s="32" t="s">
        <v>1418</v>
      </c>
      <c r="G71" s="32" t="s">
        <v>1418</v>
      </c>
      <c r="H71" s="32" t="s">
        <v>1392</v>
      </c>
      <c r="I71" s="32" t="s">
        <v>1392</v>
      </c>
      <c r="J71" s="32" t="s">
        <v>1392</v>
      </c>
      <c r="K71" s="32" t="s">
        <v>1392</v>
      </c>
      <c r="L71" s="32" t="s">
        <v>1392</v>
      </c>
      <c r="M71" s="32" t="s">
        <v>1392</v>
      </c>
      <c r="N71" s="32" t="s">
        <v>1392</v>
      </c>
      <c r="O71" s="32" t="s">
        <v>1392</v>
      </c>
      <c r="P71" s="32" t="s">
        <v>1392</v>
      </c>
      <c r="Q71" s="32" t="s">
        <v>1392</v>
      </c>
      <c r="R71" s="32" t="s">
        <v>1392</v>
      </c>
      <c r="S71" s="32" t="s">
        <v>1392</v>
      </c>
      <c r="T71" s="32" t="s">
        <v>1392</v>
      </c>
      <c r="U71" s="32" t="s">
        <v>1392</v>
      </c>
      <c r="V71" s="32" t="s">
        <v>1392</v>
      </c>
      <c r="W71" s="32" t="s">
        <v>1392</v>
      </c>
      <c r="X71" s="32" t="s">
        <v>1392</v>
      </c>
      <c r="Y71" s="32" t="s">
        <v>1392</v>
      </c>
    </row>
    <row r="72" spans="1:28" x14ac:dyDescent="0.2">
      <c r="A72" s="29" t="s">
        <v>166</v>
      </c>
      <c r="B72" s="38">
        <v>13.18</v>
      </c>
      <c r="C72" s="31">
        <v>4.8</v>
      </c>
      <c r="D72" s="38">
        <v>15.93</v>
      </c>
      <c r="E72" s="31">
        <v>4.5</v>
      </c>
      <c r="F72" s="38">
        <v>7.21</v>
      </c>
      <c r="G72" s="31">
        <v>3.4</v>
      </c>
      <c r="H72" s="38">
        <v>8.57</v>
      </c>
      <c r="I72" s="31">
        <v>4</v>
      </c>
      <c r="J72" s="38">
        <v>9.1199999999999992</v>
      </c>
      <c r="K72" s="31">
        <v>3.9</v>
      </c>
      <c r="L72" s="38">
        <v>9.8000000000000007</v>
      </c>
      <c r="M72" s="31">
        <v>5.6</v>
      </c>
      <c r="N72" s="38">
        <v>11.77</v>
      </c>
      <c r="O72" s="31">
        <v>4.8</v>
      </c>
      <c r="P72" s="38">
        <v>14.94</v>
      </c>
      <c r="Q72" s="31">
        <v>6.7</v>
      </c>
      <c r="R72" s="38">
        <v>17.27</v>
      </c>
      <c r="S72" s="31">
        <v>8.5</v>
      </c>
      <c r="T72" s="38">
        <v>18.97</v>
      </c>
      <c r="U72" s="31">
        <v>8.8000000000000007</v>
      </c>
      <c r="V72" s="38">
        <v>20.8</v>
      </c>
      <c r="W72" s="31">
        <v>11</v>
      </c>
      <c r="X72" s="32" t="s">
        <v>1392</v>
      </c>
      <c r="Y72" s="32" t="s">
        <v>1392</v>
      </c>
      <c r="Z72" s="1">
        <v>177</v>
      </c>
    </row>
    <row r="73" spans="1:28" x14ac:dyDescent="0.2">
      <c r="A73" s="29" t="s">
        <v>40</v>
      </c>
      <c r="B73" s="38">
        <v>18.25</v>
      </c>
      <c r="C73" s="31">
        <v>9.8000000000000007</v>
      </c>
      <c r="D73" s="38">
        <v>17.98</v>
      </c>
      <c r="E73" s="31">
        <v>4.7</v>
      </c>
      <c r="F73" s="38">
        <v>8.4600000000000009</v>
      </c>
      <c r="G73" s="31">
        <v>7.8</v>
      </c>
      <c r="H73" s="38">
        <v>10.28</v>
      </c>
      <c r="I73" s="31">
        <v>6.7</v>
      </c>
      <c r="J73" s="38">
        <v>10.94</v>
      </c>
      <c r="K73" s="31">
        <v>10</v>
      </c>
      <c r="L73" s="38">
        <v>12.53</v>
      </c>
      <c r="M73" s="31">
        <v>11</v>
      </c>
      <c r="N73" s="38">
        <v>15.69</v>
      </c>
      <c r="O73" s="31">
        <v>11</v>
      </c>
      <c r="P73" s="38">
        <v>20.78</v>
      </c>
      <c r="Q73" s="31">
        <v>6.7</v>
      </c>
      <c r="R73" s="38">
        <v>22.24</v>
      </c>
      <c r="S73" s="31">
        <v>9.5</v>
      </c>
      <c r="T73" s="38">
        <v>23.32</v>
      </c>
      <c r="U73" s="31">
        <v>10</v>
      </c>
      <c r="V73" s="38">
        <v>25.33</v>
      </c>
      <c r="W73" s="31">
        <v>12</v>
      </c>
      <c r="X73" s="32" t="s">
        <v>1392</v>
      </c>
      <c r="Y73" s="32" t="s">
        <v>1392</v>
      </c>
      <c r="Z73" s="1">
        <v>314</v>
      </c>
    </row>
    <row r="74" spans="1:28" x14ac:dyDescent="0.2">
      <c r="A74" s="29" t="s">
        <v>104</v>
      </c>
      <c r="B74" s="38">
        <v>10.72</v>
      </c>
      <c r="C74" s="31">
        <v>6</v>
      </c>
      <c r="D74" s="38">
        <v>11.97</v>
      </c>
      <c r="E74" s="31">
        <v>3.7</v>
      </c>
      <c r="F74" s="38">
        <v>7.09</v>
      </c>
      <c r="G74" s="31">
        <v>3.7</v>
      </c>
      <c r="H74" s="38">
        <v>7.65</v>
      </c>
      <c r="I74" s="31">
        <v>3.4</v>
      </c>
      <c r="J74" s="38">
        <v>8.24</v>
      </c>
      <c r="K74" s="31">
        <v>4.0999999999999996</v>
      </c>
      <c r="L74" s="38">
        <v>8.64</v>
      </c>
      <c r="M74" s="31">
        <v>4.9000000000000004</v>
      </c>
      <c r="N74" s="38">
        <v>9.4499999999999993</v>
      </c>
      <c r="O74" s="31">
        <v>5</v>
      </c>
      <c r="P74" s="38">
        <v>11.77</v>
      </c>
      <c r="Q74" s="31">
        <v>6.7</v>
      </c>
      <c r="R74" s="38">
        <v>12.98</v>
      </c>
      <c r="S74" s="31">
        <v>8.3000000000000007</v>
      </c>
      <c r="T74" s="38">
        <v>13.68</v>
      </c>
      <c r="U74" s="31">
        <v>10</v>
      </c>
      <c r="V74" s="38">
        <v>14.93</v>
      </c>
      <c r="W74" s="31">
        <v>14</v>
      </c>
      <c r="X74" s="32" t="s">
        <v>1392</v>
      </c>
      <c r="Y74" s="32" t="s">
        <v>1392</v>
      </c>
      <c r="Z74" s="1">
        <v>15</v>
      </c>
      <c r="AA74" s="1" t="s">
        <v>348</v>
      </c>
      <c r="AB74" s="1" t="s">
        <v>348</v>
      </c>
    </row>
    <row r="75" spans="1:28" x14ac:dyDescent="0.2">
      <c r="A75" s="29" t="s">
        <v>304</v>
      </c>
      <c r="B75" s="38">
        <v>10.9</v>
      </c>
      <c r="C75" s="31">
        <v>3.2</v>
      </c>
      <c r="D75" s="38">
        <v>12.9</v>
      </c>
      <c r="E75" s="31">
        <v>2.1</v>
      </c>
      <c r="F75" s="38">
        <v>7.03</v>
      </c>
      <c r="G75" s="31">
        <v>1.9</v>
      </c>
      <c r="H75" s="38">
        <v>7.88</v>
      </c>
      <c r="I75" s="31">
        <v>1.8</v>
      </c>
      <c r="J75" s="38">
        <v>8.25</v>
      </c>
      <c r="K75" s="31">
        <v>1.8</v>
      </c>
      <c r="L75" s="38">
        <v>8.74</v>
      </c>
      <c r="M75" s="31">
        <v>2.2000000000000002</v>
      </c>
      <c r="N75" s="38">
        <v>9.7899999999999991</v>
      </c>
      <c r="O75" s="31">
        <v>3</v>
      </c>
      <c r="P75" s="38">
        <v>12.51</v>
      </c>
      <c r="Q75" s="31">
        <v>4.0999999999999996</v>
      </c>
      <c r="R75" s="38">
        <v>14.31</v>
      </c>
      <c r="S75" s="31">
        <v>4.8</v>
      </c>
      <c r="T75" s="38">
        <v>15.74</v>
      </c>
      <c r="U75" s="31">
        <v>5.0999999999999996</v>
      </c>
      <c r="V75" s="38">
        <v>16.96</v>
      </c>
      <c r="W75" s="31">
        <v>5.6</v>
      </c>
      <c r="X75" s="38">
        <v>21.24</v>
      </c>
      <c r="Y75" s="31">
        <v>17</v>
      </c>
      <c r="Z75" s="1">
        <v>27</v>
      </c>
      <c r="AA75" s="1" t="s">
        <v>348</v>
      </c>
      <c r="AB75" s="1" t="s">
        <v>348</v>
      </c>
    </row>
    <row r="76" spans="1:28" x14ac:dyDescent="0.2">
      <c r="A76" s="29" t="s">
        <v>327</v>
      </c>
      <c r="B76" s="38">
        <v>12.9</v>
      </c>
      <c r="C76" s="31">
        <v>7.1</v>
      </c>
      <c r="D76" s="38">
        <v>16.11</v>
      </c>
      <c r="E76" s="31">
        <v>6.4</v>
      </c>
      <c r="F76" s="38">
        <v>7.72</v>
      </c>
      <c r="G76" s="31">
        <v>4.9000000000000004</v>
      </c>
      <c r="H76" s="38">
        <v>8.94</v>
      </c>
      <c r="I76" s="31">
        <v>5.2</v>
      </c>
      <c r="J76" s="38">
        <v>9.6300000000000008</v>
      </c>
      <c r="K76" s="31">
        <v>6.5</v>
      </c>
      <c r="L76" s="38">
        <v>10.01</v>
      </c>
      <c r="M76" s="31">
        <v>7</v>
      </c>
      <c r="N76" s="38">
        <v>11.73</v>
      </c>
      <c r="O76" s="31">
        <v>6.8</v>
      </c>
      <c r="P76" s="38">
        <v>14.37</v>
      </c>
      <c r="Q76" s="31">
        <v>11</v>
      </c>
      <c r="R76" s="38">
        <v>17.66</v>
      </c>
      <c r="S76" s="31">
        <v>14</v>
      </c>
      <c r="T76" s="38">
        <v>18.73</v>
      </c>
      <c r="U76" s="31">
        <v>18</v>
      </c>
      <c r="V76" s="32" t="s">
        <v>1392</v>
      </c>
      <c r="W76" s="32" t="s">
        <v>1392</v>
      </c>
      <c r="X76" s="32" t="s">
        <v>1392</v>
      </c>
      <c r="Y76" s="32" t="s">
        <v>1392</v>
      </c>
      <c r="Z76" s="1">
        <v>161</v>
      </c>
    </row>
    <row r="77" spans="1:28" x14ac:dyDescent="0.2">
      <c r="A77" s="29" t="s">
        <v>521</v>
      </c>
      <c r="B77" s="38">
        <v>12</v>
      </c>
      <c r="C77" s="31">
        <v>3</v>
      </c>
      <c r="D77" s="38">
        <v>14.06</v>
      </c>
      <c r="E77" s="31">
        <v>2.6</v>
      </c>
      <c r="F77" s="38">
        <v>7.06</v>
      </c>
      <c r="G77" s="31">
        <v>1.8</v>
      </c>
      <c r="H77" s="38">
        <v>8.32</v>
      </c>
      <c r="I77" s="31">
        <v>2.2999999999999998</v>
      </c>
      <c r="J77" s="38">
        <v>8.93</v>
      </c>
      <c r="K77" s="31">
        <v>2.2000000000000002</v>
      </c>
      <c r="L77" s="38">
        <v>9.43</v>
      </c>
      <c r="M77" s="31">
        <v>2</v>
      </c>
      <c r="N77" s="38">
        <v>10.63</v>
      </c>
      <c r="O77" s="31">
        <v>2.8</v>
      </c>
      <c r="P77" s="38">
        <v>13.42</v>
      </c>
      <c r="Q77" s="31">
        <v>3.3</v>
      </c>
      <c r="R77" s="38">
        <v>15.47</v>
      </c>
      <c r="S77" s="31">
        <v>4</v>
      </c>
      <c r="T77" s="38">
        <v>16.600000000000001</v>
      </c>
      <c r="U77" s="31">
        <v>4.9000000000000004</v>
      </c>
      <c r="V77" s="38">
        <v>18.36</v>
      </c>
      <c r="W77" s="31">
        <v>5.0999999999999996</v>
      </c>
      <c r="X77" s="38">
        <v>22.65</v>
      </c>
      <c r="Y77" s="31">
        <v>12</v>
      </c>
      <c r="Z77" s="1">
        <v>104</v>
      </c>
    </row>
    <row r="78" spans="1:28" x14ac:dyDescent="0.2">
      <c r="A78" s="29" t="s">
        <v>120</v>
      </c>
      <c r="B78" s="38">
        <v>12.3</v>
      </c>
      <c r="C78" s="31">
        <v>4.3</v>
      </c>
      <c r="D78" s="38">
        <v>13.87</v>
      </c>
      <c r="E78" s="31">
        <v>2.1</v>
      </c>
      <c r="F78" s="38">
        <v>7.31</v>
      </c>
      <c r="G78" s="31">
        <v>2</v>
      </c>
      <c r="H78" s="38">
        <v>8.43</v>
      </c>
      <c r="I78" s="31">
        <v>2.6</v>
      </c>
      <c r="J78" s="38">
        <v>9.01</v>
      </c>
      <c r="K78" s="31">
        <v>1.9</v>
      </c>
      <c r="L78" s="38">
        <v>9.3699999999999992</v>
      </c>
      <c r="M78" s="31">
        <v>1.9</v>
      </c>
      <c r="N78" s="38">
        <v>10.67</v>
      </c>
      <c r="O78" s="31">
        <v>3.5</v>
      </c>
      <c r="P78" s="38">
        <v>14.56</v>
      </c>
      <c r="Q78" s="31">
        <v>4.3</v>
      </c>
      <c r="R78" s="38">
        <v>16.32</v>
      </c>
      <c r="S78" s="31">
        <v>4</v>
      </c>
      <c r="T78" s="38">
        <v>17.399999999999999</v>
      </c>
      <c r="U78" s="31">
        <v>5</v>
      </c>
      <c r="V78" s="38">
        <v>18.989999999999998</v>
      </c>
      <c r="W78" s="31">
        <v>6.1</v>
      </c>
      <c r="X78" s="38">
        <v>22.73</v>
      </c>
      <c r="Y78" s="31">
        <v>11</v>
      </c>
      <c r="Z78" s="1">
        <v>123</v>
      </c>
    </row>
    <row r="79" spans="1:28" x14ac:dyDescent="0.2">
      <c r="A79" s="29" t="s">
        <v>70</v>
      </c>
      <c r="B79" s="38">
        <v>11.9</v>
      </c>
      <c r="C79" s="31">
        <v>9.3000000000000007</v>
      </c>
      <c r="D79" s="38">
        <v>14.98</v>
      </c>
      <c r="E79" s="31">
        <v>9.6</v>
      </c>
      <c r="F79" s="38">
        <v>7.02</v>
      </c>
      <c r="G79" s="31">
        <v>6.7</v>
      </c>
      <c r="H79" s="38">
        <v>7.95</v>
      </c>
      <c r="I79" s="31">
        <v>6.5</v>
      </c>
      <c r="J79" s="38">
        <v>8.5500000000000007</v>
      </c>
      <c r="K79" s="31">
        <v>6.2</v>
      </c>
      <c r="L79" s="38">
        <v>9.24</v>
      </c>
      <c r="M79" s="31">
        <v>8.9</v>
      </c>
      <c r="N79" s="38">
        <v>11.02</v>
      </c>
      <c r="O79" s="31">
        <v>7.9</v>
      </c>
      <c r="P79" s="38">
        <v>13.21</v>
      </c>
      <c r="Q79" s="31">
        <v>12</v>
      </c>
      <c r="R79" s="38">
        <v>15.65</v>
      </c>
      <c r="S79" s="31">
        <v>18</v>
      </c>
      <c r="T79" s="32" t="s">
        <v>1392</v>
      </c>
      <c r="U79" s="32" t="s">
        <v>1392</v>
      </c>
      <c r="V79" s="32" t="s">
        <v>1392</v>
      </c>
      <c r="W79" s="32" t="s">
        <v>1392</v>
      </c>
      <c r="X79" s="32" t="s">
        <v>1392</v>
      </c>
      <c r="Y79" s="32" t="s">
        <v>1392</v>
      </c>
      <c r="Z79" s="1">
        <v>91</v>
      </c>
    </row>
    <row r="80" spans="1:28" x14ac:dyDescent="0.2">
      <c r="A80" s="29" t="s">
        <v>295</v>
      </c>
      <c r="B80" s="38">
        <v>13.8</v>
      </c>
      <c r="C80" s="31">
        <v>6.5</v>
      </c>
      <c r="D80" s="38">
        <v>16.05</v>
      </c>
      <c r="E80" s="31">
        <v>4.7</v>
      </c>
      <c r="F80" s="38">
        <v>7.74</v>
      </c>
      <c r="G80" s="31">
        <v>3.5</v>
      </c>
      <c r="H80" s="38">
        <v>9.2200000000000006</v>
      </c>
      <c r="I80" s="31">
        <v>4.3</v>
      </c>
      <c r="J80" s="38">
        <v>9.86</v>
      </c>
      <c r="K80" s="31">
        <v>4</v>
      </c>
      <c r="L80" s="38">
        <v>10.5</v>
      </c>
      <c r="M80" s="31">
        <v>4.3</v>
      </c>
      <c r="N80" s="38">
        <v>11.54</v>
      </c>
      <c r="O80" s="31">
        <v>5.3</v>
      </c>
      <c r="P80" s="38">
        <v>15.37</v>
      </c>
      <c r="Q80" s="31">
        <v>6</v>
      </c>
      <c r="R80" s="38">
        <v>17.5</v>
      </c>
      <c r="S80" s="31">
        <v>7.8</v>
      </c>
      <c r="T80" s="38">
        <v>19.02</v>
      </c>
      <c r="U80" s="31">
        <v>11</v>
      </c>
      <c r="V80" s="38">
        <v>20.36</v>
      </c>
      <c r="W80" s="31">
        <v>15</v>
      </c>
      <c r="X80" s="32" t="s">
        <v>1392</v>
      </c>
      <c r="Y80" s="32" t="s">
        <v>1392</v>
      </c>
      <c r="Z80" s="1">
        <v>211</v>
      </c>
    </row>
    <row r="81" spans="1:28" x14ac:dyDescent="0.2">
      <c r="A81" s="29" t="s">
        <v>205</v>
      </c>
      <c r="B81" s="38">
        <v>15.08</v>
      </c>
      <c r="C81" s="31">
        <v>3.5</v>
      </c>
      <c r="D81" s="38">
        <v>17.239999999999998</v>
      </c>
      <c r="E81" s="31">
        <v>2.4</v>
      </c>
      <c r="F81" s="38">
        <v>8</v>
      </c>
      <c r="G81" s="31">
        <v>3.1</v>
      </c>
      <c r="H81" s="38">
        <v>9.91</v>
      </c>
      <c r="I81" s="31">
        <v>3.5</v>
      </c>
      <c r="J81" s="38">
        <v>11.17</v>
      </c>
      <c r="K81" s="31">
        <v>3.9</v>
      </c>
      <c r="L81" s="38">
        <v>11.97</v>
      </c>
      <c r="M81" s="31">
        <v>2.2000000000000002</v>
      </c>
      <c r="N81" s="38">
        <v>13.44</v>
      </c>
      <c r="O81" s="31">
        <v>3</v>
      </c>
      <c r="P81" s="38">
        <v>17.239999999999998</v>
      </c>
      <c r="Q81" s="31">
        <v>4.0999999999999996</v>
      </c>
      <c r="R81" s="38">
        <v>19.66</v>
      </c>
      <c r="S81" s="31">
        <v>4</v>
      </c>
      <c r="T81" s="38">
        <v>20.74</v>
      </c>
      <c r="U81" s="31">
        <v>5.5</v>
      </c>
      <c r="V81" s="38">
        <v>22.51</v>
      </c>
      <c r="W81" s="31">
        <v>6.9</v>
      </c>
      <c r="X81" s="38">
        <v>28.42</v>
      </c>
      <c r="Y81" s="31">
        <v>16</v>
      </c>
      <c r="Z81" s="1">
        <v>256</v>
      </c>
    </row>
    <row r="82" spans="1:28" x14ac:dyDescent="0.2">
      <c r="A82" s="29" t="s">
        <v>174</v>
      </c>
      <c r="B82" s="38">
        <v>15.27</v>
      </c>
      <c r="C82" s="31">
        <v>5.5</v>
      </c>
      <c r="D82" s="38">
        <v>18.79</v>
      </c>
      <c r="E82" s="31">
        <v>4.7</v>
      </c>
      <c r="F82" s="38">
        <v>8.1</v>
      </c>
      <c r="G82" s="31">
        <v>2.2000000000000002</v>
      </c>
      <c r="H82" s="38">
        <v>9.67</v>
      </c>
      <c r="I82" s="31">
        <v>4.5999999999999996</v>
      </c>
      <c r="J82" s="38">
        <v>10.5</v>
      </c>
      <c r="K82" s="31">
        <v>4.5999999999999996</v>
      </c>
      <c r="L82" s="38">
        <v>11.4</v>
      </c>
      <c r="M82" s="31">
        <v>4.8</v>
      </c>
      <c r="N82" s="38">
        <v>12.95</v>
      </c>
      <c r="O82" s="31">
        <v>4.5999999999999996</v>
      </c>
      <c r="P82" s="38">
        <v>17.14</v>
      </c>
      <c r="Q82" s="31">
        <v>7</v>
      </c>
      <c r="R82" s="38">
        <v>20.7</v>
      </c>
      <c r="S82" s="31">
        <v>9.6</v>
      </c>
      <c r="T82" s="38">
        <v>22.68</v>
      </c>
      <c r="U82" s="31">
        <v>10</v>
      </c>
      <c r="V82" s="38">
        <v>25.5</v>
      </c>
      <c r="W82" s="31">
        <v>11</v>
      </c>
      <c r="X82" s="32" t="s">
        <v>1392</v>
      </c>
      <c r="Y82" s="32" t="s">
        <v>1392</v>
      </c>
      <c r="Z82" s="1">
        <v>260</v>
      </c>
    </row>
    <row r="83" spans="1:28" x14ac:dyDescent="0.2">
      <c r="A83" s="29" t="s">
        <v>12</v>
      </c>
      <c r="B83" s="38">
        <v>11.98</v>
      </c>
      <c r="C83" s="31">
        <v>6.5</v>
      </c>
      <c r="D83" s="38">
        <v>13.78</v>
      </c>
      <c r="E83" s="31">
        <v>4.0999999999999996</v>
      </c>
      <c r="F83" s="38">
        <v>7.55</v>
      </c>
      <c r="G83" s="31">
        <v>5.8</v>
      </c>
      <c r="H83" s="38">
        <v>8.5500000000000007</v>
      </c>
      <c r="I83" s="31">
        <v>3.5</v>
      </c>
      <c r="J83" s="38">
        <v>9.0299999999999994</v>
      </c>
      <c r="K83" s="31">
        <v>3.8</v>
      </c>
      <c r="L83" s="38">
        <v>9.35</v>
      </c>
      <c r="M83" s="31">
        <v>4.7</v>
      </c>
      <c r="N83" s="38">
        <v>10.64</v>
      </c>
      <c r="O83" s="31">
        <v>5.5</v>
      </c>
      <c r="P83" s="38">
        <v>13.5</v>
      </c>
      <c r="Q83" s="31">
        <v>7.4</v>
      </c>
      <c r="R83" s="38">
        <v>15.67</v>
      </c>
      <c r="S83" s="31">
        <v>8.6999999999999993</v>
      </c>
      <c r="T83" s="38">
        <v>16.43</v>
      </c>
      <c r="U83" s="31">
        <v>10</v>
      </c>
      <c r="V83" s="38">
        <v>18.02</v>
      </c>
      <c r="W83" s="31">
        <v>15</v>
      </c>
      <c r="X83" s="32" t="s">
        <v>1392</v>
      </c>
      <c r="Y83" s="32" t="s">
        <v>1392</v>
      </c>
      <c r="Z83" s="1">
        <v>99</v>
      </c>
    </row>
    <row r="84" spans="1:28" x14ac:dyDescent="0.2">
      <c r="A84" s="29" t="s">
        <v>266</v>
      </c>
      <c r="B84" s="38">
        <v>14.49</v>
      </c>
      <c r="C84" s="31">
        <v>5.6</v>
      </c>
      <c r="D84" s="38">
        <v>16.420000000000002</v>
      </c>
      <c r="E84" s="31">
        <v>4.0999999999999996</v>
      </c>
      <c r="F84" s="38">
        <v>8.18</v>
      </c>
      <c r="G84" s="31">
        <v>3</v>
      </c>
      <c r="H84" s="38">
        <v>9.6999999999999993</v>
      </c>
      <c r="I84" s="31">
        <v>5.5</v>
      </c>
      <c r="J84" s="38">
        <v>10.66</v>
      </c>
      <c r="K84" s="31">
        <v>5.0999999999999996</v>
      </c>
      <c r="L84" s="38">
        <v>11.53</v>
      </c>
      <c r="M84" s="31">
        <v>5.0999999999999996</v>
      </c>
      <c r="N84" s="38">
        <v>12.73</v>
      </c>
      <c r="O84" s="31">
        <v>4.8</v>
      </c>
      <c r="P84" s="38">
        <v>15.92</v>
      </c>
      <c r="Q84" s="31">
        <v>5.9</v>
      </c>
      <c r="R84" s="38">
        <v>18.02</v>
      </c>
      <c r="S84" s="31">
        <v>6.7</v>
      </c>
      <c r="T84" s="38">
        <v>19.190000000000001</v>
      </c>
      <c r="U84" s="31">
        <v>10</v>
      </c>
      <c r="V84" s="38">
        <v>19.95</v>
      </c>
      <c r="W84" s="31">
        <v>17</v>
      </c>
      <c r="X84" s="32" t="s">
        <v>1392</v>
      </c>
      <c r="Y84" s="32" t="s">
        <v>1392</v>
      </c>
      <c r="Z84" s="1">
        <v>238</v>
      </c>
    </row>
    <row r="85" spans="1:28" x14ac:dyDescent="0.2">
      <c r="A85" s="29" t="s">
        <v>105</v>
      </c>
      <c r="B85" s="38">
        <v>14.26</v>
      </c>
      <c r="C85" s="31">
        <v>12</v>
      </c>
      <c r="D85" s="38">
        <v>16.87</v>
      </c>
      <c r="E85" s="31">
        <v>5.7</v>
      </c>
      <c r="F85" s="38">
        <v>7.47</v>
      </c>
      <c r="G85" s="31">
        <v>4.3</v>
      </c>
      <c r="H85" s="38">
        <v>8.8800000000000008</v>
      </c>
      <c r="I85" s="31">
        <v>4.7</v>
      </c>
      <c r="J85" s="38">
        <v>9.4600000000000009</v>
      </c>
      <c r="K85" s="31">
        <v>5</v>
      </c>
      <c r="L85" s="38">
        <v>10.119999999999999</v>
      </c>
      <c r="M85" s="31">
        <v>5.5</v>
      </c>
      <c r="N85" s="38">
        <v>11.26</v>
      </c>
      <c r="O85" s="31">
        <v>9.5</v>
      </c>
      <c r="P85" s="38">
        <v>17.34</v>
      </c>
      <c r="Q85" s="31">
        <v>9.5</v>
      </c>
      <c r="R85" s="38">
        <v>19.3</v>
      </c>
      <c r="S85" s="31">
        <v>11</v>
      </c>
      <c r="T85" s="38">
        <v>20.36</v>
      </c>
      <c r="U85" s="31">
        <v>13</v>
      </c>
      <c r="V85" s="32" t="s">
        <v>1392</v>
      </c>
      <c r="W85" s="32" t="s">
        <v>1392</v>
      </c>
      <c r="X85" s="32" t="s">
        <v>1392</v>
      </c>
      <c r="Y85" s="32" t="s">
        <v>1392</v>
      </c>
      <c r="Z85" s="1">
        <v>229</v>
      </c>
    </row>
    <row r="86" spans="1:28" x14ac:dyDescent="0.2">
      <c r="A86" s="29" t="s">
        <v>78</v>
      </c>
      <c r="B86" s="38">
        <v>13.77</v>
      </c>
      <c r="C86" s="31">
        <v>3.6</v>
      </c>
      <c r="D86" s="38">
        <v>15.2</v>
      </c>
      <c r="E86" s="31">
        <v>2.5</v>
      </c>
      <c r="F86" s="38">
        <v>7.08</v>
      </c>
      <c r="G86" s="31">
        <v>2.2000000000000002</v>
      </c>
      <c r="H86" s="38">
        <v>8.8800000000000008</v>
      </c>
      <c r="I86" s="31">
        <v>4.9000000000000004</v>
      </c>
      <c r="J86" s="38">
        <v>9.6999999999999993</v>
      </c>
      <c r="K86" s="31">
        <v>3.6</v>
      </c>
      <c r="L86" s="38">
        <v>10.45</v>
      </c>
      <c r="M86" s="31">
        <v>3.8</v>
      </c>
      <c r="N86" s="38">
        <v>12.22</v>
      </c>
      <c r="O86" s="31">
        <v>4.5</v>
      </c>
      <c r="P86" s="38">
        <v>15.44</v>
      </c>
      <c r="Q86" s="31">
        <v>5.7</v>
      </c>
      <c r="R86" s="38">
        <v>18</v>
      </c>
      <c r="S86" s="31">
        <v>6.5</v>
      </c>
      <c r="T86" s="38">
        <v>19.309999999999999</v>
      </c>
      <c r="U86" s="31">
        <v>5.9</v>
      </c>
      <c r="V86" s="38">
        <v>20.85</v>
      </c>
      <c r="W86" s="31">
        <v>7.7</v>
      </c>
      <c r="X86" s="38">
        <v>26.48</v>
      </c>
      <c r="Y86" s="31">
        <v>20</v>
      </c>
      <c r="Z86" s="1">
        <v>210</v>
      </c>
    </row>
    <row r="87" spans="1:28" x14ac:dyDescent="0.2">
      <c r="A87" s="29" t="s">
        <v>85</v>
      </c>
      <c r="B87" s="38">
        <v>12.12</v>
      </c>
      <c r="C87" s="31">
        <v>11</v>
      </c>
      <c r="D87" s="38">
        <v>14.99</v>
      </c>
      <c r="E87" s="31">
        <v>7.4</v>
      </c>
      <c r="F87" s="38">
        <v>6.48</v>
      </c>
      <c r="G87" s="31">
        <v>4.4000000000000004</v>
      </c>
      <c r="H87" s="38">
        <v>7.78</v>
      </c>
      <c r="I87" s="31">
        <v>6.5</v>
      </c>
      <c r="J87" s="38">
        <v>8.2100000000000009</v>
      </c>
      <c r="K87" s="31">
        <v>6.4</v>
      </c>
      <c r="L87" s="38">
        <v>8.9700000000000006</v>
      </c>
      <c r="M87" s="31">
        <v>6.9</v>
      </c>
      <c r="N87" s="38">
        <v>10.17</v>
      </c>
      <c r="O87" s="31">
        <v>9.4</v>
      </c>
      <c r="P87" s="38">
        <v>14.46</v>
      </c>
      <c r="Q87" s="31">
        <v>12</v>
      </c>
      <c r="R87" s="38">
        <v>16.809999999999999</v>
      </c>
      <c r="S87" s="31">
        <v>17</v>
      </c>
      <c r="T87" s="32" t="s">
        <v>1392</v>
      </c>
      <c r="U87" s="32" t="s">
        <v>1392</v>
      </c>
      <c r="V87" s="32" t="s">
        <v>1392</v>
      </c>
      <c r="W87" s="32" t="s">
        <v>1392</v>
      </c>
      <c r="X87" s="32" t="s">
        <v>1392</v>
      </c>
      <c r="Y87" s="32" t="s">
        <v>1392</v>
      </c>
      <c r="Z87" s="1">
        <v>112</v>
      </c>
    </row>
    <row r="88" spans="1:28" x14ac:dyDescent="0.2">
      <c r="A88" s="29" t="s">
        <v>57</v>
      </c>
      <c r="B88" s="38">
        <v>11.64</v>
      </c>
      <c r="C88" s="31">
        <v>4.5999999999999996</v>
      </c>
      <c r="D88" s="38">
        <v>13.06</v>
      </c>
      <c r="E88" s="31">
        <v>2.6</v>
      </c>
      <c r="F88" s="38">
        <v>6.8</v>
      </c>
      <c r="G88" s="31">
        <v>2.1</v>
      </c>
      <c r="H88" s="38">
        <v>7.78</v>
      </c>
      <c r="I88" s="31">
        <v>2.9</v>
      </c>
      <c r="J88" s="38">
        <v>8.3000000000000007</v>
      </c>
      <c r="K88" s="31">
        <v>3.2</v>
      </c>
      <c r="L88" s="38">
        <v>8.93</v>
      </c>
      <c r="M88" s="31">
        <v>3.7</v>
      </c>
      <c r="N88" s="38">
        <v>10.32</v>
      </c>
      <c r="O88" s="31">
        <v>3.2</v>
      </c>
      <c r="P88" s="38">
        <v>13.24</v>
      </c>
      <c r="Q88" s="31">
        <v>4.4000000000000004</v>
      </c>
      <c r="R88" s="38">
        <v>14.98</v>
      </c>
      <c r="S88" s="31">
        <v>4.8</v>
      </c>
      <c r="T88" s="38">
        <v>16.04</v>
      </c>
      <c r="U88" s="31">
        <v>6.2</v>
      </c>
      <c r="V88" s="38">
        <v>17.46</v>
      </c>
      <c r="W88" s="31">
        <v>8.1</v>
      </c>
      <c r="X88" s="38">
        <v>21.76</v>
      </c>
      <c r="Y88" s="31">
        <v>19</v>
      </c>
      <c r="Z88" s="1">
        <v>72</v>
      </c>
      <c r="AB88" s="1" t="s">
        <v>348</v>
      </c>
    </row>
    <row r="89" spans="1:28" x14ac:dyDescent="0.2">
      <c r="A89" s="29" t="s">
        <v>267</v>
      </c>
      <c r="B89" s="38">
        <v>13.43</v>
      </c>
      <c r="C89" s="31">
        <v>7.5</v>
      </c>
      <c r="D89" s="38">
        <v>15.42</v>
      </c>
      <c r="E89" s="31">
        <v>4.9000000000000004</v>
      </c>
      <c r="F89" s="38">
        <v>7.16</v>
      </c>
      <c r="G89" s="31">
        <v>4.2</v>
      </c>
      <c r="H89" s="38">
        <v>8.59</v>
      </c>
      <c r="I89" s="31">
        <v>5.9</v>
      </c>
      <c r="J89" s="38">
        <v>9.35</v>
      </c>
      <c r="K89" s="31">
        <v>5.8</v>
      </c>
      <c r="L89" s="38">
        <v>10</v>
      </c>
      <c r="M89" s="31">
        <v>5.4</v>
      </c>
      <c r="N89" s="38">
        <v>11.44</v>
      </c>
      <c r="O89" s="31">
        <v>6.8</v>
      </c>
      <c r="P89" s="38">
        <v>15.05</v>
      </c>
      <c r="Q89" s="31">
        <v>7.2</v>
      </c>
      <c r="R89" s="38">
        <v>16.93</v>
      </c>
      <c r="S89" s="31">
        <v>10</v>
      </c>
      <c r="T89" s="38">
        <v>18.29</v>
      </c>
      <c r="U89" s="31">
        <v>13</v>
      </c>
      <c r="V89" s="38">
        <v>20.190000000000001</v>
      </c>
      <c r="W89" s="31">
        <v>16</v>
      </c>
      <c r="X89" s="32" t="s">
        <v>1392</v>
      </c>
      <c r="Y89" s="32" t="s">
        <v>1392</v>
      </c>
      <c r="Z89" s="1">
        <v>192</v>
      </c>
    </row>
    <row r="90" spans="1:28" x14ac:dyDescent="0.2">
      <c r="A90" s="29" t="s">
        <v>121</v>
      </c>
      <c r="B90" s="38">
        <v>11.5</v>
      </c>
      <c r="C90" s="31">
        <v>4.4000000000000004</v>
      </c>
      <c r="D90" s="38">
        <v>13.54</v>
      </c>
      <c r="E90" s="31">
        <v>2.5</v>
      </c>
      <c r="F90" s="38">
        <v>7.19</v>
      </c>
      <c r="G90" s="31">
        <v>2.6</v>
      </c>
      <c r="H90" s="38">
        <v>8.15</v>
      </c>
      <c r="I90" s="31">
        <v>1.9</v>
      </c>
      <c r="J90" s="38">
        <v>8.65</v>
      </c>
      <c r="K90" s="31">
        <v>2.1</v>
      </c>
      <c r="L90" s="38">
        <v>8.99</v>
      </c>
      <c r="M90" s="31">
        <v>2</v>
      </c>
      <c r="N90" s="38">
        <v>10.16</v>
      </c>
      <c r="O90" s="31">
        <v>3.8</v>
      </c>
      <c r="P90" s="38">
        <v>13.27</v>
      </c>
      <c r="Q90" s="31">
        <v>4.7</v>
      </c>
      <c r="R90" s="38">
        <v>15.24</v>
      </c>
      <c r="S90" s="31">
        <v>5.7</v>
      </c>
      <c r="T90" s="38">
        <v>16.62</v>
      </c>
      <c r="U90" s="31">
        <v>6</v>
      </c>
      <c r="V90" s="38">
        <v>17.920000000000002</v>
      </c>
      <c r="W90" s="31">
        <v>6.6</v>
      </c>
      <c r="X90" s="38">
        <v>21.59</v>
      </c>
      <c r="Y90" s="31">
        <v>18</v>
      </c>
      <c r="Z90" s="1">
        <v>59</v>
      </c>
      <c r="AB90" s="1" t="s">
        <v>348</v>
      </c>
    </row>
    <row r="91" spans="1:28" x14ac:dyDescent="0.2">
      <c r="A91" s="29" t="s">
        <v>206</v>
      </c>
      <c r="B91" s="38">
        <v>14.97</v>
      </c>
      <c r="C91" s="31">
        <v>3.5</v>
      </c>
      <c r="D91" s="38">
        <v>18.37</v>
      </c>
      <c r="E91" s="31">
        <v>3</v>
      </c>
      <c r="F91" s="38">
        <v>7.67</v>
      </c>
      <c r="G91" s="31">
        <v>3.5</v>
      </c>
      <c r="H91" s="38">
        <v>9.58</v>
      </c>
      <c r="I91" s="31">
        <v>3.6</v>
      </c>
      <c r="J91" s="38">
        <v>10.63</v>
      </c>
      <c r="K91" s="31">
        <v>3.6</v>
      </c>
      <c r="L91" s="38">
        <v>11.44</v>
      </c>
      <c r="M91" s="31">
        <v>3.2</v>
      </c>
      <c r="N91" s="38">
        <v>13.13</v>
      </c>
      <c r="O91" s="31">
        <v>3.2</v>
      </c>
      <c r="P91" s="38">
        <v>17.100000000000001</v>
      </c>
      <c r="Q91" s="31">
        <v>5.5</v>
      </c>
      <c r="R91" s="38">
        <v>20.5</v>
      </c>
      <c r="S91" s="31">
        <v>6</v>
      </c>
      <c r="T91" s="38">
        <v>22.65</v>
      </c>
      <c r="U91" s="31">
        <v>7.3</v>
      </c>
      <c r="V91" s="38">
        <v>24.64</v>
      </c>
      <c r="W91" s="31">
        <v>8.3000000000000007</v>
      </c>
      <c r="X91" s="32" t="s">
        <v>1392</v>
      </c>
      <c r="Y91" s="32" t="s">
        <v>1392</v>
      </c>
      <c r="Z91" s="1">
        <v>255</v>
      </c>
    </row>
    <row r="92" spans="1:28" x14ac:dyDescent="0.2">
      <c r="A92" s="29" t="s">
        <v>157</v>
      </c>
      <c r="B92" s="38">
        <v>13.54</v>
      </c>
      <c r="C92" s="31">
        <v>9.6</v>
      </c>
      <c r="D92" s="38">
        <v>19.09</v>
      </c>
      <c r="E92" s="31">
        <v>7.9</v>
      </c>
      <c r="F92" s="38">
        <v>7.79</v>
      </c>
      <c r="G92" s="31">
        <v>3.8</v>
      </c>
      <c r="H92" s="38">
        <v>9.1199999999999992</v>
      </c>
      <c r="I92" s="31">
        <v>3.5</v>
      </c>
      <c r="J92" s="38">
        <v>9.25</v>
      </c>
      <c r="K92" s="31">
        <v>4.2</v>
      </c>
      <c r="L92" s="38">
        <v>10.130000000000001</v>
      </c>
      <c r="M92" s="31">
        <v>4.7</v>
      </c>
      <c r="N92" s="38">
        <v>11.32</v>
      </c>
      <c r="O92" s="31">
        <v>7.3</v>
      </c>
      <c r="P92" s="38">
        <v>16.37</v>
      </c>
      <c r="Q92" s="31">
        <v>10</v>
      </c>
      <c r="R92" s="38">
        <v>19.350000000000001</v>
      </c>
      <c r="S92" s="31">
        <v>13</v>
      </c>
      <c r="T92" s="38">
        <v>20.82</v>
      </c>
      <c r="U92" s="31">
        <v>18</v>
      </c>
      <c r="V92" s="32" t="s">
        <v>1392</v>
      </c>
      <c r="W92" s="32" t="s">
        <v>1392</v>
      </c>
      <c r="X92" s="32" t="s">
        <v>1392</v>
      </c>
      <c r="Y92" s="32" t="s">
        <v>1392</v>
      </c>
      <c r="Z92" s="1">
        <v>199</v>
      </c>
    </row>
    <row r="93" spans="1:28" x14ac:dyDescent="0.2">
      <c r="A93" s="29" t="s">
        <v>312</v>
      </c>
      <c r="B93" s="38">
        <v>11.36</v>
      </c>
      <c r="C93" s="31">
        <v>6.4</v>
      </c>
      <c r="D93" s="38">
        <v>13.82</v>
      </c>
      <c r="E93" s="31">
        <v>4.5</v>
      </c>
      <c r="F93" s="38">
        <v>6.98</v>
      </c>
      <c r="G93" s="31">
        <v>4.5</v>
      </c>
      <c r="H93" s="38">
        <v>8.18</v>
      </c>
      <c r="I93" s="31">
        <v>4.8</v>
      </c>
      <c r="J93" s="38">
        <v>8.83</v>
      </c>
      <c r="K93" s="31">
        <v>4.7</v>
      </c>
      <c r="L93" s="38">
        <v>9.1999999999999993</v>
      </c>
      <c r="M93" s="31">
        <v>4.7</v>
      </c>
      <c r="N93" s="38">
        <v>10.42</v>
      </c>
      <c r="O93" s="31">
        <v>4.4000000000000004</v>
      </c>
      <c r="P93" s="38">
        <v>13.22</v>
      </c>
      <c r="Q93" s="31">
        <v>9.1</v>
      </c>
      <c r="R93" s="38">
        <v>15.84</v>
      </c>
      <c r="S93" s="31">
        <v>10</v>
      </c>
      <c r="T93" s="38">
        <v>17.38</v>
      </c>
      <c r="U93" s="31">
        <v>10</v>
      </c>
      <c r="V93" s="38">
        <v>18.48</v>
      </c>
      <c r="W93" s="31">
        <v>13</v>
      </c>
      <c r="X93" s="32" t="s">
        <v>1392</v>
      </c>
      <c r="Y93" s="32" t="s">
        <v>1392</v>
      </c>
      <c r="Z93" s="1">
        <v>53</v>
      </c>
      <c r="AB93" s="1" t="s">
        <v>348</v>
      </c>
    </row>
    <row r="94" spans="1:28" x14ac:dyDescent="0.2">
      <c r="A94" s="29" t="s">
        <v>321</v>
      </c>
      <c r="B94" s="38">
        <v>13.31</v>
      </c>
      <c r="C94" s="31">
        <v>8</v>
      </c>
      <c r="D94" s="38">
        <v>16.02</v>
      </c>
      <c r="E94" s="31">
        <v>6.3</v>
      </c>
      <c r="F94" s="38">
        <v>7.51</v>
      </c>
      <c r="G94" s="31">
        <v>6.5</v>
      </c>
      <c r="H94" s="38">
        <v>9.51</v>
      </c>
      <c r="I94" s="31">
        <v>6.8</v>
      </c>
      <c r="J94" s="38">
        <v>9.89</v>
      </c>
      <c r="K94" s="31">
        <v>6.1</v>
      </c>
      <c r="L94" s="38">
        <v>10.44</v>
      </c>
      <c r="M94" s="31">
        <v>4.9000000000000004</v>
      </c>
      <c r="N94" s="38">
        <v>11.56</v>
      </c>
      <c r="O94" s="31">
        <v>6.5</v>
      </c>
      <c r="P94" s="38">
        <v>15.14</v>
      </c>
      <c r="Q94" s="31">
        <v>10</v>
      </c>
      <c r="R94" s="38">
        <v>17.79</v>
      </c>
      <c r="S94" s="31">
        <v>14</v>
      </c>
      <c r="T94" s="38">
        <v>19.059999999999999</v>
      </c>
      <c r="U94" s="31">
        <v>17</v>
      </c>
      <c r="V94" s="32" t="s">
        <v>1392</v>
      </c>
      <c r="W94" s="32" t="s">
        <v>1392</v>
      </c>
      <c r="X94" s="32" t="s">
        <v>1392</v>
      </c>
      <c r="Y94" s="32" t="s">
        <v>1392</v>
      </c>
      <c r="Z94" s="1">
        <v>187</v>
      </c>
    </row>
    <row r="95" spans="1:28" x14ac:dyDescent="0.2">
      <c r="A95" s="29" t="s">
        <v>254</v>
      </c>
      <c r="B95" s="38">
        <v>15.23</v>
      </c>
      <c r="C95" s="31">
        <v>7.6</v>
      </c>
      <c r="D95" s="38">
        <v>18.55</v>
      </c>
      <c r="E95" s="31">
        <v>5.3</v>
      </c>
      <c r="F95" s="38">
        <v>8</v>
      </c>
      <c r="G95" s="31">
        <v>3.8</v>
      </c>
      <c r="H95" s="38">
        <v>9.33</v>
      </c>
      <c r="I95" s="31">
        <v>5.2</v>
      </c>
      <c r="J95" s="38">
        <v>10.29</v>
      </c>
      <c r="K95" s="31">
        <v>5.5</v>
      </c>
      <c r="L95" s="38">
        <v>11.01</v>
      </c>
      <c r="M95" s="31">
        <v>5</v>
      </c>
      <c r="N95" s="38">
        <v>12.63</v>
      </c>
      <c r="O95" s="31">
        <v>7.4</v>
      </c>
      <c r="P95" s="38">
        <v>17.190000000000001</v>
      </c>
      <c r="Q95" s="31">
        <v>9.6</v>
      </c>
      <c r="R95" s="38">
        <v>20.74</v>
      </c>
      <c r="S95" s="31">
        <v>16</v>
      </c>
      <c r="T95" s="38">
        <v>23.31</v>
      </c>
      <c r="U95" s="31">
        <v>17</v>
      </c>
      <c r="V95" s="38">
        <v>27.08</v>
      </c>
      <c r="W95" s="31">
        <v>18</v>
      </c>
      <c r="X95" s="32" t="s">
        <v>1392</v>
      </c>
      <c r="Y95" s="32" t="s">
        <v>1392</v>
      </c>
      <c r="Z95" s="1">
        <v>259</v>
      </c>
    </row>
    <row r="96" spans="1:28" x14ac:dyDescent="0.2">
      <c r="A96" s="29" t="s">
        <v>175</v>
      </c>
      <c r="B96" s="38">
        <v>15.61</v>
      </c>
      <c r="C96" s="31">
        <v>5.8</v>
      </c>
      <c r="D96" s="38">
        <v>20.96</v>
      </c>
      <c r="E96" s="31">
        <v>7.2</v>
      </c>
      <c r="F96" s="38">
        <v>7.74</v>
      </c>
      <c r="G96" s="31">
        <v>5</v>
      </c>
      <c r="H96" s="38">
        <v>9.7799999999999994</v>
      </c>
      <c r="I96" s="31">
        <v>4.4000000000000004</v>
      </c>
      <c r="J96" s="38">
        <v>10.59</v>
      </c>
      <c r="K96" s="31">
        <v>5.4</v>
      </c>
      <c r="L96" s="38">
        <v>11.84</v>
      </c>
      <c r="M96" s="31">
        <v>5.5</v>
      </c>
      <c r="N96" s="38">
        <v>13.76</v>
      </c>
      <c r="O96" s="31">
        <v>4.8</v>
      </c>
      <c r="P96" s="38">
        <v>18.13</v>
      </c>
      <c r="Q96" s="31">
        <v>7.5</v>
      </c>
      <c r="R96" s="38">
        <v>21.44</v>
      </c>
      <c r="S96" s="31">
        <v>10</v>
      </c>
      <c r="T96" s="38">
        <v>23.74</v>
      </c>
      <c r="U96" s="31">
        <v>13</v>
      </c>
      <c r="V96" s="38">
        <v>26.49</v>
      </c>
      <c r="W96" s="31">
        <v>18</v>
      </c>
      <c r="X96" s="32" t="s">
        <v>1392</v>
      </c>
      <c r="Y96" s="32" t="s">
        <v>1392</v>
      </c>
      <c r="Z96" s="1">
        <v>274</v>
      </c>
    </row>
    <row r="97" spans="1:28" x14ac:dyDescent="0.2">
      <c r="A97" s="29" t="s">
        <v>98</v>
      </c>
      <c r="B97" s="38">
        <v>11.52</v>
      </c>
      <c r="C97" s="31">
        <v>5.5</v>
      </c>
      <c r="D97" s="38">
        <v>13.2</v>
      </c>
      <c r="E97" s="31">
        <v>4.4000000000000004</v>
      </c>
      <c r="F97" s="38">
        <v>6.39</v>
      </c>
      <c r="G97" s="31">
        <v>2.9</v>
      </c>
      <c r="H97" s="38">
        <v>8.2100000000000009</v>
      </c>
      <c r="I97" s="31">
        <v>6.7</v>
      </c>
      <c r="J97" s="38">
        <v>8.82</v>
      </c>
      <c r="K97" s="31">
        <v>5.4</v>
      </c>
      <c r="L97" s="38">
        <v>9.31</v>
      </c>
      <c r="M97" s="31">
        <v>4.4000000000000004</v>
      </c>
      <c r="N97" s="38">
        <v>10.27</v>
      </c>
      <c r="O97" s="31">
        <v>5.3</v>
      </c>
      <c r="P97" s="38">
        <v>12.73</v>
      </c>
      <c r="Q97" s="31">
        <v>7.9</v>
      </c>
      <c r="R97" s="38">
        <v>14.99</v>
      </c>
      <c r="S97" s="31">
        <v>9.6999999999999993</v>
      </c>
      <c r="T97" s="38">
        <v>16.55</v>
      </c>
      <c r="U97" s="31">
        <v>13</v>
      </c>
      <c r="V97" s="38">
        <v>17.63</v>
      </c>
      <c r="W97" s="31">
        <v>16</v>
      </c>
      <c r="X97" s="32" t="s">
        <v>1392</v>
      </c>
      <c r="Y97" s="32" t="s">
        <v>1392</v>
      </c>
      <c r="Z97" s="1">
        <v>60</v>
      </c>
      <c r="AB97" s="1" t="s">
        <v>348</v>
      </c>
    </row>
    <row r="98" spans="1:28" x14ac:dyDescent="0.2">
      <c r="A98" s="29" t="s">
        <v>106</v>
      </c>
      <c r="B98" s="38">
        <v>12.98</v>
      </c>
      <c r="C98" s="31">
        <v>6.5</v>
      </c>
      <c r="D98" s="38">
        <v>15.13</v>
      </c>
      <c r="E98" s="31">
        <v>4.5999999999999996</v>
      </c>
      <c r="F98" s="38">
        <v>7.58</v>
      </c>
      <c r="G98" s="31">
        <v>6.5</v>
      </c>
      <c r="H98" s="38">
        <v>9.36</v>
      </c>
      <c r="I98" s="31">
        <v>3.9</v>
      </c>
      <c r="J98" s="38">
        <v>9.7100000000000009</v>
      </c>
      <c r="K98" s="31">
        <v>2.7</v>
      </c>
      <c r="L98" s="38">
        <v>10.01</v>
      </c>
      <c r="M98" s="31">
        <v>3.7</v>
      </c>
      <c r="N98" s="38">
        <v>11.53</v>
      </c>
      <c r="O98" s="31">
        <v>6.3</v>
      </c>
      <c r="P98" s="38">
        <v>14.44</v>
      </c>
      <c r="Q98" s="31">
        <v>7.6</v>
      </c>
      <c r="R98" s="38">
        <v>16.41</v>
      </c>
      <c r="S98" s="31">
        <v>9.6999999999999993</v>
      </c>
      <c r="T98" s="38">
        <v>18.260000000000002</v>
      </c>
      <c r="U98" s="31">
        <v>9.4</v>
      </c>
      <c r="V98" s="38">
        <v>19.329999999999998</v>
      </c>
      <c r="W98" s="31">
        <v>15</v>
      </c>
      <c r="X98" s="32" t="s">
        <v>1392</v>
      </c>
      <c r="Y98" s="32" t="s">
        <v>1392</v>
      </c>
      <c r="Z98" s="1">
        <v>166</v>
      </c>
    </row>
    <row r="99" spans="1:28" x14ac:dyDescent="0.2">
      <c r="A99" s="29" t="s">
        <v>66</v>
      </c>
      <c r="B99" s="38">
        <v>12.79</v>
      </c>
      <c r="C99" s="31">
        <v>4.4000000000000004</v>
      </c>
      <c r="D99" s="38">
        <v>15.33</v>
      </c>
      <c r="E99" s="31">
        <v>2.8</v>
      </c>
      <c r="F99" s="38">
        <v>7.14</v>
      </c>
      <c r="G99" s="31">
        <v>2.2999999999999998</v>
      </c>
      <c r="H99" s="38">
        <v>8.35</v>
      </c>
      <c r="I99" s="31">
        <v>2.2999999999999998</v>
      </c>
      <c r="J99" s="38">
        <v>8.93</v>
      </c>
      <c r="K99" s="31">
        <v>3.1</v>
      </c>
      <c r="L99" s="38">
        <v>9.56</v>
      </c>
      <c r="M99" s="31">
        <v>3.3</v>
      </c>
      <c r="N99" s="38">
        <v>11.15</v>
      </c>
      <c r="O99" s="31">
        <v>4</v>
      </c>
      <c r="P99" s="38">
        <v>15.07</v>
      </c>
      <c r="Q99" s="31">
        <v>5.9</v>
      </c>
      <c r="R99" s="38">
        <v>17.97</v>
      </c>
      <c r="S99" s="31">
        <v>6</v>
      </c>
      <c r="T99" s="38">
        <v>19.18</v>
      </c>
      <c r="U99" s="31">
        <v>6.1</v>
      </c>
      <c r="V99" s="38">
        <v>21.32</v>
      </c>
      <c r="W99" s="31">
        <v>7.4</v>
      </c>
      <c r="X99" s="38">
        <v>26.75</v>
      </c>
      <c r="Y99" s="31">
        <v>19</v>
      </c>
      <c r="Z99" s="1">
        <v>151</v>
      </c>
    </row>
    <row r="100" spans="1:28" x14ac:dyDescent="0.2">
      <c r="A100" s="29" t="s">
        <v>131</v>
      </c>
      <c r="B100" s="38">
        <v>12</v>
      </c>
      <c r="C100" s="31">
        <v>6</v>
      </c>
      <c r="D100" s="38">
        <v>14.32</v>
      </c>
      <c r="E100" s="31">
        <v>4.3</v>
      </c>
      <c r="F100" s="38">
        <v>6.9</v>
      </c>
      <c r="G100" s="31">
        <v>4.5</v>
      </c>
      <c r="H100" s="38">
        <v>8.18</v>
      </c>
      <c r="I100" s="31">
        <v>3.4</v>
      </c>
      <c r="J100" s="38">
        <v>8.6199999999999992</v>
      </c>
      <c r="K100" s="31">
        <v>4.3</v>
      </c>
      <c r="L100" s="38">
        <v>9.31</v>
      </c>
      <c r="M100" s="31">
        <v>4.2</v>
      </c>
      <c r="N100" s="38">
        <v>10.53</v>
      </c>
      <c r="O100" s="31">
        <v>5.7</v>
      </c>
      <c r="P100" s="38">
        <v>13.37</v>
      </c>
      <c r="Q100" s="31">
        <v>6.9</v>
      </c>
      <c r="R100" s="38">
        <v>15.28</v>
      </c>
      <c r="S100" s="31">
        <v>11</v>
      </c>
      <c r="T100" s="38">
        <v>16.45</v>
      </c>
      <c r="U100" s="31">
        <v>15</v>
      </c>
      <c r="V100" s="38">
        <v>18.89</v>
      </c>
      <c r="W100" s="31">
        <v>18</v>
      </c>
      <c r="X100" s="32" t="s">
        <v>1392</v>
      </c>
      <c r="Y100" s="32" t="s">
        <v>1392</v>
      </c>
      <c r="Z100" s="1">
        <v>105</v>
      </c>
    </row>
    <row r="101" spans="1:28" x14ac:dyDescent="0.2">
      <c r="A101" s="29" t="s">
        <v>248</v>
      </c>
      <c r="B101" s="38">
        <v>12.2</v>
      </c>
      <c r="C101" s="31">
        <v>9.1</v>
      </c>
      <c r="D101" s="38">
        <v>13.88</v>
      </c>
      <c r="E101" s="31">
        <v>3.6</v>
      </c>
      <c r="F101" s="38">
        <v>7.1</v>
      </c>
      <c r="G101" s="31">
        <v>3.9</v>
      </c>
      <c r="H101" s="38">
        <v>8.52</v>
      </c>
      <c r="I101" s="31">
        <v>4.8</v>
      </c>
      <c r="J101" s="38">
        <v>9.06</v>
      </c>
      <c r="K101" s="31">
        <v>4</v>
      </c>
      <c r="L101" s="38">
        <v>9.42</v>
      </c>
      <c r="M101" s="31">
        <v>4.7</v>
      </c>
      <c r="N101" s="38">
        <v>10.52</v>
      </c>
      <c r="O101" s="31">
        <v>6.5</v>
      </c>
      <c r="P101" s="38">
        <v>14.64</v>
      </c>
      <c r="Q101" s="31">
        <v>11</v>
      </c>
      <c r="R101" s="38">
        <v>17.5</v>
      </c>
      <c r="S101" s="31">
        <v>12</v>
      </c>
      <c r="T101" s="38">
        <v>18.37</v>
      </c>
      <c r="U101" s="31">
        <v>12</v>
      </c>
      <c r="V101" s="38">
        <v>20.010000000000002</v>
      </c>
      <c r="W101" s="31">
        <v>11</v>
      </c>
      <c r="X101" s="32" t="s">
        <v>1392</v>
      </c>
      <c r="Y101" s="32" t="s">
        <v>1392</v>
      </c>
      <c r="Z101" s="1">
        <v>116</v>
      </c>
    </row>
    <row r="102" spans="1:28" x14ac:dyDescent="0.2">
      <c r="A102" s="29" t="s">
        <v>255</v>
      </c>
      <c r="B102" s="38">
        <v>13.97</v>
      </c>
      <c r="C102" s="31">
        <v>5.7</v>
      </c>
      <c r="D102" s="38">
        <v>16.37</v>
      </c>
      <c r="E102" s="31">
        <v>3.7</v>
      </c>
      <c r="F102" s="38">
        <v>7.77</v>
      </c>
      <c r="G102" s="31">
        <v>3.3</v>
      </c>
      <c r="H102" s="38">
        <v>9.14</v>
      </c>
      <c r="I102" s="31">
        <v>4.2</v>
      </c>
      <c r="J102" s="38">
        <v>9.85</v>
      </c>
      <c r="K102" s="31">
        <v>4.8</v>
      </c>
      <c r="L102" s="38">
        <v>10.85</v>
      </c>
      <c r="M102" s="31">
        <v>5</v>
      </c>
      <c r="N102" s="38">
        <v>12.32</v>
      </c>
      <c r="O102" s="31">
        <v>4.8</v>
      </c>
      <c r="P102" s="38">
        <v>16.079999999999998</v>
      </c>
      <c r="Q102" s="31">
        <v>6.4</v>
      </c>
      <c r="R102" s="38">
        <v>18.170000000000002</v>
      </c>
      <c r="S102" s="31">
        <v>9.3000000000000007</v>
      </c>
      <c r="T102" s="38">
        <v>20.440000000000001</v>
      </c>
      <c r="U102" s="31">
        <v>12</v>
      </c>
      <c r="V102" s="38">
        <v>22.26</v>
      </c>
      <c r="W102" s="31">
        <v>13</v>
      </c>
      <c r="X102" s="32" t="s">
        <v>1392</v>
      </c>
      <c r="Y102" s="32" t="s">
        <v>1392</v>
      </c>
      <c r="Z102" s="1">
        <v>217</v>
      </c>
    </row>
    <row r="103" spans="1:28" x14ac:dyDescent="0.2">
      <c r="A103" s="29" t="s">
        <v>41</v>
      </c>
      <c r="B103" s="38">
        <v>9.86</v>
      </c>
      <c r="C103" s="31">
        <v>9</v>
      </c>
      <c r="D103" s="38">
        <v>11.72</v>
      </c>
      <c r="E103" s="31">
        <v>5.5</v>
      </c>
      <c r="F103" s="38">
        <v>6.73</v>
      </c>
      <c r="G103" s="31">
        <v>3.8</v>
      </c>
      <c r="H103" s="38">
        <v>7.46</v>
      </c>
      <c r="I103" s="31">
        <v>4.5999999999999996</v>
      </c>
      <c r="J103" s="38">
        <v>7.69</v>
      </c>
      <c r="K103" s="31">
        <v>6.1</v>
      </c>
      <c r="L103" s="38">
        <v>8.08</v>
      </c>
      <c r="M103" s="31">
        <v>5.6</v>
      </c>
      <c r="N103" s="38">
        <v>8.94</v>
      </c>
      <c r="O103" s="31">
        <v>8.3000000000000007</v>
      </c>
      <c r="P103" s="38">
        <v>11.4</v>
      </c>
      <c r="Q103" s="31">
        <v>10</v>
      </c>
      <c r="R103" s="38">
        <v>12.58</v>
      </c>
      <c r="S103" s="31">
        <v>17</v>
      </c>
      <c r="T103" s="32" t="s">
        <v>1392</v>
      </c>
      <c r="U103" s="32" t="s">
        <v>1392</v>
      </c>
      <c r="V103" s="32" t="s">
        <v>1392</v>
      </c>
      <c r="W103" s="32" t="s">
        <v>1392</v>
      </c>
      <c r="X103" s="32" t="s">
        <v>1392</v>
      </c>
      <c r="Y103" s="32" t="s">
        <v>1392</v>
      </c>
      <c r="Z103" s="1">
        <v>2</v>
      </c>
      <c r="AA103" s="1" t="s">
        <v>348</v>
      </c>
      <c r="AB103" s="1" t="s">
        <v>348</v>
      </c>
    </row>
    <row r="104" spans="1:28" x14ac:dyDescent="0.2">
      <c r="A104" s="29" t="s">
        <v>281</v>
      </c>
      <c r="B104" s="38">
        <v>19.39</v>
      </c>
      <c r="C104" s="31">
        <v>6.4</v>
      </c>
      <c r="D104" s="38">
        <v>28.13</v>
      </c>
      <c r="E104" s="31">
        <v>7.6</v>
      </c>
      <c r="F104" s="38">
        <v>8.76</v>
      </c>
      <c r="G104" s="31">
        <v>5.4</v>
      </c>
      <c r="H104" s="38">
        <v>11.08</v>
      </c>
      <c r="I104" s="31">
        <v>6.2</v>
      </c>
      <c r="J104" s="38">
        <v>12.24</v>
      </c>
      <c r="K104" s="31">
        <v>5.8</v>
      </c>
      <c r="L104" s="38">
        <v>13.32</v>
      </c>
      <c r="M104" s="31">
        <v>6.6</v>
      </c>
      <c r="N104" s="38">
        <v>16.190000000000001</v>
      </c>
      <c r="O104" s="31">
        <v>7.7</v>
      </c>
      <c r="P104" s="38">
        <v>21.54</v>
      </c>
      <c r="Q104" s="31">
        <v>7.1</v>
      </c>
      <c r="R104" s="38">
        <v>25.3</v>
      </c>
      <c r="S104" s="31">
        <v>15</v>
      </c>
      <c r="T104" s="32" t="s">
        <v>1392</v>
      </c>
      <c r="U104" s="32" t="s">
        <v>1392</v>
      </c>
      <c r="V104" s="32" t="s">
        <v>1392</v>
      </c>
      <c r="W104" s="32" t="s">
        <v>1392</v>
      </c>
      <c r="X104" s="32" t="s">
        <v>1392</v>
      </c>
      <c r="Y104" s="32" t="s">
        <v>1392</v>
      </c>
      <c r="Z104" s="1">
        <v>320</v>
      </c>
    </row>
    <row r="105" spans="1:28" x14ac:dyDescent="0.2">
      <c r="A105" s="29" t="s">
        <v>207</v>
      </c>
      <c r="B105" s="38">
        <v>14.42</v>
      </c>
      <c r="C105" s="31">
        <v>4.3</v>
      </c>
      <c r="D105" s="38">
        <v>16.72</v>
      </c>
      <c r="E105" s="31">
        <v>3</v>
      </c>
      <c r="F105" s="38">
        <v>7.77</v>
      </c>
      <c r="G105" s="31">
        <v>2.6</v>
      </c>
      <c r="H105" s="38">
        <v>9.24</v>
      </c>
      <c r="I105" s="31">
        <v>3.6</v>
      </c>
      <c r="J105" s="38">
        <v>10.06</v>
      </c>
      <c r="K105" s="31">
        <v>3.4</v>
      </c>
      <c r="L105" s="38">
        <v>10.82</v>
      </c>
      <c r="M105" s="31">
        <v>4</v>
      </c>
      <c r="N105" s="38">
        <v>12.44</v>
      </c>
      <c r="O105" s="31">
        <v>3.8</v>
      </c>
      <c r="P105" s="38">
        <v>16.260000000000002</v>
      </c>
      <c r="Q105" s="31">
        <v>5</v>
      </c>
      <c r="R105" s="38">
        <v>19.5</v>
      </c>
      <c r="S105" s="31">
        <v>6.5</v>
      </c>
      <c r="T105" s="38">
        <v>20.73</v>
      </c>
      <c r="U105" s="31">
        <v>6.8</v>
      </c>
      <c r="V105" s="38">
        <v>22.41</v>
      </c>
      <c r="W105" s="31">
        <v>9.1999999999999993</v>
      </c>
      <c r="X105" s="32" t="s">
        <v>1392</v>
      </c>
      <c r="Y105" s="32" t="s">
        <v>1392</v>
      </c>
      <c r="Z105" s="1">
        <v>234</v>
      </c>
    </row>
    <row r="106" spans="1:28" x14ac:dyDescent="0.2">
      <c r="A106" s="29" t="s">
        <v>167</v>
      </c>
      <c r="B106" s="38">
        <v>16.66</v>
      </c>
      <c r="C106" s="31">
        <v>8.4</v>
      </c>
      <c r="D106" s="38">
        <v>19.920000000000002</v>
      </c>
      <c r="E106" s="31">
        <v>5.2</v>
      </c>
      <c r="F106" s="38">
        <v>8.19</v>
      </c>
      <c r="G106" s="31">
        <v>3.9</v>
      </c>
      <c r="H106" s="38">
        <v>10.210000000000001</v>
      </c>
      <c r="I106" s="31">
        <v>6.9</v>
      </c>
      <c r="J106" s="38">
        <v>11.62</v>
      </c>
      <c r="K106" s="31">
        <v>6.6</v>
      </c>
      <c r="L106" s="38">
        <v>11.99</v>
      </c>
      <c r="M106" s="31">
        <v>6.1</v>
      </c>
      <c r="N106" s="38">
        <v>13.98</v>
      </c>
      <c r="O106" s="31">
        <v>8.1999999999999993</v>
      </c>
      <c r="P106" s="38">
        <v>19.059999999999999</v>
      </c>
      <c r="Q106" s="31">
        <v>9.1999999999999993</v>
      </c>
      <c r="R106" s="38">
        <v>22.44</v>
      </c>
      <c r="S106" s="31">
        <v>9.5</v>
      </c>
      <c r="T106" s="38">
        <v>24.94</v>
      </c>
      <c r="U106" s="31">
        <v>13</v>
      </c>
      <c r="V106" s="38">
        <v>26.22</v>
      </c>
      <c r="W106" s="31">
        <v>19</v>
      </c>
      <c r="X106" s="32" t="s">
        <v>1392</v>
      </c>
      <c r="Y106" s="32" t="s">
        <v>1392</v>
      </c>
      <c r="Z106" s="1">
        <v>296</v>
      </c>
    </row>
    <row r="107" spans="1:28" x14ac:dyDescent="0.2">
      <c r="A107" s="29" t="s">
        <v>282</v>
      </c>
      <c r="B107" s="38">
        <v>16.510000000000002</v>
      </c>
      <c r="C107" s="31">
        <v>8.5</v>
      </c>
      <c r="D107" s="38">
        <v>21.1</v>
      </c>
      <c r="E107" s="31">
        <v>5.9</v>
      </c>
      <c r="F107" s="38">
        <v>9.58</v>
      </c>
      <c r="G107" s="31">
        <v>5.6</v>
      </c>
      <c r="H107" s="38">
        <v>11.44</v>
      </c>
      <c r="I107" s="31">
        <v>4.4000000000000004</v>
      </c>
      <c r="J107" s="38">
        <v>12.15</v>
      </c>
      <c r="K107" s="31">
        <v>4.3</v>
      </c>
      <c r="L107" s="38">
        <v>12.55</v>
      </c>
      <c r="M107" s="31">
        <v>5.0999999999999996</v>
      </c>
      <c r="N107" s="38">
        <v>14.47</v>
      </c>
      <c r="O107" s="31">
        <v>6.9</v>
      </c>
      <c r="P107" s="38">
        <v>18.88</v>
      </c>
      <c r="Q107" s="31">
        <v>10</v>
      </c>
      <c r="R107" s="38">
        <v>22.53</v>
      </c>
      <c r="S107" s="31">
        <v>14</v>
      </c>
      <c r="T107" s="38">
        <v>25.65</v>
      </c>
      <c r="U107" s="31">
        <v>18</v>
      </c>
      <c r="V107" s="32" t="s">
        <v>1392</v>
      </c>
      <c r="W107" s="32" t="s">
        <v>1392</v>
      </c>
      <c r="X107" s="32" t="s">
        <v>1392</v>
      </c>
      <c r="Y107" s="32" t="s">
        <v>1392</v>
      </c>
      <c r="Z107" s="1">
        <v>293</v>
      </c>
    </row>
    <row r="108" spans="1:28" x14ac:dyDescent="0.2">
      <c r="A108" s="29" t="s">
        <v>86</v>
      </c>
      <c r="B108" s="38">
        <v>12.92</v>
      </c>
      <c r="C108" s="31">
        <v>6.8</v>
      </c>
      <c r="D108" s="38">
        <v>14.52</v>
      </c>
      <c r="E108" s="31">
        <v>3.5</v>
      </c>
      <c r="F108" s="38">
        <v>7.03</v>
      </c>
      <c r="G108" s="31">
        <v>4</v>
      </c>
      <c r="H108" s="38">
        <v>8.5399999999999991</v>
      </c>
      <c r="I108" s="31">
        <v>4.4000000000000004</v>
      </c>
      <c r="J108" s="38">
        <v>9</v>
      </c>
      <c r="K108" s="31">
        <v>4.8</v>
      </c>
      <c r="L108" s="38">
        <v>9.6199999999999992</v>
      </c>
      <c r="M108" s="31">
        <v>4.8</v>
      </c>
      <c r="N108" s="38">
        <v>10.96</v>
      </c>
      <c r="O108" s="31">
        <v>6.3</v>
      </c>
      <c r="P108" s="38">
        <v>14.55</v>
      </c>
      <c r="Q108" s="31">
        <v>8</v>
      </c>
      <c r="R108" s="38">
        <v>17.22</v>
      </c>
      <c r="S108" s="31">
        <v>9.9</v>
      </c>
      <c r="T108" s="38">
        <v>19.38</v>
      </c>
      <c r="U108" s="31">
        <v>9.1</v>
      </c>
      <c r="V108" s="38">
        <v>20.6</v>
      </c>
      <c r="W108" s="31">
        <v>10</v>
      </c>
      <c r="X108" s="32" t="s">
        <v>1392</v>
      </c>
      <c r="Y108" s="32" t="s">
        <v>1392</v>
      </c>
      <c r="Z108" s="1">
        <v>163</v>
      </c>
    </row>
    <row r="109" spans="1:28" x14ac:dyDescent="0.2">
      <c r="A109" s="29" t="s">
        <v>313</v>
      </c>
      <c r="B109" s="38">
        <v>11.59</v>
      </c>
      <c r="C109" s="31">
        <v>6.3</v>
      </c>
      <c r="D109" s="38">
        <v>13.86</v>
      </c>
      <c r="E109" s="31">
        <v>4.9000000000000004</v>
      </c>
      <c r="F109" s="38">
        <v>7.43</v>
      </c>
      <c r="G109" s="31">
        <v>3.1</v>
      </c>
      <c r="H109" s="38">
        <v>8.1199999999999992</v>
      </c>
      <c r="I109" s="31">
        <v>3.4</v>
      </c>
      <c r="J109" s="38">
        <v>8.66</v>
      </c>
      <c r="K109" s="31">
        <v>3.5</v>
      </c>
      <c r="L109" s="38">
        <v>9.1300000000000008</v>
      </c>
      <c r="M109" s="31">
        <v>3.4</v>
      </c>
      <c r="N109" s="38">
        <v>10.130000000000001</v>
      </c>
      <c r="O109" s="31">
        <v>5.0999999999999996</v>
      </c>
      <c r="P109" s="38">
        <v>13.32</v>
      </c>
      <c r="Q109" s="31">
        <v>6.6</v>
      </c>
      <c r="R109" s="38">
        <v>14.9</v>
      </c>
      <c r="S109" s="31">
        <v>9.3000000000000007</v>
      </c>
      <c r="T109" s="38">
        <v>16.170000000000002</v>
      </c>
      <c r="U109" s="31">
        <v>10</v>
      </c>
      <c r="V109" s="38">
        <v>18.13</v>
      </c>
      <c r="W109" s="31">
        <v>11</v>
      </c>
      <c r="X109" s="32" t="s">
        <v>1392</v>
      </c>
      <c r="Y109" s="32" t="s">
        <v>1392</v>
      </c>
      <c r="Z109" s="1">
        <v>67</v>
      </c>
      <c r="AB109" s="1" t="s">
        <v>348</v>
      </c>
    </row>
    <row r="110" spans="1:28" x14ac:dyDescent="0.2">
      <c r="A110" s="29" t="s">
        <v>256</v>
      </c>
      <c r="B110" s="38">
        <v>14.81</v>
      </c>
      <c r="C110" s="31">
        <v>4.0999999999999996</v>
      </c>
      <c r="D110" s="38">
        <v>17.579999999999998</v>
      </c>
      <c r="E110" s="31">
        <v>5.0999999999999996</v>
      </c>
      <c r="F110" s="38">
        <v>8</v>
      </c>
      <c r="G110" s="31">
        <v>4.4000000000000004</v>
      </c>
      <c r="H110" s="38">
        <v>9.41</v>
      </c>
      <c r="I110" s="31">
        <v>4.5</v>
      </c>
      <c r="J110" s="38">
        <v>10.34</v>
      </c>
      <c r="K110" s="31">
        <v>4.5</v>
      </c>
      <c r="L110" s="38">
        <v>10.96</v>
      </c>
      <c r="M110" s="31">
        <v>5.3</v>
      </c>
      <c r="N110" s="38">
        <v>13.2</v>
      </c>
      <c r="O110" s="31">
        <v>6.3</v>
      </c>
      <c r="P110" s="38">
        <v>15.87</v>
      </c>
      <c r="Q110" s="31">
        <v>6.1</v>
      </c>
      <c r="R110" s="38">
        <v>18.54</v>
      </c>
      <c r="S110" s="31">
        <v>12</v>
      </c>
      <c r="T110" s="38">
        <v>20.5</v>
      </c>
      <c r="U110" s="31">
        <v>13</v>
      </c>
      <c r="V110" s="38">
        <v>23.37</v>
      </c>
      <c r="W110" s="31">
        <v>16</v>
      </c>
      <c r="X110" s="32" t="s">
        <v>1392</v>
      </c>
      <c r="Y110" s="32" t="s">
        <v>1392</v>
      </c>
      <c r="Z110" s="1">
        <v>251</v>
      </c>
    </row>
    <row r="111" spans="1:28" x14ac:dyDescent="0.2">
      <c r="A111" s="29" t="s">
        <v>158</v>
      </c>
      <c r="B111" s="38">
        <v>11.26</v>
      </c>
      <c r="C111" s="31">
        <v>7.3</v>
      </c>
      <c r="D111" s="38">
        <v>12.81</v>
      </c>
      <c r="E111" s="31">
        <v>3.9</v>
      </c>
      <c r="F111" s="38">
        <v>6.63</v>
      </c>
      <c r="G111" s="31">
        <v>2.5</v>
      </c>
      <c r="H111" s="38">
        <v>7.99</v>
      </c>
      <c r="I111" s="31">
        <v>5.8</v>
      </c>
      <c r="J111" s="38">
        <v>8.52</v>
      </c>
      <c r="K111" s="31">
        <v>4.3</v>
      </c>
      <c r="L111" s="38">
        <v>9</v>
      </c>
      <c r="M111" s="31">
        <v>3.9</v>
      </c>
      <c r="N111" s="38">
        <v>9.6300000000000008</v>
      </c>
      <c r="O111" s="31">
        <v>5.7</v>
      </c>
      <c r="P111" s="38">
        <v>12.74</v>
      </c>
      <c r="Q111" s="31">
        <v>6.9</v>
      </c>
      <c r="R111" s="38">
        <v>14.43</v>
      </c>
      <c r="S111" s="31">
        <v>11</v>
      </c>
      <c r="T111" s="38">
        <v>15.76</v>
      </c>
      <c r="U111" s="31">
        <v>10</v>
      </c>
      <c r="V111" s="38">
        <v>17.2</v>
      </c>
      <c r="W111" s="31">
        <v>12</v>
      </c>
      <c r="X111" s="32" t="s">
        <v>1392</v>
      </c>
      <c r="Y111" s="32" t="s">
        <v>1392</v>
      </c>
      <c r="Z111" s="1">
        <v>43</v>
      </c>
      <c r="AB111" s="1" t="s">
        <v>348</v>
      </c>
    </row>
    <row r="112" spans="1:28" x14ac:dyDescent="0.2">
      <c r="A112" s="29" t="s">
        <v>191</v>
      </c>
      <c r="B112" s="38">
        <v>10.52</v>
      </c>
      <c r="C112" s="31">
        <v>9.3000000000000007</v>
      </c>
      <c r="D112" s="38">
        <v>12.36</v>
      </c>
      <c r="E112" s="31">
        <v>4.8</v>
      </c>
      <c r="F112" s="38">
        <v>6.8</v>
      </c>
      <c r="G112" s="31">
        <v>2.5</v>
      </c>
      <c r="H112" s="38">
        <v>7.47</v>
      </c>
      <c r="I112" s="31">
        <v>4.5</v>
      </c>
      <c r="J112" s="38">
        <v>8</v>
      </c>
      <c r="K112" s="31">
        <v>5.6</v>
      </c>
      <c r="L112" s="38">
        <v>8.33</v>
      </c>
      <c r="M112" s="31">
        <v>7.9</v>
      </c>
      <c r="N112" s="38">
        <v>9.89</v>
      </c>
      <c r="O112" s="31">
        <v>7</v>
      </c>
      <c r="P112" s="38">
        <v>11.91</v>
      </c>
      <c r="Q112" s="31">
        <v>12</v>
      </c>
      <c r="R112" s="38">
        <v>13.79</v>
      </c>
      <c r="S112" s="31">
        <v>17</v>
      </c>
      <c r="T112" s="38">
        <v>15.57</v>
      </c>
      <c r="U112" s="31">
        <v>18</v>
      </c>
      <c r="V112" s="38">
        <v>17.989999999999998</v>
      </c>
      <c r="W112" s="31">
        <v>17</v>
      </c>
      <c r="X112" s="32" t="s">
        <v>1392</v>
      </c>
      <c r="Y112" s="32" t="s">
        <v>1392</v>
      </c>
      <c r="Z112" s="1">
        <v>8</v>
      </c>
      <c r="AA112" s="1" t="s">
        <v>348</v>
      </c>
      <c r="AB112" s="1" t="s">
        <v>348</v>
      </c>
    </row>
    <row r="113" spans="1:28" x14ac:dyDescent="0.2">
      <c r="A113" s="29" t="s">
        <v>328</v>
      </c>
      <c r="B113" s="38">
        <v>12.95</v>
      </c>
      <c r="C113" s="31">
        <v>9.1</v>
      </c>
      <c r="D113" s="38">
        <v>15.22</v>
      </c>
      <c r="E113" s="31">
        <v>6</v>
      </c>
      <c r="F113" s="38">
        <v>7.01</v>
      </c>
      <c r="G113" s="31">
        <v>4.7</v>
      </c>
      <c r="H113" s="38">
        <v>8.3000000000000007</v>
      </c>
      <c r="I113" s="31">
        <v>6.2</v>
      </c>
      <c r="J113" s="38">
        <v>8.76</v>
      </c>
      <c r="K113" s="31">
        <v>6.8</v>
      </c>
      <c r="L113" s="38">
        <v>9.81</v>
      </c>
      <c r="M113" s="31">
        <v>6.3</v>
      </c>
      <c r="N113" s="38">
        <v>10.75</v>
      </c>
      <c r="O113" s="31">
        <v>9.1</v>
      </c>
      <c r="P113" s="38">
        <v>14.83</v>
      </c>
      <c r="Q113" s="31">
        <v>10</v>
      </c>
      <c r="R113" s="38">
        <v>17.03</v>
      </c>
      <c r="S113" s="31">
        <v>17</v>
      </c>
      <c r="T113" s="38">
        <v>18.5</v>
      </c>
      <c r="U113" s="31">
        <v>19</v>
      </c>
      <c r="V113" s="32" t="s">
        <v>1392</v>
      </c>
      <c r="W113" s="32" t="s">
        <v>1392</v>
      </c>
      <c r="X113" s="32" t="s">
        <v>1392</v>
      </c>
      <c r="Y113" s="32" t="s">
        <v>1392</v>
      </c>
      <c r="Z113" s="1">
        <v>165</v>
      </c>
    </row>
    <row r="114" spans="1:28" x14ac:dyDescent="0.2">
      <c r="A114" s="29" t="s">
        <v>45</v>
      </c>
      <c r="B114" s="38">
        <v>15.36</v>
      </c>
      <c r="C114" s="31">
        <v>9.1999999999999993</v>
      </c>
      <c r="D114" s="38">
        <v>16.59</v>
      </c>
      <c r="E114" s="31">
        <v>5.8</v>
      </c>
      <c r="F114" s="38">
        <v>7.02</v>
      </c>
      <c r="G114" s="31">
        <v>4.5999999999999996</v>
      </c>
      <c r="H114" s="38">
        <v>8.42</v>
      </c>
      <c r="I114" s="31">
        <v>8.3000000000000007</v>
      </c>
      <c r="J114" s="38">
        <v>9.2899999999999991</v>
      </c>
      <c r="K114" s="31">
        <v>9.3000000000000007</v>
      </c>
      <c r="L114" s="38">
        <v>10.48</v>
      </c>
      <c r="M114" s="31">
        <v>8.6</v>
      </c>
      <c r="N114" s="38">
        <v>12.15</v>
      </c>
      <c r="O114" s="31">
        <v>11</v>
      </c>
      <c r="P114" s="38">
        <v>16.809999999999999</v>
      </c>
      <c r="Q114" s="31">
        <v>9.8000000000000007</v>
      </c>
      <c r="R114" s="38">
        <v>19.28</v>
      </c>
      <c r="S114" s="31">
        <v>12</v>
      </c>
      <c r="T114" s="38">
        <v>20.79</v>
      </c>
      <c r="U114" s="31">
        <v>14</v>
      </c>
      <c r="V114" s="32" t="s">
        <v>1392</v>
      </c>
      <c r="W114" s="32" t="s">
        <v>1392</v>
      </c>
      <c r="X114" s="32" t="s">
        <v>1392</v>
      </c>
      <c r="Y114" s="32" t="s">
        <v>1392</v>
      </c>
      <c r="Z114" s="1">
        <v>264</v>
      </c>
    </row>
    <row r="115" spans="1:28" x14ac:dyDescent="0.2">
      <c r="A115" s="29" t="s">
        <v>3</v>
      </c>
      <c r="B115" s="38">
        <v>12.48</v>
      </c>
      <c r="C115" s="31">
        <v>5</v>
      </c>
      <c r="D115" s="38">
        <v>14.29</v>
      </c>
      <c r="E115" s="31">
        <v>3.4</v>
      </c>
      <c r="F115" s="38">
        <v>7.43</v>
      </c>
      <c r="G115" s="31">
        <v>3</v>
      </c>
      <c r="H115" s="38">
        <v>8.75</v>
      </c>
      <c r="I115" s="31">
        <v>2.6</v>
      </c>
      <c r="J115" s="38">
        <v>9.1</v>
      </c>
      <c r="K115" s="31">
        <v>2.6</v>
      </c>
      <c r="L115" s="38">
        <v>9.67</v>
      </c>
      <c r="M115" s="31">
        <v>4.0999999999999996</v>
      </c>
      <c r="N115" s="38">
        <v>11.03</v>
      </c>
      <c r="O115" s="31">
        <v>3.5</v>
      </c>
      <c r="P115" s="38">
        <v>14.05</v>
      </c>
      <c r="Q115" s="31">
        <v>4.5999999999999996</v>
      </c>
      <c r="R115" s="38">
        <v>15.78</v>
      </c>
      <c r="S115" s="31">
        <v>6.6</v>
      </c>
      <c r="T115" s="38">
        <v>17.29</v>
      </c>
      <c r="U115" s="31">
        <v>7.8</v>
      </c>
      <c r="V115" s="38">
        <v>18.579999999999998</v>
      </c>
      <c r="W115" s="31">
        <v>8.3000000000000007</v>
      </c>
      <c r="X115" s="32" t="s">
        <v>1392</v>
      </c>
      <c r="Y115" s="32" t="s">
        <v>1392</v>
      </c>
      <c r="Z115" s="1">
        <v>132</v>
      </c>
    </row>
    <row r="116" spans="1:28" x14ac:dyDescent="0.2">
      <c r="A116" s="29" t="s">
        <v>114</v>
      </c>
      <c r="B116" s="38">
        <v>12.48</v>
      </c>
      <c r="C116" s="31">
        <v>5.8</v>
      </c>
      <c r="D116" s="38">
        <v>14.66</v>
      </c>
      <c r="E116" s="31">
        <v>4.7</v>
      </c>
      <c r="F116" s="38">
        <v>7.46</v>
      </c>
      <c r="G116" s="31">
        <v>3</v>
      </c>
      <c r="H116" s="38">
        <v>8.5399999999999991</v>
      </c>
      <c r="I116" s="31">
        <v>5</v>
      </c>
      <c r="J116" s="38">
        <v>9.32</v>
      </c>
      <c r="K116" s="31">
        <v>4.0999999999999996</v>
      </c>
      <c r="L116" s="38">
        <v>9.74</v>
      </c>
      <c r="M116" s="31">
        <v>4.3</v>
      </c>
      <c r="N116" s="38">
        <v>10.93</v>
      </c>
      <c r="O116" s="31">
        <v>6</v>
      </c>
      <c r="P116" s="38">
        <v>13.81</v>
      </c>
      <c r="Q116" s="31">
        <v>7.6</v>
      </c>
      <c r="R116" s="38">
        <v>16.27</v>
      </c>
      <c r="S116" s="31">
        <v>8.6999999999999993</v>
      </c>
      <c r="T116" s="38">
        <v>17.329999999999998</v>
      </c>
      <c r="U116" s="31">
        <v>9.5</v>
      </c>
      <c r="V116" s="38">
        <v>18.62</v>
      </c>
      <c r="W116" s="31">
        <v>12</v>
      </c>
      <c r="X116" s="32" t="s">
        <v>1392</v>
      </c>
      <c r="Y116" s="32" t="s">
        <v>1392</v>
      </c>
      <c r="Z116" s="1">
        <v>133</v>
      </c>
    </row>
    <row r="117" spans="1:28" x14ac:dyDescent="0.2">
      <c r="A117" s="29" t="s">
        <v>329</v>
      </c>
      <c r="B117" s="38">
        <v>12.19</v>
      </c>
      <c r="C117" s="31">
        <v>5.4</v>
      </c>
      <c r="D117" s="38">
        <v>13.61</v>
      </c>
      <c r="E117" s="31">
        <v>3.3</v>
      </c>
      <c r="F117" s="38">
        <v>7.25</v>
      </c>
      <c r="G117" s="31">
        <v>4</v>
      </c>
      <c r="H117" s="38">
        <v>8.49</v>
      </c>
      <c r="I117" s="31">
        <v>3.1</v>
      </c>
      <c r="J117" s="38">
        <v>8.98</v>
      </c>
      <c r="K117" s="31">
        <v>4.2</v>
      </c>
      <c r="L117" s="38">
        <v>9.6199999999999992</v>
      </c>
      <c r="M117" s="31">
        <v>3.8</v>
      </c>
      <c r="N117" s="38">
        <v>10.58</v>
      </c>
      <c r="O117" s="31">
        <v>5.0999999999999996</v>
      </c>
      <c r="P117" s="38">
        <v>13.76</v>
      </c>
      <c r="Q117" s="31">
        <v>5.2</v>
      </c>
      <c r="R117" s="38">
        <v>15.32</v>
      </c>
      <c r="S117" s="31">
        <v>7.2</v>
      </c>
      <c r="T117" s="38">
        <v>16.149999999999999</v>
      </c>
      <c r="U117" s="31">
        <v>8.5</v>
      </c>
      <c r="V117" s="38">
        <v>17.97</v>
      </c>
      <c r="W117" s="31">
        <v>12</v>
      </c>
      <c r="X117" s="32" t="s">
        <v>1392</v>
      </c>
      <c r="Y117" s="32" t="s">
        <v>1392</v>
      </c>
      <c r="Z117" s="1">
        <v>114</v>
      </c>
    </row>
    <row r="118" spans="1:28" x14ac:dyDescent="0.2">
      <c r="A118" s="29" t="s">
        <v>257</v>
      </c>
      <c r="B118" s="38">
        <v>11.92</v>
      </c>
      <c r="C118" s="31">
        <v>8.4</v>
      </c>
      <c r="D118" s="38">
        <v>14.31</v>
      </c>
      <c r="E118" s="31">
        <v>4.5</v>
      </c>
      <c r="F118" s="38">
        <v>7.16</v>
      </c>
      <c r="G118" s="31">
        <v>3.2</v>
      </c>
      <c r="H118" s="38">
        <v>8.4</v>
      </c>
      <c r="I118" s="31">
        <v>5.4</v>
      </c>
      <c r="J118" s="38">
        <v>9.08</v>
      </c>
      <c r="K118" s="31">
        <v>5.3</v>
      </c>
      <c r="L118" s="38">
        <v>9.61</v>
      </c>
      <c r="M118" s="31">
        <v>5.5</v>
      </c>
      <c r="N118" s="38">
        <v>10.53</v>
      </c>
      <c r="O118" s="31">
        <v>5.5</v>
      </c>
      <c r="P118" s="38">
        <v>14.25</v>
      </c>
      <c r="Q118" s="31">
        <v>9.4</v>
      </c>
      <c r="R118" s="38">
        <v>16.3</v>
      </c>
      <c r="S118" s="31">
        <v>12</v>
      </c>
      <c r="T118" s="38">
        <v>17.18</v>
      </c>
      <c r="U118" s="31">
        <v>12</v>
      </c>
      <c r="V118" s="38">
        <v>19.22</v>
      </c>
      <c r="W118" s="31">
        <v>19</v>
      </c>
      <c r="X118" s="32" t="s">
        <v>1392</v>
      </c>
      <c r="Y118" s="32" t="s">
        <v>1392</v>
      </c>
      <c r="Z118" s="1">
        <v>94</v>
      </c>
    </row>
    <row r="119" spans="1:28" x14ac:dyDescent="0.2">
      <c r="A119" s="29" t="s">
        <v>268</v>
      </c>
      <c r="B119" s="38">
        <v>13.42</v>
      </c>
      <c r="C119" s="31">
        <v>8.4</v>
      </c>
      <c r="D119" s="38">
        <v>15.43</v>
      </c>
      <c r="E119" s="31">
        <v>4.4000000000000004</v>
      </c>
      <c r="F119" s="38">
        <v>6.94</v>
      </c>
      <c r="G119" s="31">
        <v>4.5</v>
      </c>
      <c r="H119" s="38">
        <v>8.4499999999999993</v>
      </c>
      <c r="I119" s="31">
        <v>4.4000000000000004</v>
      </c>
      <c r="J119" s="38">
        <v>8.98</v>
      </c>
      <c r="K119" s="31">
        <v>5.4</v>
      </c>
      <c r="L119" s="38">
        <v>9.73</v>
      </c>
      <c r="M119" s="31">
        <v>5.9</v>
      </c>
      <c r="N119" s="38">
        <v>11.24</v>
      </c>
      <c r="O119" s="31">
        <v>7.6</v>
      </c>
      <c r="P119" s="38">
        <v>15.62</v>
      </c>
      <c r="Q119" s="31">
        <v>8.5</v>
      </c>
      <c r="R119" s="38">
        <v>18.28</v>
      </c>
      <c r="S119" s="31">
        <v>9.4</v>
      </c>
      <c r="T119" s="38">
        <v>19.170000000000002</v>
      </c>
      <c r="U119" s="31">
        <v>11</v>
      </c>
      <c r="V119" s="38">
        <v>21.43</v>
      </c>
      <c r="W119" s="31">
        <v>18</v>
      </c>
      <c r="X119" s="32" t="s">
        <v>1392</v>
      </c>
      <c r="Y119" s="32" t="s">
        <v>1392</v>
      </c>
      <c r="Z119" s="1">
        <v>191</v>
      </c>
    </row>
    <row r="120" spans="1:28" x14ac:dyDescent="0.2">
      <c r="A120" s="29" t="s">
        <v>185</v>
      </c>
      <c r="B120" s="38">
        <v>10.09</v>
      </c>
      <c r="C120" s="31">
        <v>7.8</v>
      </c>
      <c r="D120" s="38">
        <v>12.24</v>
      </c>
      <c r="E120" s="31">
        <v>4.8</v>
      </c>
      <c r="F120" s="38">
        <v>6.7</v>
      </c>
      <c r="G120" s="31">
        <v>3</v>
      </c>
      <c r="H120" s="38">
        <v>7.55</v>
      </c>
      <c r="I120" s="31">
        <v>4.2</v>
      </c>
      <c r="J120" s="38">
        <v>7.94</v>
      </c>
      <c r="K120" s="31">
        <v>4.4000000000000004</v>
      </c>
      <c r="L120" s="38">
        <v>8.3000000000000007</v>
      </c>
      <c r="M120" s="31">
        <v>4.4000000000000004</v>
      </c>
      <c r="N120" s="38">
        <v>9.16</v>
      </c>
      <c r="O120" s="31">
        <v>5.4</v>
      </c>
      <c r="P120" s="38">
        <v>11.75</v>
      </c>
      <c r="Q120" s="31">
        <v>12</v>
      </c>
      <c r="R120" s="38">
        <v>13.68</v>
      </c>
      <c r="S120" s="31">
        <v>11</v>
      </c>
      <c r="T120" s="38">
        <v>15.29</v>
      </c>
      <c r="U120" s="31">
        <v>13</v>
      </c>
      <c r="V120" s="38">
        <v>15.94</v>
      </c>
      <c r="W120" s="31">
        <v>19</v>
      </c>
      <c r="X120" s="32" t="s">
        <v>1392</v>
      </c>
      <c r="Y120" s="32" t="s">
        <v>1392</v>
      </c>
      <c r="Z120" s="1">
        <v>3</v>
      </c>
      <c r="AA120" s="1" t="s">
        <v>348</v>
      </c>
      <c r="AB120" s="1" t="s">
        <v>348</v>
      </c>
    </row>
    <row r="121" spans="1:28" x14ac:dyDescent="0.2">
      <c r="A121" s="29" t="s">
        <v>208</v>
      </c>
      <c r="B121" s="38">
        <v>15.52</v>
      </c>
      <c r="C121" s="31">
        <v>4.5</v>
      </c>
      <c r="D121" s="38">
        <v>18.78</v>
      </c>
      <c r="E121" s="31">
        <v>4.2</v>
      </c>
      <c r="F121" s="38">
        <v>8.02</v>
      </c>
      <c r="G121" s="31">
        <v>3.6</v>
      </c>
      <c r="H121" s="38">
        <v>9.89</v>
      </c>
      <c r="I121" s="31">
        <v>3.4</v>
      </c>
      <c r="J121" s="38">
        <v>10.73</v>
      </c>
      <c r="K121" s="31">
        <v>3.7</v>
      </c>
      <c r="L121" s="38">
        <v>11.7</v>
      </c>
      <c r="M121" s="31">
        <v>4.0999999999999996</v>
      </c>
      <c r="N121" s="38">
        <v>13.36</v>
      </c>
      <c r="O121" s="31">
        <v>3.9</v>
      </c>
      <c r="P121" s="38">
        <v>17.52</v>
      </c>
      <c r="Q121" s="31">
        <v>5.4</v>
      </c>
      <c r="R121" s="38">
        <v>20.46</v>
      </c>
      <c r="S121" s="31">
        <v>6.5</v>
      </c>
      <c r="T121" s="38">
        <v>22.69</v>
      </c>
      <c r="U121" s="31">
        <v>7.9</v>
      </c>
      <c r="V121" s="38">
        <v>24.79</v>
      </c>
      <c r="W121" s="31">
        <v>8.9</v>
      </c>
      <c r="X121" s="32" t="s">
        <v>1392</v>
      </c>
      <c r="Y121" s="32" t="s">
        <v>1392</v>
      </c>
      <c r="Z121" s="1">
        <v>269</v>
      </c>
    </row>
    <row r="122" spans="1:28" x14ac:dyDescent="0.2">
      <c r="A122" s="29" t="s">
        <v>283</v>
      </c>
      <c r="B122" s="38">
        <v>16.87</v>
      </c>
      <c r="C122" s="31">
        <v>6.4</v>
      </c>
      <c r="D122" s="38">
        <v>21.55</v>
      </c>
      <c r="E122" s="31">
        <v>5</v>
      </c>
      <c r="F122" s="38">
        <v>8.89</v>
      </c>
      <c r="G122" s="31">
        <v>7.1</v>
      </c>
      <c r="H122" s="38">
        <v>11.24</v>
      </c>
      <c r="I122" s="31">
        <v>4.7</v>
      </c>
      <c r="J122" s="38">
        <v>12.48</v>
      </c>
      <c r="K122" s="31">
        <v>5.4</v>
      </c>
      <c r="L122" s="38">
        <v>13.4</v>
      </c>
      <c r="M122" s="31">
        <v>5.4</v>
      </c>
      <c r="N122" s="38">
        <v>15.22</v>
      </c>
      <c r="O122" s="31">
        <v>4</v>
      </c>
      <c r="P122" s="38">
        <v>20.260000000000002</v>
      </c>
      <c r="Q122" s="31">
        <v>7.9</v>
      </c>
      <c r="R122" s="38">
        <v>23.32</v>
      </c>
      <c r="S122" s="31">
        <v>9.3000000000000007</v>
      </c>
      <c r="T122" s="38">
        <v>25.59</v>
      </c>
      <c r="U122" s="31">
        <v>11</v>
      </c>
      <c r="V122" s="38">
        <v>27.28</v>
      </c>
      <c r="W122" s="31">
        <v>18</v>
      </c>
      <c r="X122" s="32" t="s">
        <v>1392</v>
      </c>
      <c r="Y122" s="32" t="s">
        <v>1392</v>
      </c>
      <c r="Z122" s="1">
        <v>303</v>
      </c>
    </row>
    <row r="123" spans="1:28" x14ac:dyDescent="0.2">
      <c r="A123" s="29" t="s">
        <v>209</v>
      </c>
      <c r="B123" s="38">
        <v>16.03</v>
      </c>
      <c r="C123" s="31">
        <v>4.3</v>
      </c>
      <c r="D123" s="38">
        <v>18.29</v>
      </c>
      <c r="E123" s="31">
        <v>3.2</v>
      </c>
      <c r="F123" s="38">
        <v>8.2200000000000006</v>
      </c>
      <c r="G123" s="31">
        <v>3.1</v>
      </c>
      <c r="H123" s="38">
        <v>10.63</v>
      </c>
      <c r="I123" s="31">
        <v>4.7</v>
      </c>
      <c r="J123" s="38">
        <v>11.87</v>
      </c>
      <c r="K123" s="31">
        <v>3.5</v>
      </c>
      <c r="L123" s="38">
        <v>12.28</v>
      </c>
      <c r="M123" s="31">
        <v>3.6</v>
      </c>
      <c r="N123" s="38">
        <v>14.44</v>
      </c>
      <c r="O123" s="31">
        <v>3.8</v>
      </c>
      <c r="P123" s="38">
        <v>18.32</v>
      </c>
      <c r="Q123" s="31">
        <v>4.9000000000000004</v>
      </c>
      <c r="R123" s="38">
        <v>20.28</v>
      </c>
      <c r="S123" s="31">
        <v>6.6</v>
      </c>
      <c r="T123" s="38">
        <v>21.69</v>
      </c>
      <c r="U123" s="31">
        <v>9.1</v>
      </c>
      <c r="V123" s="38">
        <v>24.25</v>
      </c>
      <c r="W123" s="31">
        <v>10</v>
      </c>
      <c r="X123" s="32" t="s">
        <v>1392</v>
      </c>
      <c r="Y123" s="32" t="s">
        <v>1392</v>
      </c>
      <c r="Z123" s="1">
        <v>286</v>
      </c>
    </row>
    <row r="124" spans="1:28" x14ac:dyDescent="0.2">
      <c r="A124" s="29" t="s">
        <v>32</v>
      </c>
      <c r="B124" s="38">
        <v>11.84</v>
      </c>
      <c r="C124" s="31">
        <v>5.6</v>
      </c>
      <c r="D124" s="38">
        <v>13.92</v>
      </c>
      <c r="E124" s="31">
        <v>3.6</v>
      </c>
      <c r="F124" s="38">
        <v>7.36</v>
      </c>
      <c r="G124" s="31">
        <v>3.2</v>
      </c>
      <c r="H124" s="38">
        <v>8.1999999999999993</v>
      </c>
      <c r="I124" s="31">
        <v>3.3</v>
      </c>
      <c r="J124" s="38">
        <v>8.7899999999999991</v>
      </c>
      <c r="K124" s="31">
        <v>4.2</v>
      </c>
      <c r="L124" s="38">
        <v>9.5</v>
      </c>
      <c r="M124" s="31">
        <v>4.7</v>
      </c>
      <c r="N124" s="38">
        <v>10.71</v>
      </c>
      <c r="O124" s="31">
        <v>4.9000000000000004</v>
      </c>
      <c r="P124" s="38">
        <v>13.69</v>
      </c>
      <c r="Q124" s="31">
        <v>7.3</v>
      </c>
      <c r="R124" s="38">
        <v>15.75</v>
      </c>
      <c r="S124" s="31">
        <v>9.8000000000000007</v>
      </c>
      <c r="T124" s="38">
        <v>17.04</v>
      </c>
      <c r="U124" s="31">
        <v>11</v>
      </c>
      <c r="V124" s="38">
        <v>18.87</v>
      </c>
      <c r="W124" s="31">
        <v>12</v>
      </c>
      <c r="X124" s="32" t="s">
        <v>1392</v>
      </c>
      <c r="Y124" s="32" t="s">
        <v>1392</v>
      </c>
      <c r="Z124" s="1">
        <v>86</v>
      </c>
    </row>
    <row r="125" spans="1:28" x14ac:dyDescent="0.2">
      <c r="A125" s="29" t="s">
        <v>71</v>
      </c>
      <c r="B125" s="38">
        <v>10.82</v>
      </c>
      <c r="C125" s="31">
        <v>12</v>
      </c>
      <c r="D125" s="38">
        <v>15.04</v>
      </c>
      <c r="E125" s="31">
        <v>6.9</v>
      </c>
      <c r="F125" s="38">
        <v>7.13</v>
      </c>
      <c r="G125" s="31">
        <v>4.3</v>
      </c>
      <c r="H125" s="38">
        <v>8.36</v>
      </c>
      <c r="I125" s="31">
        <v>5.2</v>
      </c>
      <c r="J125" s="38">
        <v>8.66</v>
      </c>
      <c r="K125" s="31">
        <v>5.4</v>
      </c>
      <c r="L125" s="38">
        <v>9.02</v>
      </c>
      <c r="M125" s="31">
        <v>3.8</v>
      </c>
      <c r="N125" s="38">
        <v>9.4499999999999993</v>
      </c>
      <c r="O125" s="31">
        <v>6.4</v>
      </c>
      <c r="P125" s="38">
        <v>13.43</v>
      </c>
      <c r="Q125" s="31">
        <v>16</v>
      </c>
      <c r="R125" s="38">
        <v>16.93</v>
      </c>
      <c r="S125" s="31">
        <v>20</v>
      </c>
      <c r="T125" s="32" t="s">
        <v>1392</v>
      </c>
      <c r="U125" s="32" t="s">
        <v>1392</v>
      </c>
      <c r="V125" s="32" t="s">
        <v>1392</v>
      </c>
      <c r="W125" s="32" t="s">
        <v>1392</v>
      </c>
      <c r="X125" s="32" t="s">
        <v>1392</v>
      </c>
      <c r="Y125" s="32" t="s">
        <v>1392</v>
      </c>
      <c r="Z125" s="1">
        <v>21</v>
      </c>
      <c r="AA125" s="1" t="s">
        <v>348</v>
      </c>
      <c r="AB125" s="1" t="s">
        <v>348</v>
      </c>
    </row>
    <row r="126" spans="1:28" x14ac:dyDescent="0.2">
      <c r="A126" s="29" t="s">
        <v>210</v>
      </c>
      <c r="B126" s="38">
        <v>17.579999999999998</v>
      </c>
      <c r="C126" s="31">
        <v>4.4000000000000004</v>
      </c>
      <c r="D126" s="38">
        <v>21.67</v>
      </c>
      <c r="E126" s="31">
        <v>4.4000000000000004</v>
      </c>
      <c r="F126" s="38">
        <v>8.52</v>
      </c>
      <c r="G126" s="31">
        <v>5</v>
      </c>
      <c r="H126" s="38">
        <v>11.47</v>
      </c>
      <c r="I126" s="31">
        <v>3.6</v>
      </c>
      <c r="J126" s="38">
        <v>12.36</v>
      </c>
      <c r="K126" s="31">
        <v>4.7</v>
      </c>
      <c r="L126" s="38">
        <v>13.68</v>
      </c>
      <c r="M126" s="31">
        <v>5.5</v>
      </c>
      <c r="N126" s="38">
        <v>15.78</v>
      </c>
      <c r="O126" s="31">
        <v>4.0999999999999996</v>
      </c>
      <c r="P126" s="38">
        <v>20.02</v>
      </c>
      <c r="Q126" s="31">
        <v>5.3</v>
      </c>
      <c r="R126" s="38">
        <v>22.82</v>
      </c>
      <c r="S126" s="31">
        <v>7.3</v>
      </c>
      <c r="T126" s="38">
        <v>24.51</v>
      </c>
      <c r="U126" s="31">
        <v>11</v>
      </c>
      <c r="V126" s="38">
        <v>27.46</v>
      </c>
      <c r="W126" s="31">
        <v>17</v>
      </c>
      <c r="X126" s="32" t="s">
        <v>1392</v>
      </c>
      <c r="Y126" s="32" t="s">
        <v>1392</v>
      </c>
      <c r="Z126" s="1">
        <v>308</v>
      </c>
    </row>
    <row r="127" spans="1:28" x14ac:dyDescent="0.2">
      <c r="A127" s="29" t="s">
        <v>92</v>
      </c>
      <c r="B127" s="38">
        <v>14.02</v>
      </c>
      <c r="C127" s="31">
        <v>6.1</v>
      </c>
      <c r="D127" s="38">
        <v>17.09</v>
      </c>
      <c r="E127" s="31">
        <v>5.6</v>
      </c>
      <c r="F127" s="38">
        <v>7.76</v>
      </c>
      <c r="G127" s="31">
        <v>5.9</v>
      </c>
      <c r="H127" s="38">
        <v>9.1</v>
      </c>
      <c r="I127" s="31">
        <v>6.8</v>
      </c>
      <c r="J127" s="38">
        <v>10.09</v>
      </c>
      <c r="K127" s="31">
        <v>7.1</v>
      </c>
      <c r="L127" s="38">
        <v>11.25</v>
      </c>
      <c r="M127" s="31">
        <v>6.8</v>
      </c>
      <c r="N127" s="38">
        <v>12.48</v>
      </c>
      <c r="O127" s="31">
        <v>5.8</v>
      </c>
      <c r="P127" s="38">
        <v>15.59</v>
      </c>
      <c r="Q127" s="31">
        <v>9.6</v>
      </c>
      <c r="R127" s="38">
        <v>18.07</v>
      </c>
      <c r="S127" s="31">
        <v>14</v>
      </c>
      <c r="T127" s="38">
        <v>20.45</v>
      </c>
      <c r="U127" s="31">
        <v>19</v>
      </c>
      <c r="V127" s="32" t="s">
        <v>1392</v>
      </c>
      <c r="W127" s="32" t="s">
        <v>1392</v>
      </c>
      <c r="X127" s="32" t="s">
        <v>1392</v>
      </c>
      <c r="Y127" s="32" t="s">
        <v>1392</v>
      </c>
      <c r="Z127" s="1">
        <v>220</v>
      </c>
    </row>
    <row r="128" spans="1:28" x14ac:dyDescent="0.2">
      <c r="A128" s="29" t="s">
        <v>211</v>
      </c>
      <c r="B128" s="38">
        <v>14.95</v>
      </c>
      <c r="C128" s="31">
        <v>5.6</v>
      </c>
      <c r="D128" s="38">
        <v>17</v>
      </c>
      <c r="E128" s="31">
        <v>3.1</v>
      </c>
      <c r="F128" s="38">
        <v>7.47</v>
      </c>
      <c r="G128" s="31">
        <v>3.3</v>
      </c>
      <c r="H128" s="38">
        <v>8.7799999999999994</v>
      </c>
      <c r="I128" s="31">
        <v>3</v>
      </c>
      <c r="J128" s="38">
        <v>9.2899999999999991</v>
      </c>
      <c r="K128" s="31">
        <v>4.0999999999999996</v>
      </c>
      <c r="L128" s="38">
        <v>10.29</v>
      </c>
      <c r="M128" s="31">
        <v>6</v>
      </c>
      <c r="N128" s="38">
        <v>12.62</v>
      </c>
      <c r="O128" s="31">
        <v>5.6</v>
      </c>
      <c r="P128" s="38">
        <v>17.13</v>
      </c>
      <c r="Q128" s="31">
        <v>5.7</v>
      </c>
      <c r="R128" s="38">
        <v>20.440000000000001</v>
      </c>
      <c r="S128" s="31">
        <v>6.2</v>
      </c>
      <c r="T128" s="38">
        <v>21.66</v>
      </c>
      <c r="U128" s="31">
        <v>7.2</v>
      </c>
      <c r="V128" s="38">
        <v>23.8</v>
      </c>
      <c r="W128" s="31">
        <v>7.9</v>
      </c>
      <c r="X128" s="32" t="s">
        <v>1392</v>
      </c>
      <c r="Y128" s="32" t="s">
        <v>1392</v>
      </c>
      <c r="Z128" s="1">
        <v>254</v>
      </c>
    </row>
    <row r="129" spans="1:28" x14ac:dyDescent="0.2">
      <c r="A129" s="29" t="s">
        <v>168</v>
      </c>
      <c r="B129" s="38">
        <v>11.85</v>
      </c>
      <c r="C129" s="31">
        <v>6.8</v>
      </c>
      <c r="D129" s="38">
        <v>13.92</v>
      </c>
      <c r="E129" s="31">
        <v>5</v>
      </c>
      <c r="F129" s="38">
        <v>7.23</v>
      </c>
      <c r="G129" s="31">
        <v>4.5999999999999996</v>
      </c>
      <c r="H129" s="38">
        <v>8.6999999999999993</v>
      </c>
      <c r="I129" s="31">
        <v>4.8</v>
      </c>
      <c r="J129" s="38">
        <v>9.0500000000000007</v>
      </c>
      <c r="K129" s="31">
        <v>5.2</v>
      </c>
      <c r="L129" s="38">
        <v>9.4499999999999993</v>
      </c>
      <c r="M129" s="31">
        <v>5.3</v>
      </c>
      <c r="N129" s="38">
        <v>10.83</v>
      </c>
      <c r="O129" s="31">
        <v>6</v>
      </c>
      <c r="P129" s="38">
        <v>13.67</v>
      </c>
      <c r="Q129" s="31">
        <v>9.1</v>
      </c>
      <c r="R129" s="38">
        <v>15.76</v>
      </c>
      <c r="S129" s="31">
        <v>11</v>
      </c>
      <c r="T129" s="38">
        <v>16.79</v>
      </c>
      <c r="U129" s="31">
        <v>12</v>
      </c>
      <c r="V129" s="32" t="s">
        <v>1392</v>
      </c>
      <c r="W129" s="32" t="s">
        <v>1392</v>
      </c>
      <c r="X129" s="32" t="s">
        <v>1392</v>
      </c>
      <c r="Y129" s="32" t="s">
        <v>1392</v>
      </c>
      <c r="Z129" s="1">
        <v>87</v>
      </c>
    </row>
    <row r="130" spans="1:28" x14ac:dyDescent="0.2">
      <c r="A130" s="29" t="s">
        <v>72</v>
      </c>
      <c r="B130" s="38">
        <v>11.96</v>
      </c>
      <c r="C130" s="31">
        <v>7.7</v>
      </c>
      <c r="D130" s="38">
        <v>15.19</v>
      </c>
      <c r="E130" s="31">
        <v>4.5</v>
      </c>
      <c r="F130" s="38">
        <v>7.22</v>
      </c>
      <c r="G130" s="31">
        <v>2.8</v>
      </c>
      <c r="H130" s="38">
        <v>8.1</v>
      </c>
      <c r="I130" s="31">
        <v>3.2</v>
      </c>
      <c r="J130" s="38">
        <v>8.68</v>
      </c>
      <c r="K130" s="31">
        <v>4.0999999999999996</v>
      </c>
      <c r="L130" s="38">
        <v>9.35</v>
      </c>
      <c r="M130" s="31">
        <v>4.5999999999999996</v>
      </c>
      <c r="N130" s="38">
        <v>10.41</v>
      </c>
      <c r="O130" s="31">
        <v>4.4000000000000004</v>
      </c>
      <c r="P130" s="38">
        <v>14.3</v>
      </c>
      <c r="Q130" s="31">
        <v>7.8</v>
      </c>
      <c r="R130" s="38">
        <v>16.39</v>
      </c>
      <c r="S130" s="31">
        <v>9.8000000000000007</v>
      </c>
      <c r="T130" s="38">
        <v>18.059999999999999</v>
      </c>
      <c r="U130" s="31">
        <v>13</v>
      </c>
      <c r="V130" s="38">
        <v>20.5</v>
      </c>
      <c r="W130" s="31">
        <v>16</v>
      </c>
      <c r="X130" s="32" t="s">
        <v>1392</v>
      </c>
      <c r="Y130" s="32" t="s">
        <v>1392</v>
      </c>
      <c r="Z130" s="1">
        <v>97</v>
      </c>
    </row>
    <row r="131" spans="1:28" x14ac:dyDescent="0.2">
      <c r="A131" s="29" t="s">
        <v>212</v>
      </c>
      <c r="B131" s="38">
        <v>15.87</v>
      </c>
      <c r="C131" s="31">
        <v>5</v>
      </c>
      <c r="D131" s="38">
        <v>18.32</v>
      </c>
      <c r="E131" s="31">
        <v>3.1</v>
      </c>
      <c r="F131" s="38">
        <v>8.39</v>
      </c>
      <c r="G131" s="31">
        <v>3.5</v>
      </c>
      <c r="H131" s="38">
        <v>10.4</v>
      </c>
      <c r="I131" s="31">
        <v>4.7</v>
      </c>
      <c r="J131" s="38">
        <v>11.5</v>
      </c>
      <c r="K131" s="31">
        <v>3.6</v>
      </c>
      <c r="L131" s="38">
        <v>12.07</v>
      </c>
      <c r="M131" s="31">
        <v>2.8</v>
      </c>
      <c r="N131" s="38">
        <v>13.49</v>
      </c>
      <c r="O131" s="31">
        <v>4.8</v>
      </c>
      <c r="P131" s="38">
        <v>18.18</v>
      </c>
      <c r="Q131" s="31">
        <v>5.5</v>
      </c>
      <c r="R131" s="38">
        <v>21.35</v>
      </c>
      <c r="S131" s="31">
        <v>5.5</v>
      </c>
      <c r="T131" s="38">
        <v>22.99</v>
      </c>
      <c r="U131" s="31">
        <v>7.4</v>
      </c>
      <c r="V131" s="38">
        <v>24.19</v>
      </c>
      <c r="W131" s="31">
        <v>9.1</v>
      </c>
      <c r="X131" s="32" t="s">
        <v>1392</v>
      </c>
      <c r="Y131" s="32" t="s">
        <v>1392</v>
      </c>
      <c r="Z131" s="1">
        <v>279</v>
      </c>
    </row>
    <row r="132" spans="1:28" x14ac:dyDescent="0.2">
      <c r="A132" s="29" t="s">
        <v>258</v>
      </c>
      <c r="B132" s="38">
        <v>17.46</v>
      </c>
      <c r="C132" s="31">
        <v>8.1999999999999993</v>
      </c>
      <c r="D132" s="38">
        <v>21.23</v>
      </c>
      <c r="E132" s="31">
        <v>5.5</v>
      </c>
      <c r="F132" s="38">
        <v>8.42</v>
      </c>
      <c r="G132" s="31">
        <v>5.6</v>
      </c>
      <c r="H132" s="38">
        <v>10.41</v>
      </c>
      <c r="I132" s="31">
        <v>8.1</v>
      </c>
      <c r="J132" s="38">
        <v>12.2</v>
      </c>
      <c r="K132" s="31">
        <v>7</v>
      </c>
      <c r="L132" s="38">
        <v>12.69</v>
      </c>
      <c r="M132" s="31">
        <v>6.7</v>
      </c>
      <c r="N132" s="38">
        <v>14.78</v>
      </c>
      <c r="O132" s="31">
        <v>7.8</v>
      </c>
      <c r="P132" s="38">
        <v>20.13</v>
      </c>
      <c r="Q132" s="31">
        <v>7.4</v>
      </c>
      <c r="R132" s="38">
        <v>22.71</v>
      </c>
      <c r="S132" s="31">
        <v>17</v>
      </c>
      <c r="T132" s="38">
        <v>25.88</v>
      </c>
      <c r="U132" s="31">
        <v>17</v>
      </c>
      <c r="V132" s="32" t="s">
        <v>1392</v>
      </c>
      <c r="W132" s="32" t="s">
        <v>1392</v>
      </c>
      <c r="X132" s="32" t="s">
        <v>1392</v>
      </c>
      <c r="Y132" s="32" t="s">
        <v>1392</v>
      </c>
      <c r="Z132" s="1">
        <v>305</v>
      </c>
    </row>
    <row r="133" spans="1:28" x14ac:dyDescent="0.2">
      <c r="A133" s="29" t="s">
        <v>8</v>
      </c>
      <c r="B133" s="38">
        <v>11.99</v>
      </c>
      <c r="C133" s="31">
        <v>5.5</v>
      </c>
      <c r="D133" s="38">
        <v>13.63</v>
      </c>
      <c r="E133" s="31">
        <v>3.9</v>
      </c>
      <c r="F133" s="38">
        <v>7.09</v>
      </c>
      <c r="G133" s="31">
        <v>4.3</v>
      </c>
      <c r="H133" s="38">
        <v>8.35</v>
      </c>
      <c r="I133" s="31">
        <v>5.3</v>
      </c>
      <c r="J133" s="38">
        <v>8.98</v>
      </c>
      <c r="K133" s="31">
        <v>6.1</v>
      </c>
      <c r="L133" s="38">
        <v>9.49</v>
      </c>
      <c r="M133" s="31">
        <v>6.3</v>
      </c>
      <c r="N133" s="38">
        <v>10.91</v>
      </c>
      <c r="O133" s="31">
        <v>5.9</v>
      </c>
      <c r="P133" s="38">
        <v>13.12</v>
      </c>
      <c r="Q133" s="31">
        <v>7.6</v>
      </c>
      <c r="R133" s="38">
        <v>15.01</v>
      </c>
      <c r="S133" s="31">
        <v>12</v>
      </c>
      <c r="T133" s="38">
        <v>16.940000000000001</v>
      </c>
      <c r="U133" s="31">
        <v>15</v>
      </c>
      <c r="V133" s="38">
        <v>17.510000000000002</v>
      </c>
      <c r="W133" s="31">
        <v>18</v>
      </c>
      <c r="X133" s="32" t="s">
        <v>1392</v>
      </c>
      <c r="Y133" s="32" t="s">
        <v>1392</v>
      </c>
      <c r="Z133" s="1">
        <v>103</v>
      </c>
    </row>
    <row r="134" spans="1:28" x14ac:dyDescent="0.2">
      <c r="A134" s="29" t="s">
        <v>249</v>
      </c>
      <c r="B134" s="38">
        <v>12</v>
      </c>
      <c r="C134" s="31">
        <v>6.4</v>
      </c>
      <c r="D134" s="38">
        <v>13.44</v>
      </c>
      <c r="E134" s="31">
        <v>4.4000000000000004</v>
      </c>
      <c r="F134" s="38">
        <v>7.21</v>
      </c>
      <c r="G134" s="31">
        <v>4.4000000000000004</v>
      </c>
      <c r="H134" s="38">
        <v>8.5299999999999994</v>
      </c>
      <c r="I134" s="31">
        <v>6.4</v>
      </c>
      <c r="J134" s="38">
        <v>9.1</v>
      </c>
      <c r="K134" s="31">
        <v>6.4</v>
      </c>
      <c r="L134" s="38">
        <v>9.9700000000000006</v>
      </c>
      <c r="M134" s="31">
        <v>5.0999999999999996</v>
      </c>
      <c r="N134" s="38">
        <v>10.66</v>
      </c>
      <c r="O134" s="31">
        <v>5.5</v>
      </c>
      <c r="P134" s="38">
        <v>13.16</v>
      </c>
      <c r="Q134" s="31">
        <v>10</v>
      </c>
      <c r="R134" s="38">
        <v>15.99</v>
      </c>
      <c r="S134" s="31">
        <v>10</v>
      </c>
      <c r="T134" s="38">
        <v>17.18</v>
      </c>
      <c r="U134" s="31">
        <v>11</v>
      </c>
      <c r="V134" s="38">
        <v>17.940000000000001</v>
      </c>
      <c r="W134" s="31">
        <v>16</v>
      </c>
      <c r="X134" s="32" t="s">
        <v>1392</v>
      </c>
      <c r="Y134" s="32" t="s">
        <v>1392</v>
      </c>
      <c r="Z134" s="1">
        <v>106</v>
      </c>
    </row>
    <row r="135" spans="1:28" x14ac:dyDescent="0.2">
      <c r="A135" s="29" t="s">
        <v>259</v>
      </c>
      <c r="B135" s="38">
        <v>13.28</v>
      </c>
      <c r="C135" s="31">
        <v>6.2</v>
      </c>
      <c r="D135" s="38">
        <v>15.48</v>
      </c>
      <c r="E135" s="31">
        <v>4.3</v>
      </c>
      <c r="F135" s="38">
        <v>7.19</v>
      </c>
      <c r="G135" s="31">
        <v>4.2</v>
      </c>
      <c r="H135" s="38">
        <v>8.75</v>
      </c>
      <c r="I135" s="31">
        <v>4.9000000000000004</v>
      </c>
      <c r="J135" s="38">
        <v>9.43</v>
      </c>
      <c r="K135" s="31">
        <v>4.8</v>
      </c>
      <c r="L135" s="38">
        <v>10.06</v>
      </c>
      <c r="M135" s="31">
        <v>4.3</v>
      </c>
      <c r="N135" s="38">
        <v>11.56</v>
      </c>
      <c r="O135" s="31">
        <v>5.2</v>
      </c>
      <c r="P135" s="38">
        <v>14.91</v>
      </c>
      <c r="Q135" s="31">
        <v>8.4</v>
      </c>
      <c r="R135" s="38">
        <v>17.940000000000001</v>
      </c>
      <c r="S135" s="31">
        <v>10</v>
      </c>
      <c r="T135" s="38">
        <v>19.149999999999999</v>
      </c>
      <c r="U135" s="31">
        <v>11</v>
      </c>
      <c r="V135" s="38">
        <v>21.47</v>
      </c>
      <c r="W135" s="31">
        <v>12</v>
      </c>
      <c r="X135" s="32" t="s">
        <v>1392</v>
      </c>
      <c r="Y135" s="32" t="s">
        <v>1392</v>
      </c>
      <c r="Z135" s="1">
        <v>185</v>
      </c>
    </row>
    <row r="136" spans="1:28" x14ac:dyDescent="0.2">
      <c r="A136" s="29" t="s">
        <v>213</v>
      </c>
      <c r="B136" s="38">
        <v>15.41</v>
      </c>
      <c r="C136" s="31">
        <v>4.5</v>
      </c>
      <c r="D136" s="38">
        <v>17.73</v>
      </c>
      <c r="E136" s="31">
        <v>3.3</v>
      </c>
      <c r="F136" s="38">
        <v>8.35</v>
      </c>
      <c r="G136" s="31">
        <v>4</v>
      </c>
      <c r="H136" s="38">
        <v>10.36</v>
      </c>
      <c r="I136" s="31">
        <v>3.5</v>
      </c>
      <c r="J136" s="38">
        <v>11.11</v>
      </c>
      <c r="K136" s="31">
        <v>2.9</v>
      </c>
      <c r="L136" s="38">
        <v>11.74</v>
      </c>
      <c r="M136" s="31">
        <v>3.4</v>
      </c>
      <c r="N136" s="38">
        <v>13.58</v>
      </c>
      <c r="O136" s="31">
        <v>4</v>
      </c>
      <c r="P136" s="38">
        <v>17.71</v>
      </c>
      <c r="Q136" s="31">
        <v>5.0999999999999996</v>
      </c>
      <c r="R136" s="38">
        <v>20.28</v>
      </c>
      <c r="S136" s="31">
        <v>5.0999999999999996</v>
      </c>
      <c r="T136" s="38">
        <v>21.14</v>
      </c>
      <c r="U136" s="31">
        <v>7.4</v>
      </c>
      <c r="V136" s="38">
        <v>23.41</v>
      </c>
      <c r="W136" s="31">
        <v>8</v>
      </c>
      <c r="X136" s="32" t="s">
        <v>1392</v>
      </c>
      <c r="Y136" s="32" t="s">
        <v>1392</v>
      </c>
      <c r="Z136" s="1">
        <v>268</v>
      </c>
    </row>
    <row r="137" spans="1:28" x14ac:dyDescent="0.2">
      <c r="A137" s="29" t="s">
        <v>126</v>
      </c>
      <c r="B137" s="38">
        <v>10.79</v>
      </c>
      <c r="C137" s="31">
        <v>3.8</v>
      </c>
      <c r="D137" s="38">
        <v>13.64</v>
      </c>
      <c r="E137" s="31">
        <v>4.7</v>
      </c>
      <c r="F137" s="38">
        <v>7.14</v>
      </c>
      <c r="G137" s="31">
        <v>2.4</v>
      </c>
      <c r="H137" s="38">
        <v>7.92</v>
      </c>
      <c r="I137" s="31">
        <v>2.7</v>
      </c>
      <c r="J137" s="38">
        <v>8.41</v>
      </c>
      <c r="K137" s="31">
        <v>3.1</v>
      </c>
      <c r="L137" s="38">
        <v>8.82</v>
      </c>
      <c r="M137" s="31">
        <v>3.2</v>
      </c>
      <c r="N137" s="38">
        <v>9.76</v>
      </c>
      <c r="O137" s="31">
        <v>3.8</v>
      </c>
      <c r="P137" s="38">
        <v>11.68</v>
      </c>
      <c r="Q137" s="31">
        <v>6.1</v>
      </c>
      <c r="R137" s="38">
        <v>14.33</v>
      </c>
      <c r="S137" s="31">
        <v>9.5</v>
      </c>
      <c r="T137" s="38">
        <v>15.93</v>
      </c>
      <c r="U137" s="31">
        <v>10</v>
      </c>
      <c r="V137" s="38">
        <v>17.39</v>
      </c>
      <c r="W137" s="31">
        <v>14</v>
      </c>
      <c r="X137" s="32" t="s">
        <v>1392</v>
      </c>
      <c r="Y137" s="32" t="s">
        <v>1392</v>
      </c>
      <c r="Z137" s="1">
        <v>20</v>
      </c>
      <c r="AA137" s="1" t="s">
        <v>348</v>
      </c>
      <c r="AB137" s="1" t="s">
        <v>348</v>
      </c>
    </row>
    <row r="138" spans="1:28" x14ac:dyDescent="0.2">
      <c r="A138" s="29" t="s">
        <v>176</v>
      </c>
      <c r="B138" s="38">
        <v>13.67</v>
      </c>
      <c r="C138" s="31">
        <v>8.1999999999999993</v>
      </c>
      <c r="D138" s="38">
        <v>18.78</v>
      </c>
      <c r="E138" s="31">
        <v>6.7</v>
      </c>
      <c r="F138" s="38">
        <v>7.62</v>
      </c>
      <c r="G138" s="31">
        <v>4.9000000000000004</v>
      </c>
      <c r="H138" s="38">
        <v>9.31</v>
      </c>
      <c r="I138" s="31">
        <v>7.4</v>
      </c>
      <c r="J138" s="38">
        <v>10.39</v>
      </c>
      <c r="K138" s="31">
        <v>7.2</v>
      </c>
      <c r="L138" s="38">
        <v>11.07</v>
      </c>
      <c r="M138" s="31">
        <v>5.0999999999999996</v>
      </c>
      <c r="N138" s="38">
        <v>12.13</v>
      </c>
      <c r="O138" s="31">
        <v>5.6</v>
      </c>
      <c r="P138" s="38">
        <v>15.6</v>
      </c>
      <c r="Q138" s="31">
        <v>14</v>
      </c>
      <c r="R138" s="38">
        <v>20.89</v>
      </c>
      <c r="S138" s="31">
        <v>15</v>
      </c>
      <c r="T138" s="38">
        <v>23.6</v>
      </c>
      <c r="U138" s="31">
        <v>18</v>
      </c>
      <c r="V138" s="32" t="s">
        <v>1392</v>
      </c>
      <c r="W138" s="32" t="s">
        <v>1392</v>
      </c>
      <c r="X138" s="32" t="s">
        <v>1392</v>
      </c>
      <c r="Y138" s="32" t="s">
        <v>1392</v>
      </c>
      <c r="Z138" s="1">
        <v>206</v>
      </c>
    </row>
    <row r="139" spans="1:28" x14ac:dyDescent="0.2">
      <c r="A139" s="29" t="s">
        <v>87</v>
      </c>
      <c r="B139" s="38">
        <v>12.9</v>
      </c>
      <c r="C139" s="31">
        <v>7.4</v>
      </c>
      <c r="D139" s="38">
        <v>14.91</v>
      </c>
      <c r="E139" s="31">
        <v>4.8</v>
      </c>
      <c r="F139" s="38">
        <v>7.05</v>
      </c>
      <c r="G139" s="31">
        <v>4.7</v>
      </c>
      <c r="H139" s="38">
        <v>8.2200000000000006</v>
      </c>
      <c r="I139" s="31">
        <v>5.2</v>
      </c>
      <c r="J139" s="38">
        <v>8.76</v>
      </c>
      <c r="K139" s="31">
        <v>5.9</v>
      </c>
      <c r="L139" s="38">
        <v>9.74</v>
      </c>
      <c r="M139" s="31">
        <v>6.8</v>
      </c>
      <c r="N139" s="38">
        <v>10.99</v>
      </c>
      <c r="O139" s="31">
        <v>7.5</v>
      </c>
      <c r="P139" s="38">
        <v>14.31</v>
      </c>
      <c r="Q139" s="31">
        <v>8.3000000000000007</v>
      </c>
      <c r="R139" s="38">
        <v>16.53</v>
      </c>
      <c r="S139" s="31">
        <v>11</v>
      </c>
      <c r="T139" s="38">
        <v>17.739999999999998</v>
      </c>
      <c r="U139" s="31">
        <v>15</v>
      </c>
      <c r="V139" s="32" t="s">
        <v>1392</v>
      </c>
      <c r="W139" s="32" t="s">
        <v>1392</v>
      </c>
      <c r="X139" s="32" t="s">
        <v>1392</v>
      </c>
      <c r="Y139" s="32" t="s">
        <v>1392</v>
      </c>
      <c r="Z139" s="1">
        <v>160</v>
      </c>
    </row>
    <row r="140" spans="1:28" x14ac:dyDescent="0.2">
      <c r="A140" s="29" t="s">
        <v>214</v>
      </c>
      <c r="B140" s="38">
        <v>15.16</v>
      </c>
      <c r="C140" s="31">
        <v>4.2</v>
      </c>
      <c r="D140" s="38">
        <v>17.38</v>
      </c>
      <c r="E140" s="31">
        <v>2.8</v>
      </c>
      <c r="F140" s="38">
        <v>8.08</v>
      </c>
      <c r="G140" s="31">
        <v>3.2</v>
      </c>
      <c r="H140" s="38">
        <v>9.74</v>
      </c>
      <c r="I140" s="31">
        <v>3.5</v>
      </c>
      <c r="J140" s="38">
        <v>10.63</v>
      </c>
      <c r="K140" s="31">
        <v>3.4</v>
      </c>
      <c r="L140" s="38">
        <v>11.48</v>
      </c>
      <c r="M140" s="31">
        <v>3.6</v>
      </c>
      <c r="N140" s="38">
        <v>13.23</v>
      </c>
      <c r="O140" s="31">
        <v>3.6</v>
      </c>
      <c r="P140" s="38">
        <v>17.260000000000002</v>
      </c>
      <c r="Q140" s="31">
        <v>5</v>
      </c>
      <c r="R140" s="38">
        <v>20.13</v>
      </c>
      <c r="S140" s="31">
        <v>6.1</v>
      </c>
      <c r="T140" s="38">
        <v>21.53</v>
      </c>
      <c r="U140" s="31">
        <v>6.2</v>
      </c>
      <c r="V140" s="38">
        <v>23.48</v>
      </c>
      <c r="W140" s="31">
        <v>8.4</v>
      </c>
      <c r="X140" s="32" t="s">
        <v>1392</v>
      </c>
      <c r="Y140" s="32" t="s">
        <v>1392</v>
      </c>
      <c r="Z140" s="1">
        <v>258</v>
      </c>
    </row>
    <row r="141" spans="1:28" x14ac:dyDescent="0.2">
      <c r="A141" s="29" t="s">
        <v>93</v>
      </c>
      <c r="B141" s="38">
        <v>11.98</v>
      </c>
      <c r="C141" s="31">
        <v>7.7</v>
      </c>
      <c r="D141" s="38">
        <v>14.53</v>
      </c>
      <c r="E141" s="31">
        <v>4</v>
      </c>
      <c r="F141" s="38">
        <v>7.67</v>
      </c>
      <c r="G141" s="31">
        <v>3</v>
      </c>
      <c r="H141" s="38">
        <v>8.9600000000000009</v>
      </c>
      <c r="I141" s="31">
        <v>3</v>
      </c>
      <c r="J141" s="38">
        <v>9.17</v>
      </c>
      <c r="K141" s="31">
        <v>3</v>
      </c>
      <c r="L141" s="38">
        <v>9.65</v>
      </c>
      <c r="M141" s="31">
        <v>3.1</v>
      </c>
      <c r="N141" s="38">
        <v>10.55</v>
      </c>
      <c r="O141" s="31">
        <v>5.3</v>
      </c>
      <c r="P141" s="38">
        <v>14.18</v>
      </c>
      <c r="Q141" s="31">
        <v>8.8000000000000007</v>
      </c>
      <c r="R141" s="38">
        <v>16.649999999999999</v>
      </c>
      <c r="S141" s="31">
        <v>11</v>
      </c>
      <c r="T141" s="38">
        <v>17.96</v>
      </c>
      <c r="U141" s="31">
        <v>11</v>
      </c>
      <c r="V141" s="38">
        <v>20.41</v>
      </c>
      <c r="W141" s="31">
        <v>12</v>
      </c>
      <c r="X141" s="32" t="s">
        <v>1392</v>
      </c>
      <c r="Y141" s="32" t="s">
        <v>1392</v>
      </c>
      <c r="Z141" s="1">
        <v>101</v>
      </c>
    </row>
    <row r="142" spans="1:28" x14ac:dyDescent="0.2">
      <c r="A142" s="29" t="s">
        <v>296</v>
      </c>
      <c r="B142" s="38">
        <v>15.52</v>
      </c>
      <c r="C142" s="31">
        <v>7.6</v>
      </c>
      <c r="D142" s="38">
        <v>19.73</v>
      </c>
      <c r="E142" s="31">
        <v>4.8</v>
      </c>
      <c r="F142" s="38">
        <v>7.75</v>
      </c>
      <c r="G142" s="31">
        <v>4</v>
      </c>
      <c r="H142" s="38">
        <v>9.3800000000000008</v>
      </c>
      <c r="I142" s="31">
        <v>5.2</v>
      </c>
      <c r="J142" s="38">
        <v>10.210000000000001</v>
      </c>
      <c r="K142" s="31">
        <v>5.6</v>
      </c>
      <c r="L142" s="38">
        <v>11.22</v>
      </c>
      <c r="M142" s="31">
        <v>5.4</v>
      </c>
      <c r="N142" s="38">
        <v>13.54</v>
      </c>
      <c r="O142" s="31">
        <v>6.7</v>
      </c>
      <c r="P142" s="38">
        <v>18.61</v>
      </c>
      <c r="Q142" s="31">
        <v>9.1</v>
      </c>
      <c r="R142" s="38">
        <v>22.11</v>
      </c>
      <c r="S142" s="31">
        <v>14</v>
      </c>
      <c r="T142" s="38">
        <v>25.19</v>
      </c>
      <c r="U142" s="31">
        <v>16</v>
      </c>
      <c r="V142" s="38">
        <v>30.2</v>
      </c>
      <c r="W142" s="31">
        <v>17</v>
      </c>
      <c r="X142" s="32" t="s">
        <v>1392</v>
      </c>
      <c r="Y142" s="32" t="s">
        <v>1392</v>
      </c>
      <c r="Z142" s="1">
        <v>270</v>
      </c>
    </row>
    <row r="143" spans="1:28" x14ac:dyDescent="0.2">
      <c r="A143" s="29" t="s">
        <v>215</v>
      </c>
      <c r="B143" s="38">
        <v>14.47</v>
      </c>
      <c r="C143" s="31">
        <v>5.0999999999999996</v>
      </c>
      <c r="D143" s="38">
        <v>17.13</v>
      </c>
      <c r="E143" s="31">
        <v>3</v>
      </c>
      <c r="F143" s="38">
        <v>7.67</v>
      </c>
      <c r="G143" s="31">
        <v>2.5</v>
      </c>
      <c r="H143" s="38">
        <v>9.19</v>
      </c>
      <c r="I143" s="31">
        <v>3.5</v>
      </c>
      <c r="J143" s="38">
        <v>10.01</v>
      </c>
      <c r="K143" s="31">
        <v>3.3</v>
      </c>
      <c r="L143" s="38">
        <v>10.89</v>
      </c>
      <c r="M143" s="31">
        <v>3.4</v>
      </c>
      <c r="N143" s="38">
        <v>12.6</v>
      </c>
      <c r="O143" s="31">
        <v>4.4000000000000004</v>
      </c>
      <c r="P143" s="38">
        <v>16.87</v>
      </c>
      <c r="Q143" s="31">
        <v>4.5</v>
      </c>
      <c r="R143" s="38">
        <v>19.72</v>
      </c>
      <c r="S143" s="31">
        <v>7.1</v>
      </c>
      <c r="T143" s="38">
        <v>21.53</v>
      </c>
      <c r="U143" s="31">
        <v>7.9</v>
      </c>
      <c r="V143" s="38">
        <v>23.79</v>
      </c>
      <c r="W143" s="31">
        <v>8.9</v>
      </c>
      <c r="X143" s="32" t="s">
        <v>1392</v>
      </c>
      <c r="Y143" s="32" t="s">
        <v>1392</v>
      </c>
      <c r="Z143" s="1">
        <v>237</v>
      </c>
    </row>
    <row r="144" spans="1:28" x14ac:dyDescent="0.2">
      <c r="A144" s="29" t="s">
        <v>159</v>
      </c>
      <c r="B144" s="38">
        <v>14.03</v>
      </c>
      <c r="C144" s="31">
        <v>3.3</v>
      </c>
      <c r="D144" s="38">
        <v>16.27</v>
      </c>
      <c r="E144" s="31">
        <v>3.1</v>
      </c>
      <c r="F144" s="38">
        <v>8.1</v>
      </c>
      <c r="G144" s="31">
        <v>3.9</v>
      </c>
      <c r="H144" s="38">
        <v>9.66</v>
      </c>
      <c r="I144" s="31">
        <v>3.9</v>
      </c>
      <c r="J144" s="38">
        <v>10.49</v>
      </c>
      <c r="K144" s="31">
        <v>3.5</v>
      </c>
      <c r="L144" s="38">
        <v>11.1</v>
      </c>
      <c r="M144" s="31">
        <v>3.5</v>
      </c>
      <c r="N144" s="38">
        <v>12.68</v>
      </c>
      <c r="O144" s="31">
        <v>3.9</v>
      </c>
      <c r="P144" s="38">
        <v>15.6</v>
      </c>
      <c r="Q144" s="31">
        <v>4.9000000000000004</v>
      </c>
      <c r="R144" s="38">
        <v>17.809999999999999</v>
      </c>
      <c r="S144" s="31">
        <v>8.6999999999999993</v>
      </c>
      <c r="T144" s="38">
        <v>19.739999999999998</v>
      </c>
      <c r="U144" s="31">
        <v>9.1999999999999993</v>
      </c>
      <c r="V144" s="38">
        <v>22.23</v>
      </c>
      <c r="W144" s="31">
        <v>9.5</v>
      </c>
      <c r="X144" s="32" t="s">
        <v>1392</v>
      </c>
      <c r="Y144" s="32" t="s">
        <v>1392</v>
      </c>
      <c r="Z144" s="1">
        <v>221</v>
      </c>
    </row>
    <row r="145" spans="1:28" x14ac:dyDescent="0.2">
      <c r="A145" s="29" t="s">
        <v>46</v>
      </c>
      <c r="B145" s="38">
        <v>10.7</v>
      </c>
      <c r="C145" s="31">
        <v>6.3</v>
      </c>
      <c r="D145" s="38">
        <v>12.62</v>
      </c>
      <c r="E145" s="31">
        <v>5.3</v>
      </c>
      <c r="F145" s="38">
        <v>6.47</v>
      </c>
      <c r="G145" s="31">
        <v>2.7</v>
      </c>
      <c r="H145" s="38">
        <v>7.53</v>
      </c>
      <c r="I145" s="31">
        <v>4.7</v>
      </c>
      <c r="J145" s="38">
        <v>7.93</v>
      </c>
      <c r="K145" s="31">
        <v>5.3</v>
      </c>
      <c r="L145" s="38">
        <v>8.32</v>
      </c>
      <c r="M145" s="31">
        <v>5.9</v>
      </c>
      <c r="N145" s="38">
        <v>9.77</v>
      </c>
      <c r="O145" s="31">
        <v>6.5</v>
      </c>
      <c r="P145" s="38">
        <v>11.73</v>
      </c>
      <c r="Q145" s="31">
        <v>11</v>
      </c>
      <c r="R145" s="38">
        <v>14.37</v>
      </c>
      <c r="S145" s="31">
        <v>13</v>
      </c>
      <c r="T145" s="38">
        <v>16.3</v>
      </c>
      <c r="U145" s="31">
        <v>14</v>
      </c>
      <c r="V145" s="38">
        <v>17.7</v>
      </c>
      <c r="W145" s="31">
        <v>14</v>
      </c>
      <c r="X145" s="32" t="s">
        <v>1392</v>
      </c>
      <c r="Y145" s="32" t="s">
        <v>1392</v>
      </c>
      <c r="Z145" s="1">
        <v>14</v>
      </c>
      <c r="AA145" s="1" t="s">
        <v>348</v>
      </c>
      <c r="AB145" s="1" t="s">
        <v>348</v>
      </c>
    </row>
    <row r="146" spans="1:28" x14ac:dyDescent="0.2">
      <c r="A146" s="29" t="s">
        <v>192</v>
      </c>
      <c r="B146" s="38">
        <v>11.53</v>
      </c>
      <c r="C146" s="31">
        <v>4.5</v>
      </c>
      <c r="D146" s="38">
        <v>13.65</v>
      </c>
      <c r="E146" s="31">
        <v>3.5</v>
      </c>
      <c r="F146" s="38">
        <v>7.09</v>
      </c>
      <c r="G146" s="31">
        <v>2.4</v>
      </c>
      <c r="H146" s="38">
        <v>8.01</v>
      </c>
      <c r="I146" s="31">
        <v>3.4</v>
      </c>
      <c r="J146" s="38">
        <v>8.5399999999999991</v>
      </c>
      <c r="K146" s="31">
        <v>2.9</v>
      </c>
      <c r="L146" s="38">
        <v>8.91</v>
      </c>
      <c r="M146" s="31">
        <v>5.2</v>
      </c>
      <c r="N146" s="38">
        <v>10.6</v>
      </c>
      <c r="O146" s="31">
        <v>5</v>
      </c>
      <c r="P146" s="38">
        <v>13.35</v>
      </c>
      <c r="Q146" s="31">
        <v>6.9</v>
      </c>
      <c r="R146" s="38">
        <v>15.3</v>
      </c>
      <c r="S146" s="31">
        <v>7.3</v>
      </c>
      <c r="T146" s="38">
        <v>16.36</v>
      </c>
      <c r="U146" s="31">
        <v>8.9</v>
      </c>
      <c r="V146" s="38">
        <v>17.71</v>
      </c>
      <c r="W146" s="31">
        <v>11</v>
      </c>
      <c r="X146" s="32" t="s">
        <v>1392</v>
      </c>
      <c r="Y146" s="32" t="s">
        <v>1392</v>
      </c>
      <c r="Z146" s="1">
        <v>61</v>
      </c>
      <c r="AB146" s="1" t="s">
        <v>348</v>
      </c>
    </row>
    <row r="147" spans="1:28" x14ac:dyDescent="0.2">
      <c r="A147" s="29" t="s">
        <v>243</v>
      </c>
      <c r="B147" s="38">
        <v>11.62</v>
      </c>
      <c r="C147" s="31">
        <v>8.1</v>
      </c>
      <c r="D147" s="38">
        <v>14.18</v>
      </c>
      <c r="E147" s="31">
        <v>5</v>
      </c>
      <c r="F147" s="38">
        <v>7</v>
      </c>
      <c r="G147" s="31">
        <v>3.4</v>
      </c>
      <c r="H147" s="38">
        <v>8</v>
      </c>
      <c r="I147" s="31">
        <v>5</v>
      </c>
      <c r="J147" s="38">
        <v>8.66</v>
      </c>
      <c r="K147" s="31">
        <v>5.4</v>
      </c>
      <c r="L147" s="38">
        <v>9.4499999999999993</v>
      </c>
      <c r="M147" s="31">
        <v>4.7</v>
      </c>
      <c r="N147" s="38">
        <v>10.19</v>
      </c>
      <c r="O147" s="31">
        <v>4.5</v>
      </c>
      <c r="P147" s="38">
        <v>13.88</v>
      </c>
      <c r="Q147" s="31">
        <v>9.6999999999999993</v>
      </c>
      <c r="R147" s="38">
        <v>16.12</v>
      </c>
      <c r="S147" s="31">
        <v>8.4</v>
      </c>
      <c r="T147" s="38">
        <v>17.77</v>
      </c>
      <c r="U147" s="31">
        <v>9.1</v>
      </c>
      <c r="V147" s="38">
        <v>18.329999999999998</v>
      </c>
      <c r="W147" s="31">
        <v>13</v>
      </c>
      <c r="X147" s="32" t="s">
        <v>1392</v>
      </c>
      <c r="Y147" s="32" t="s">
        <v>1392</v>
      </c>
      <c r="Z147" s="1">
        <v>68</v>
      </c>
      <c r="AB147" s="1" t="s">
        <v>348</v>
      </c>
    </row>
    <row r="148" spans="1:28" x14ac:dyDescent="0.2">
      <c r="A148" s="29" t="s">
        <v>305</v>
      </c>
      <c r="B148" s="32" t="s">
        <v>1418</v>
      </c>
      <c r="C148" s="32" t="s">
        <v>1392</v>
      </c>
      <c r="D148" s="32" t="s">
        <v>1418</v>
      </c>
      <c r="E148" s="32" t="s">
        <v>1418</v>
      </c>
      <c r="F148" s="32" t="s">
        <v>1418</v>
      </c>
      <c r="G148" s="32" t="s">
        <v>1418</v>
      </c>
      <c r="H148" s="32" t="s">
        <v>1392</v>
      </c>
      <c r="I148" s="32" t="s">
        <v>1392</v>
      </c>
      <c r="J148" s="32" t="s">
        <v>1392</v>
      </c>
      <c r="K148" s="32" t="s">
        <v>1392</v>
      </c>
      <c r="L148" s="32" t="s">
        <v>1392</v>
      </c>
      <c r="M148" s="32" t="s">
        <v>1392</v>
      </c>
      <c r="N148" s="32" t="s">
        <v>1392</v>
      </c>
      <c r="O148" s="32" t="s">
        <v>1392</v>
      </c>
      <c r="P148" s="32" t="s">
        <v>1392</v>
      </c>
      <c r="Q148" s="32" t="s">
        <v>1392</v>
      </c>
      <c r="R148" s="32" t="s">
        <v>1392</v>
      </c>
      <c r="S148" s="32" t="s">
        <v>1392</v>
      </c>
      <c r="T148" s="32" t="s">
        <v>1392</v>
      </c>
      <c r="U148" s="32" t="s">
        <v>1392</v>
      </c>
      <c r="V148" s="32" t="s">
        <v>1392</v>
      </c>
      <c r="W148" s="32" t="s">
        <v>1392</v>
      </c>
      <c r="X148" s="32" t="s">
        <v>1392</v>
      </c>
      <c r="Y148" s="32" t="s">
        <v>1392</v>
      </c>
    </row>
    <row r="149" spans="1:28" x14ac:dyDescent="0.2">
      <c r="A149" s="29" t="s">
        <v>216</v>
      </c>
      <c r="B149" s="38">
        <v>17.66</v>
      </c>
      <c r="C149" s="31">
        <v>6</v>
      </c>
      <c r="D149" s="38">
        <v>22.09</v>
      </c>
      <c r="E149" s="31">
        <v>3.8</v>
      </c>
      <c r="F149" s="38">
        <v>9.07</v>
      </c>
      <c r="G149" s="31">
        <v>4.8</v>
      </c>
      <c r="H149" s="38">
        <v>11.54</v>
      </c>
      <c r="I149" s="31">
        <v>3.4</v>
      </c>
      <c r="J149" s="38">
        <v>12.52</v>
      </c>
      <c r="K149" s="31">
        <v>3.5</v>
      </c>
      <c r="L149" s="38">
        <v>13.39</v>
      </c>
      <c r="M149" s="31">
        <v>3.7</v>
      </c>
      <c r="N149" s="38">
        <v>15.1</v>
      </c>
      <c r="O149" s="31">
        <v>3.9</v>
      </c>
      <c r="P149" s="38">
        <v>21.09</v>
      </c>
      <c r="Q149" s="31">
        <v>6</v>
      </c>
      <c r="R149" s="38">
        <v>24.48</v>
      </c>
      <c r="S149" s="31">
        <v>7.1</v>
      </c>
      <c r="T149" s="38">
        <v>26.89</v>
      </c>
      <c r="U149" s="31">
        <v>9.9</v>
      </c>
      <c r="V149" s="38">
        <v>30.03</v>
      </c>
      <c r="W149" s="31">
        <v>11</v>
      </c>
      <c r="X149" s="32" t="s">
        <v>1392</v>
      </c>
      <c r="Y149" s="32" t="s">
        <v>1392</v>
      </c>
      <c r="Z149" s="1">
        <v>309</v>
      </c>
    </row>
    <row r="150" spans="1:28" x14ac:dyDescent="0.2">
      <c r="A150" s="29" t="s">
        <v>217</v>
      </c>
      <c r="B150" s="38">
        <v>20.36</v>
      </c>
      <c r="C150" s="31">
        <v>12</v>
      </c>
      <c r="D150" s="38">
        <v>35.51</v>
      </c>
      <c r="E150" s="31">
        <v>8.8000000000000007</v>
      </c>
      <c r="F150" s="38">
        <v>8.6999999999999993</v>
      </c>
      <c r="G150" s="31">
        <v>7.8</v>
      </c>
      <c r="H150" s="38">
        <v>10.73</v>
      </c>
      <c r="I150" s="31">
        <v>7</v>
      </c>
      <c r="J150" s="38">
        <v>12.13</v>
      </c>
      <c r="K150" s="31">
        <v>7.6</v>
      </c>
      <c r="L150" s="38">
        <v>13.97</v>
      </c>
      <c r="M150" s="31">
        <v>8.6999999999999993</v>
      </c>
      <c r="N150" s="38">
        <v>16.68</v>
      </c>
      <c r="O150" s="31">
        <v>7.9</v>
      </c>
      <c r="P150" s="38">
        <v>26.68</v>
      </c>
      <c r="Q150" s="31">
        <v>16</v>
      </c>
      <c r="R150" s="38">
        <v>35.4</v>
      </c>
      <c r="S150" s="31">
        <v>18</v>
      </c>
      <c r="T150" s="32" t="s">
        <v>1392</v>
      </c>
      <c r="U150" s="32" t="s">
        <v>1392</v>
      </c>
      <c r="V150" s="32" t="s">
        <v>1392</v>
      </c>
      <c r="W150" s="32" t="s">
        <v>1392</v>
      </c>
      <c r="X150" s="32" t="s">
        <v>1392</v>
      </c>
      <c r="Y150" s="32" t="s">
        <v>1392</v>
      </c>
      <c r="Z150" s="1">
        <v>322</v>
      </c>
    </row>
    <row r="151" spans="1:28" x14ac:dyDescent="0.2">
      <c r="A151" s="29" t="s">
        <v>107</v>
      </c>
      <c r="B151" s="38">
        <v>13.52</v>
      </c>
      <c r="C151" s="31">
        <v>5.5</v>
      </c>
      <c r="D151" s="38">
        <v>15.18</v>
      </c>
      <c r="E151" s="31">
        <v>4</v>
      </c>
      <c r="F151" s="38">
        <v>7.5</v>
      </c>
      <c r="G151" s="31">
        <v>3.6</v>
      </c>
      <c r="H151" s="38">
        <v>8.91</v>
      </c>
      <c r="I151" s="31">
        <v>5.8</v>
      </c>
      <c r="J151" s="38">
        <v>9.68</v>
      </c>
      <c r="K151" s="31">
        <v>5.4</v>
      </c>
      <c r="L151" s="38">
        <v>10.220000000000001</v>
      </c>
      <c r="M151" s="31">
        <v>5.8</v>
      </c>
      <c r="N151" s="38">
        <v>11.79</v>
      </c>
      <c r="O151" s="31">
        <v>5.9</v>
      </c>
      <c r="P151" s="38">
        <v>14.75</v>
      </c>
      <c r="Q151" s="31">
        <v>6.8</v>
      </c>
      <c r="R151" s="38">
        <v>17.059999999999999</v>
      </c>
      <c r="S151" s="31">
        <v>8.9</v>
      </c>
      <c r="T151" s="38">
        <v>18.02</v>
      </c>
      <c r="U151" s="31">
        <v>13</v>
      </c>
      <c r="V151" s="38">
        <v>19.89</v>
      </c>
      <c r="W151" s="31">
        <v>15</v>
      </c>
      <c r="X151" s="32" t="s">
        <v>1392</v>
      </c>
      <c r="Y151" s="32" t="s">
        <v>1392</v>
      </c>
      <c r="Z151" s="1">
        <v>197</v>
      </c>
    </row>
    <row r="152" spans="1:28" x14ac:dyDescent="0.2">
      <c r="A152" s="29" t="s">
        <v>1391</v>
      </c>
      <c r="B152" s="38">
        <v>11.92</v>
      </c>
      <c r="C152" s="31">
        <v>5.0999999999999996</v>
      </c>
      <c r="D152" s="38">
        <v>13.37</v>
      </c>
      <c r="E152" s="31">
        <v>3.3</v>
      </c>
      <c r="F152" s="38">
        <v>7.06</v>
      </c>
      <c r="G152" s="31">
        <v>3</v>
      </c>
      <c r="H152" s="38">
        <v>8</v>
      </c>
      <c r="I152" s="31">
        <v>4.0999999999999996</v>
      </c>
      <c r="J152" s="38">
        <v>8.5299999999999994</v>
      </c>
      <c r="K152" s="31">
        <v>4.2</v>
      </c>
      <c r="L152" s="38">
        <v>9.15</v>
      </c>
      <c r="M152" s="31">
        <v>4.5</v>
      </c>
      <c r="N152" s="38">
        <v>10.71</v>
      </c>
      <c r="O152" s="31">
        <v>5.5</v>
      </c>
      <c r="P152" s="38">
        <v>13.4</v>
      </c>
      <c r="Q152" s="31">
        <v>5.3</v>
      </c>
      <c r="R152" s="38">
        <v>14.79</v>
      </c>
      <c r="S152" s="31">
        <v>7.6</v>
      </c>
      <c r="T152" s="38">
        <v>16.22</v>
      </c>
      <c r="U152" s="31">
        <v>8</v>
      </c>
      <c r="V152" s="38">
        <v>17.54</v>
      </c>
      <c r="W152" s="31">
        <v>13</v>
      </c>
      <c r="X152" s="32" t="s">
        <v>1392</v>
      </c>
      <c r="Y152" s="32" t="s">
        <v>1392</v>
      </c>
      <c r="Z152" s="1">
        <v>93</v>
      </c>
    </row>
    <row r="153" spans="1:28" x14ac:dyDescent="0.2">
      <c r="A153" s="29" t="s">
        <v>65</v>
      </c>
      <c r="B153" s="38">
        <v>10.86</v>
      </c>
      <c r="C153" s="31">
        <v>4.5</v>
      </c>
      <c r="D153" s="38">
        <v>11.77</v>
      </c>
      <c r="E153" s="31">
        <v>2.1</v>
      </c>
      <c r="F153" s="38">
        <v>6.77</v>
      </c>
      <c r="G153" s="31">
        <v>2.8</v>
      </c>
      <c r="H153" s="38">
        <v>7.68</v>
      </c>
      <c r="I153" s="31">
        <v>2.6</v>
      </c>
      <c r="J153" s="38">
        <v>8.1199999999999992</v>
      </c>
      <c r="K153" s="31">
        <v>2.6</v>
      </c>
      <c r="L153" s="38">
        <v>8.5399999999999991</v>
      </c>
      <c r="M153" s="31">
        <v>2.2999999999999998</v>
      </c>
      <c r="N153" s="38">
        <v>9.25</v>
      </c>
      <c r="O153" s="31">
        <v>4.0999999999999996</v>
      </c>
      <c r="P153" s="38">
        <v>11.95</v>
      </c>
      <c r="Q153" s="31">
        <v>4.0999999999999996</v>
      </c>
      <c r="R153" s="38">
        <v>13.35</v>
      </c>
      <c r="S153" s="31">
        <v>4.7</v>
      </c>
      <c r="T153" s="38">
        <v>14.1</v>
      </c>
      <c r="U153" s="31">
        <v>5.7</v>
      </c>
      <c r="V153" s="38">
        <v>14.99</v>
      </c>
      <c r="W153" s="31">
        <v>7.8</v>
      </c>
      <c r="X153" s="38">
        <v>18.8</v>
      </c>
      <c r="Y153" s="31">
        <v>18</v>
      </c>
      <c r="Z153" s="1">
        <v>24</v>
      </c>
      <c r="AA153" s="1" t="s">
        <v>348</v>
      </c>
      <c r="AB153" s="1" t="s">
        <v>348</v>
      </c>
    </row>
    <row r="154" spans="1:28" x14ac:dyDescent="0.2">
      <c r="A154" s="29" t="s">
        <v>218</v>
      </c>
      <c r="B154" s="38">
        <v>18.22</v>
      </c>
      <c r="C154" s="31">
        <v>5.9</v>
      </c>
      <c r="D154" s="38">
        <v>22.49</v>
      </c>
      <c r="E154" s="31">
        <v>4.5999999999999996</v>
      </c>
      <c r="F154" s="38">
        <v>9.0299999999999994</v>
      </c>
      <c r="G154" s="31">
        <v>5.8</v>
      </c>
      <c r="H154" s="38">
        <v>11.98</v>
      </c>
      <c r="I154" s="31">
        <v>5.4</v>
      </c>
      <c r="J154" s="38">
        <v>13.03</v>
      </c>
      <c r="K154" s="31">
        <v>4.0999999999999996</v>
      </c>
      <c r="L154" s="38">
        <v>13.65</v>
      </c>
      <c r="M154" s="31">
        <v>3.5</v>
      </c>
      <c r="N154" s="38">
        <v>15.77</v>
      </c>
      <c r="O154" s="31">
        <v>6.1</v>
      </c>
      <c r="P154" s="38">
        <v>20.68</v>
      </c>
      <c r="Q154" s="31">
        <v>6.3</v>
      </c>
      <c r="R154" s="38">
        <v>23.96</v>
      </c>
      <c r="S154" s="31">
        <v>8.6999999999999993</v>
      </c>
      <c r="T154" s="38">
        <v>26.35</v>
      </c>
      <c r="U154" s="31">
        <v>12</v>
      </c>
      <c r="V154" s="38">
        <v>28.99</v>
      </c>
      <c r="W154" s="31">
        <v>17</v>
      </c>
      <c r="X154" s="32" t="s">
        <v>1392</v>
      </c>
      <c r="Y154" s="32" t="s">
        <v>1392</v>
      </c>
      <c r="Z154" s="1">
        <v>313</v>
      </c>
    </row>
    <row r="155" spans="1:28" x14ac:dyDescent="0.2">
      <c r="A155" s="29" t="s">
        <v>62</v>
      </c>
      <c r="B155" s="38">
        <v>11.73</v>
      </c>
      <c r="C155" s="31">
        <v>4</v>
      </c>
      <c r="D155" s="38">
        <v>14.44</v>
      </c>
      <c r="E155" s="31">
        <v>2.8</v>
      </c>
      <c r="F155" s="38">
        <v>7.39</v>
      </c>
      <c r="G155" s="31">
        <v>2.2000000000000002</v>
      </c>
      <c r="H155" s="38">
        <v>8.4</v>
      </c>
      <c r="I155" s="31">
        <v>2</v>
      </c>
      <c r="J155" s="38">
        <v>8.9</v>
      </c>
      <c r="K155" s="31">
        <v>2.2999999999999998</v>
      </c>
      <c r="L155" s="38">
        <v>9.4</v>
      </c>
      <c r="M155" s="31">
        <v>2.2000000000000002</v>
      </c>
      <c r="N155" s="38">
        <v>10.54</v>
      </c>
      <c r="O155" s="31">
        <v>2.4</v>
      </c>
      <c r="P155" s="38">
        <v>13.97</v>
      </c>
      <c r="Q155" s="31">
        <v>5.3</v>
      </c>
      <c r="R155" s="38">
        <v>16.12</v>
      </c>
      <c r="S155" s="31">
        <v>4.9000000000000004</v>
      </c>
      <c r="T155" s="38">
        <v>17.53</v>
      </c>
      <c r="U155" s="31">
        <v>5</v>
      </c>
      <c r="V155" s="38">
        <v>18.48</v>
      </c>
      <c r="W155" s="31">
        <v>7.4</v>
      </c>
      <c r="X155" s="38">
        <v>24.12</v>
      </c>
      <c r="Y155" s="31">
        <v>18</v>
      </c>
      <c r="Z155" s="1">
        <v>80</v>
      </c>
      <c r="AB155" s="1" t="s">
        <v>348</v>
      </c>
    </row>
    <row r="156" spans="1:28" x14ac:dyDescent="0.2">
      <c r="A156" s="29" t="s">
        <v>26</v>
      </c>
      <c r="B156" s="38">
        <v>11.98</v>
      </c>
      <c r="C156" s="31">
        <v>5.8</v>
      </c>
      <c r="D156" s="38">
        <v>13.63</v>
      </c>
      <c r="E156" s="31">
        <v>3.4</v>
      </c>
      <c r="F156" s="38">
        <v>7.27</v>
      </c>
      <c r="G156" s="31">
        <v>4.0999999999999996</v>
      </c>
      <c r="H156" s="38">
        <v>8.25</v>
      </c>
      <c r="I156" s="31">
        <v>3.3</v>
      </c>
      <c r="J156" s="38">
        <v>8.9700000000000006</v>
      </c>
      <c r="K156" s="31">
        <v>3.3</v>
      </c>
      <c r="L156" s="38">
        <v>9.2899999999999991</v>
      </c>
      <c r="M156" s="31">
        <v>3.4</v>
      </c>
      <c r="N156" s="38">
        <v>10.27</v>
      </c>
      <c r="O156" s="31">
        <v>5.6</v>
      </c>
      <c r="P156" s="38">
        <v>13.41</v>
      </c>
      <c r="Q156" s="31">
        <v>6.9</v>
      </c>
      <c r="R156" s="38">
        <v>15.58</v>
      </c>
      <c r="S156" s="31">
        <v>8.1</v>
      </c>
      <c r="T156" s="38">
        <v>16.489999999999998</v>
      </c>
      <c r="U156" s="31">
        <v>10</v>
      </c>
      <c r="V156" s="38">
        <v>17.87</v>
      </c>
      <c r="W156" s="31">
        <v>12</v>
      </c>
      <c r="X156" s="32" t="s">
        <v>1392</v>
      </c>
      <c r="Y156" s="32" t="s">
        <v>1392</v>
      </c>
      <c r="Z156" s="1">
        <v>100</v>
      </c>
    </row>
    <row r="157" spans="1:28" x14ac:dyDescent="0.2">
      <c r="A157" s="29" t="s">
        <v>219</v>
      </c>
      <c r="B157" s="38">
        <v>16.64</v>
      </c>
      <c r="C157" s="31">
        <v>4.2</v>
      </c>
      <c r="D157" s="38">
        <v>19.27</v>
      </c>
      <c r="E157" s="31">
        <v>2.9</v>
      </c>
      <c r="F157" s="38">
        <v>8.2799999999999994</v>
      </c>
      <c r="G157" s="31">
        <v>3.1</v>
      </c>
      <c r="H157" s="38">
        <v>10.3</v>
      </c>
      <c r="I157" s="31">
        <v>4</v>
      </c>
      <c r="J157" s="38">
        <v>11.75</v>
      </c>
      <c r="K157" s="31">
        <v>4</v>
      </c>
      <c r="L157" s="38">
        <v>12.77</v>
      </c>
      <c r="M157" s="31">
        <v>3.6</v>
      </c>
      <c r="N157" s="38">
        <v>14.56</v>
      </c>
      <c r="O157" s="31">
        <v>3.1</v>
      </c>
      <c r="P157" s="38">
        <v>19</v>
      </c>
      <c r="Q157" s="31">
        <v>3.7</v>
      </c>
      <c r="R157" s="38">
        <v>21.14</v>
      </c>
      <c r="S157" s="31">
        <v>5.0999999999999996</v>
      </c>
      <c r="T157" s="38">
        <v>23.08</v>
      </c>
      <c r="U157" s="31">
        <v>6.4</v>
      </c>
      <c r="V157" s="38">
        <v>25.72</v>
      </c>
      <c r="W157" s="31">
        <v>9.6</v>
      </c>
      <c r="X157" s="38">
        <v>33.96</v>
      </c>
      <c r="Y157" s="31">
        <v>19</v>
      </c>
      <c r="Z157" s="1">
        <v>295</v>
      </c>
    </row>
    <row r="158" spans="1:28" x14ac:dyDescent="0.2">
      <c r="A158" s="29" t="s">
        <v>47</v>
      </c>
      <c r="B158" s="38">
        <v>12.43</v>
      </c>
      <c r="C158" s="31">
        <v>8.5</v>
      </c>
      <c r="D158" s="38">
        <v>15.07</v>
      </c>
      <c r="E158" s="31">
        <v>4.2</v>
      </c>
      <c r="F158" s="38">
        <v>6.76</v>
      </c>
      <c r="G158" s="31">
        <v>2.6</v>
      </c>
      <c r="H158" s="38">
        <v>8.11</v>
      </c>
      <c r="I158" s="31">
        <v>4.5999999999999996</v>
      </c>
      <c r="J158" s="38">
        <v>8.59</v>
      </c>
      <c r="K158" s="31">
        <v>4.3</v>
      </c>
      <c r="L158" s="38">
        <v>9.32</v>
      </c>
      <c r="M158" s="31">
        <v>5.7</v>
      </c>
      <c r="N158" s="38">
        <v>10.67</v>
      </c>
      <c r="O158" s="31">
        <v>6.5</v>
      </c>
      <c r="P158" s="38">
        <v>15.11</v>
      </c>
      <c r="Q158" s="31">
        <v>10</v>
      </c>
      <c r="R158" s="38">
        <v>18.239999999999998</v>
      </c>
      <c r="S158" s="31">
        <v>9.6</v>
      </c>
      <c r="T158" s="38">
        <v>19.38</v>
      </c>
      <c r="U158" s="31">
        <v>11</v>
      </c>
      <c r="V158" s="38">
        <v>21.39</v>
      </c>
      <c r="W158" s="31">
        <v>13</v>
      </c>
      <c r="X158" s="32" t="s">
        <v>1392</v>
      </c>
      <c r="Y158" s="32" t="s">
        <v>1392</v>
      </c>
      <c r="Z158" s="1">
        <v>130</v>
      </c>
    </row>
    <row r="159" spans="1:28" x14ac:dyDescent="0.2">
      <c r="A159" s="29" t="s">
        <v>63</v>
      </c>
      <c r="B159" s="38">
        <v>12.79</v>
      </c>
      <c r="C159" s="31">
        <v>2.2000000000000002</v>
      </c>
      <c r="D159" s="38">
        <v>15.06</v>
      </c>
      <c r="E159" s="31">
        <v>1.9</v>
      </c>
      <c r="F159" s="38">
        <v>7.37</v>
      </c>
      <c r="G159" s="31">
        <v>1.2</v>
      </c>
      <c r="H159" s="38">
        <v>8.59</v>
      </c>
      <c r="I159" s="31">
        <v>1.8</v>
      </c>
      <c r="J159" s="38">
        <v>9.24</v>
      </c>
      <c r="K159" s="31">
        <v>2.2000000000000002</v>
      </c>
      <c r="L159" s="38">
        <v>10</v>
      </c>
      <c r="M159" s="31">
        <v>1.6</v>
      </c>
      <c r="N159" s="38">
        <v>11.27</v>
      </c>
      <c r="O159" s="31">
        <v>2.4</v>
      </c>
      <c r="P159" s="38">
        <v>14.37</v>
      </c>
      <c r="Q159" s="31">
        <v>3.2</v>
      </c>
      <c r="R159" s="38">
        <v>16.73</v>
      </c>
      <c r="S159" s="31">
        <v>3.1</v>
      </c>
      <c r="T159" s="38">
        <v>17.82</v>
      </c>
      <c r="U159" s="31">
        <v>3.9</v>
      </c>
      <c r="V159" s="38">
        <v>19.850000000000001</v>
      </c>
      <c r="W159" s="31">
        <v>5.0999999999999996</v>
      </c>
      <c r="X159" s="38">
        <v>24.97</v>
      </c>
      <c r="Y159" s="31">
        <v>9.4</v>
      </c>
      <c r="Z159" s="1">
        <v>152</v>
      </c>
    </row>
    <row r="160" spans="1:28" x14ac:dyDescent="0.2">
      <c r="A160" s="29" t="s">
        <v>79</v>
      </c>
      <c r="B160" s="38">
        <v>10.210000000000001</v>
      </c>
      <c r="C160" s="31">
        <v>3.1</v>
      </c>
      <c r="D160" s="38">
        <v>12.15</v>
      </c>
      <c r="E160" s="31">
        <v>2.7</v>
      </c>
      <c r="F160" s="38">
        <v>6.72</v>
      </c>
      <c r="G160" s="31">
        <v>1.5</v>
      </c>
      <c r="H160" s="38">
        <v>7.42</v>
      </c>
      <c r="I160" s="31">
        <v>2.1</v>
      </c>
      <c r="J160" s="38">
        <v>7.7</v>
      </c>
      <c r="K160" s="31">
        <v>2.4</v>
      </c>
      <c r="L160" s="38">
        <v>8.35</v>
      </c>
      <c r="M160" s="31">
        <v>3</v>
      </c>
      <c r="N160" s="38">
        <v>9.33</v>
      </c>
      <c r="O160" s="31">
        <v>3.1</v>
      </c>
      <c r="P160" s="38">
        <v>11.34</v>
      </c>
      <c r="Q160" s="31">
        <v>3.9</v>
      </c>
      <c r="R160" s="38">
        <v>13</v>
      </c>
      <c r="S160" s="31">
        <v>6.7</v>
      </c>
      <c r="T160" s="38">
        <v>14.64</v>
      </c>
      <c r="U160" s="31">
        <v>8.3000000000000007</v>
      </c>
      <c r="V160" s="38">
        <v>15.89</v>
      </c>
      <c r="W160" s="31">
        <v>10</v>
      </c>
      <c r="X160" s="32" t="s">
        <v>1392</v>
      </c>
      <c r="Y160" s="32" t="s">
        <v>1392</v>
      </c>
      <c r="Z160" s="1">
        <v>5</v>
      </c>
      <c r="AA160" s="1" t="s">
        <v>348</v>
      </c>
      <c r="AB160" s="1" t="s">
        <v>348</v>
      </c>
    </row>
    <row r="161" spans="1:28" x14ac:dyDescent="0.2">
      <c r="A161" s="29" t="s">
        <v>250</v>
      </c>
      <c r="B161" s="38">
        <v>14.25</v>
      </c>
      <c r="C161" s="31">
        <v>6.7</v>
      </c>
      <c r="D161" s="38">
        <v>17.850000000000001</v>
      </c>
      <c r="E161" s="31">
        <v>7.3</v>
      </c>
      <c r="F161" s="38">
        <v>7.28</v>
      </c>
      <c r="G161" s="31">
        <v>3.1</v>
      </c>
      <c r="H161" s="38">
        <v>8.75</v>
      </c>
      <c r="I161" s="31">
        <v>8.8000000000000007</v>
      </c>
      <c r="J161" s="38">
        <v>9.91</v>
      </c>
      <c r="K161" s="31">
        <v>8.3000000000000007</v>
      </c>
      <c r="L161" s="38">
        <v>10.85</v>
      </c>
      <c r="M161" s="31">
        <v>7.6</v>
      </c>
      <c r="N161" s="38">
        <v>12.26</v>
      </c>
      <c r="O161" s="31">
        <v>7</v>
      </c>
      <c r="P161" s="38">
        <v>15.56</v>
      </c>
      <c r="Q161" s="31">
        <v>8.5</v>
      </c>
      <c r="R161" s="38">
        <v>18.13</v>
      </c>
      <c r="S161" s="31">
        <v>15</v>
      </c>
      <c r="T161" s="38">
        <v>19.149999999999999</v>
      </c>
      <c r="U161" s="31">
        <v>20</v>
      </c>
      <c r="V161" s="32" t="s">
        <v>1392</v>
      </c>
      <c r="W161" s="32" t="s">
        <v>1392</v>
      </c>
      <c r="X161" s="32" t="s">
        <v>1392</v>
      </c>
      <c r="Y161" s="32" t="s">
        <v>1392</v>
      </c>
      <c r="Z161" s="1">
        <v>227</v>
      </c>
    </row>
    <row r="162" spans="1:28" x14ac:dyDescent="0.2">
      <c r="A162" s="29" t="s">
        <v>220</v>
      </c>
      <c r="B162" s="38">
        <v>15.87</v>
      </c>
      <c r="C162" s="31">
        <v>3.5</v>
      </c>
      <c r="D162" s="38">
        <v>18.23</v>
      </c>
      <c r="E162" s="31">
        <v>2.8</v>
      </c>
      <c r="F162" s="38">
        <v>8.1</v>
      </c>
      <c r="G162" s="31">
        <v>4.5</v>
      </c>
      <c r="H162" s="38">
        <v>10.02</v>
      </c>
      <c r="I162" s="31">
        <v>4.9000000000000004</v>
      </c>
      <c r="J162" s="38">
        <v>11.5</v>
      </c>
      <c r="K162" s="31">
        <v>4.7</v>
      </c>
      <c r="L162" s="38">
        <v>12.6</v>
      </c>
      <c r="M162" s="31">
        <v>3.8</v>
      </c>
      <c r="N162" s="38">
        <v>14.23</v>
      </c>
      <c r="O162" s="31">
        <v>2.8</v>
      </c>
      <c r="P162" s="38">
        <v>17.96</v>
      </c>
      <c r="Q162" s="31">
        <v>4.4000000000000004</v>
      </c>
      <c r="R162" s="38">
        <v>20.68</v>
      </c>
      <c r="S162" s="31">
        <v>6.3</v>
      </c>
      <c r="T162" s="38">
        <v>22.5</v>
      </c>
      <c r="U162" s="31">
        <v>7.4</v>
      </c>
      <c r="V162" s="38">
        <v>24.69</v>
      </c>
      <c r="W162" s="31">
        <v>9.4</v>
      </c>
      <c r="X162" s="32" t="s">
        <v>1392</v>
      </c>
      <c r="Y162" s="32" t="s">
        <v>1392</v>
      </c>
      <c r="Z162" s="1">
        <v>278</v>
      </c>
    </row>
    <row r="163" spans="1:28" x14ac:dyDescent="0.2">
      <c r="A163" s="29" t="s">
        <v>132</v>
      </c>
      <c r="B163" s="38">
        <v>14.38</v>
      </c>
      <c r="C163" s="31">
        <v>11</v>
      </c>
      <c r="D163" s="38">
        <v>17.149999999999999</v>
      </c>
      <c r="E163" s="31">
        <v>5.2</v>
      </c>
      <c r="F163" s="38">
        <v>7.98</v>
      </c>
      <c r="G163" s="31">
        <v>5.9</v>
      </c>
      <c r="H163" s="38">
        <v>9.14</v>
      </c>
      <c r="I163" s="31">
        <v>6.2</v>
      </c>
      <c r="J163" s="38">
        <v>9.92</v>
      </c>
      <c r="K163" s="31">
        <v>8.4</v>
      </c>
      <c r="L163" s="38">
        <v>10.89</v>
      </c>
      <c r="M163" s="31">
        <v>7.9</v>
      </c>
      <c r="N163" s="38">
        <v>12.58</v>
      </c>
      <c r="O163" s="31">
        <v>7.8</v>
      </c>
      <c r="P163" s="38">
        <v>18.03</v>
      </c>
      <c r="Q163" s="31">
        <v>9.3000000000000007</v>
      </c>
      <c r="R163" s="38">
        <v>20</v>
      </c>
      <c r="S163" s="31">
        <v>9.5</v>
      </c>
      <c r="T163" s="38">
        <v>21.14</v>
      </c>
      <c r="U163" s="31">
        <v>14</v>
      </c>
      <c r="V163" s="38">
        <v>22.21</v>
      </c>
      <c r="W163" s="31">
        <v>20</v>
      </c>
      <c r="X163" s="32" t="s">
        <v>1392</v>
      </c>
      <c r="Y163" s="32" t="s">
        <v>1392</v>
      </c>
      <c r="Z163" s="1">
        <v>232</v>
      </c>
    </row>
    <row r="164" spans="1:28" x14ac:dyDescent="0.2">
      <c r="A164" s="29" t="s">
        <v>99</v>
      </c>
      <c r="B164" s="38">
        <v>11.63</v>
      </c>
      <c r="C164" s="31">
        <v>5.8</v>
      </c>
      <c r="D164" s="38">
        <v>13.25</v>
      </c>
      <c r="E164" s="31">
        <v>4.0999999999999996</v>
      </c>
      <c r="F164" s="38">
        <v>6.91</v>
      </c>
      <c r="G164" s="31">
        <v>4.3</v>
      </c>
      <c r="H164" s="38">
        <v>8.02</v>
      </c>
      <c r="I164" s="31">
        <v>4.8</v>
      </c>
      <c r="J164" s="38">
        <v>8.57</v>
      </c>
      <c r="K164" s="31">
        <v>4.5</v>
      </c>
      <c r="L164" s="38">
        <v>9.2899999999999991</v>
      </c>
      <c r="M164" s="31">
        <v>5.2</v>
      </c>
      <c r="N164" s="38">
        <v>10.63</v>
      </c>
      <c r="O164" s="31">
        <v>5.3</v>
      </c>
      <c r="P164" s="38">
        <v>12.9</v>
      </c>
      <c r="Q164" s="31">
        <v>7</v>
      </c>
      <c r="R164" s="38">
        <v>14.75</v>
      </c>
      <c r="S164" s="31">
        <v>11</v>
      </c>
      <c r="T164" s="38">
        <v>15.34</v>
      </c>
      <c r="U164" s="31">
        <v>13</v>
      </c>
      <c r="V164" s="38">
        <v>17.5</v>
      </c>
      <c r="W164" s="31">
        <v>18</v>
      </c>
      <c r="X164" s="32" t="s">
        <v>1392</v>
      </c>
      <c r="Y164" s="32" t="s">
        <v>1392</v>
      </c>
      <c r="Z164" s="1">
        <v>71</v>
      </c>
      <c r="AB164" s="1" t="s">
        <v>348</v>
      </c>
    </row>
    <row r="165" spans="1:28" x14ac:dyDescent="0.2">
      <c r="A165" s="29" t="s">
        <v>27</v>
      </c>
      <c r="B165" s="38">
        <v>12.61</v>
      </c>
      <c r="C165" s="31">
        <v>3.4</v>
      </c>
      <c r="D165" s="38">
        <v>14.31</v>
      </c>
      <c r="E165" s="31">
        <v>2.2000000000000002</v>
      </c>
      <c r="F165" s="38">
        <v>7.21</v>
      </c>
      <c r="G165" s="31">
        <v>1.7</v>
      </c>
      <c r="H165" s="38">
        <v>8.24</v>
      </c>
      <c r="I165" s="31">
        <v>2.1</v>
      </c>
      <c r="J165" s="38">
        <v>8.84</v>
      </c>
      <c r="K165" s="31">
        <v>2.4</v>
      </c>
      <c r="L165" s="38">
        <v>9.4700000000000006</v>
      </c>
      <c r="M165" s="31">
        <v>2.4</v>
      </c>
      <c r="N165" s="38">
        <v>10.82</v>
      </c>
      <c r="O165" s="31">
        <v>3.3</v>
      </c>
      <c r="P165" s="38">
        <v>14.24</v>
      </c>
      <c r="Q165" s="31">
        <v>3.7</v>
      </c>
      <c r="R165" s="38">
        <v>16.18</v>
      </c>
      <c r="S165" s="31">
        <v>4.0999999999999996</v>
      </c>
      <c r="T165" s="38">
        <v>17.559999999999999</v>
      </c>
      <c r="U165" s="31">
        <v>5.4</v>
      </c>
      <c r="V165" s="38">
        <v>18.940000000000001</v>
      </c>
      <c r="W165" s="31">
        <v>6.4</v>
      </c>
      <c r="X165" s="38">
        <v>23.95</v>
      </c>
      <c r="Y165" s="31">
        <v>14</v>
      </c>
      <c r="Z165" s="1">
        <v>140</v>
      </c>
    </row>
    <row r="166" spans="1:28" x14ac:dyDescent="0.2">
      <c r="A166" s="29" t="s">
        <v>151</v>
      </c>
      <c r="B166" s="38">
        <v>11.95</v>
      </c>
      <c r="C166" s="31">
        <v>4.8</v>
      </c>
      <c r="D166" s="38">
        <v>13.7</v>
      </c>
      <c r="E166" s="31">
        <v>3.1</v>
      </c>
      <c r="F166" s="38">
        <v>7.06</v>
      </c>
      <c r="G166" s="31">
        <v>3.1</v>
      </c>
      <c r="H166" s="38">
        <v>8.11</v>
      </c>
      <c r="I166" s="31">
        <v>3.2</v>
      </c>
      <c r="J166" s="38">
        <v>8.75</v>
      </c>
      <c r="K166" s="31">
        <v>3.5</v>
      </c>
      <c r="L166" s="38">
        <v>9.24</v>
      </c>
      <c r="M166" s="31">
        <v>3.9</v>
      </c>
      <c r="N166" s="38">
        <v>10.62</v>
      </c>
      <c r="O166" s="31">
        <v>4.5</v>
      </c>
      <c r="P166" s="38">
        <v>13.33</v>
      </c>
      <c r="Q166" s="31">
        <v>4.5999999999999996</v>
      </c>
      <c r="R166" s="38">
        <v>15.31</v>
      </c>
      <c r="S166" s="31">
        <v>7.7</v>
      </c>
      <c r="T166" s="38">
        <v>16.96</v>
      </c>
      <c r="U166" s="31">
        <v>8.9</v>
      </c>
      <c r="V166" s="38">
        <v>18.82</v>
      </c>
      <c r="W166" s="31">
        <v>9.1999999999999993</v>
      </c>
      <c r="X166" s="32" t="s">
        <v>1392</v>
      </c>
      <c r="Y166" s="32" t="s">
        <v>1392</v>
      </c>
      <c r="Z166" s="1">
        <v>96</v>
      </c>
    </row>
    <row r="167" spans="1:28" x14ac:dyDescent="0.2">
      <c r="A167" s="29" t="s">
        <v>269</v>
      </c>
      <c r="B167" s="38">
        <v>13.3</v>
      </c>
      <c r="C167" s="31">
        <v>4.3</v>
      </c>
      <c r="D167" s="38">
        <v>16.059999999999999</v>
      </c>
      <c r="E167" s="31">
        <v>4.0999999999999996</v>
      </c>
      <c r="F167" s="38">
        <v>7.17</v>
      </c>
      <c r="G167" s="31">
        <v>3.3</v>
      </c>
      <c r="H167" s="38">
        <v>8.76</v>
      </c>
      <c r="I167" s="31">
        <v>3.6</v>
      </c>
      <c r="J167" s="38">
        <v>9.5299999999999994</v>
      </c>
      <c r="K167" s="31">
        <v>4.0999999999999996</v>
      </c>
      <c r="L167" s="38">
        <v>10.25</v>
      </c>
      <c r="M167" s="31">
        <v>4.0999999999999996</v>
      </c>
      <c r="N167" s="38">
        <v>11.54</v>
      </c>
      <c r="O167" s="31">
        <v>4.2</v>
      </c>
      <c r="P167" s="38">
        <v>14.79</v>
      </c>
      <c r="Q167" s="31">
        <v>5.3</v>
      </c>
      <c r="R167" s="38">
        <v>17.22</v>
      </c>
      <c r="S167" s="31">
        <v>9.9</v>
      </c>
      <c r="T167" s="38">
        <v>18.89</v>
      </c>
      <c r="U167" s="31">
        <v>11</v>
      </c>
      <c r="V167" s="38">
        <v>21.96</v>
      </c>
      <c r="W167" s="31">
        <v>13</v>
      </c>
      <c r="X167" s="32" t="s">
        <v>1392</v>
      </c>
      <c r="Y167" s="32" t="s">
        <v>1392</v>
      </c>
      <c r="Z167" s="1">
        <v>186</v>
      </c>
    </row>
    <row r="168" spans="1:28" x14ac:dyDescent="0.2">
      <c r="A168" s="29" t="s">
        <v>169</v>
      </c>
      <c r="B168" s="38">
        <v>15.53</v>
      </c>
      <c r="C168" s="31">
        <v>14</v>
      </c>
      <c r="D168" s="38">
        <v>18.77</v>
      </c>
      <c r="E168" s="31">
        <v>6.3</v>
      </c>
      <c r="F168" s="38">
        <v>8.25</v>
      </c>
      <c r="G168" s="31">
        <v>6.9</v>
      </c>
      <c r="H168" s="38">
        <v>9.82</v>
      </c>
      <c r="I168" s="31">
        <v>9.1</v>
      </c>
      <c r="J168" s="38">
        <v>11.09</v>
      </c>
      <c r="K168" s="31">
        <v>8.1</v>
      </c>
      <c r="L168" s="38">
        <v>12.02</v>
      </c>
      <c r="M168" s="31">
        <v>6.4</v>
      </c>
      <c r="N168" s="38">
        <v>12.62</v>
      </c>
      <c r="O168" s="31">
        <v>8.6999999999999993</v>
      </c>
      <c r="P168" s="38">
        <v>19.100000000000001</v>
      </c>
      <c r="Q168" s="31">
        <v>14</v>
      </c>
      <c r="R168" s="38">
        <v>22.44</v>
      </c>
      <c r="S168" s="31">
        <v>15</v>
      </c>
      <c r="T168" s="38">
        <v>23.67</v>
      </c>
      <c r="U168" s="31">
        <v>18</v>
      </c>
      <c r="V168" s="32" t="s">
        <v>1392</v>
      </c>
      <c r="W168" s="32" t="s">
        <v>1392</v>
      </c>
      <c r="X168" s="32" t="s">
        <v>1392</v>
      </c>
      <c r="Y168" s="32" t="s">
        <v>1392</v>
      </c>
      <c r="Z168" s="1">
        <v>271</v>
      </c>
    </row>
    <row r="169" spans="1:28" x14ac:dyDescent="0.2">
      <c r="A169" s="29" t="s">
        <v>144</v>
      </c>
      <c r="B169" s="38">
        <v>11.77</v>
      </c>
      <c r="C169" s="31">
        <v>10</v>
      </c>
      <c r="D169" s="38">
        <v>15.77</v>
      </c>
      <c r="E169" s="31">
        <v>7.7</v>
      </c>
      <c r="F169" s="38">
        <v>7.05</v>
      </c>
      <c r="G169" s="31">
        <v>7.2</v>
      </c>
      <c r="H169" s="38">
        <v>8.48</v>
      </c>
      <c r="I169" s="31">
        <v>7.7</v>
      </c>
      <c r="J169" s="38">
        <v>9.41</v>
      </c>
      <c r="K169" s="31">
        <v>6</v>
      </c>
      <c r="L169" s="38">
        <v>9.94</v>
      </c>
      <c r="M169" s="31">
        <v>5.6</v>
      </c>
      <c r="N169" s="38">
        <v>10.55</v>
      </c>
      <c r="O169" s="31">
        <v>6.2</v>
      </c>
      <c r="P169" s="38">
        <v>14.14</v>
      </c>
      <c r="Q169" s="31">
        <v>14</v>
      </c>
      <c r="R169" s="32" t="s">
        <v>1392</v>
      </c>
      <c r="S169" s="32" t="s">
        <v>1392</v>
      </c>
      <c r="T169" s="32" t="s">
        <v>1392</v>
      </c>
      <c r="U169" s="32" t="s">
        <v>1392</v>
      </c>
      <c r="V169" s="32" t="s">
        <v>1392</v>
      </c>
      <c r="W169" s="32" t="s">
        <v>1392</v>
      </c>
      <c r="X169" s="32" t="s">
        <v>1392</v>
      </c>
      <c r="Y169" s="32" t="s">
        <v>1392</v>
      </c>
      <c r="Z169" s="1">
        <v>82</v>
      </c>
    </row>
    <row r="170" spans="1:28" x14ac:dyDescent="0.2">
      <c r="A170" s="29" t="s">
        <v>18</v>
      </c>
      <c r="B170" s="38">
        <v>12.23</v>
      </c>
      <c r="C170" s="31">
        <v>3.1</v>
      </c>
      <c r="D170" s="38">
        <v>14.01</v>
      </c>
      <c r="E170" s="31">
        <v>2.2000000000000002</v>
      </c>
      <c r="F170" s="38">
        <v>7</v>
      </c>
      <c r="G170" s="31">
        <v>1.7</v>
      </c>
      <c r="H170" s="38">
        <v>8.26</v>
      </c>
      <c r="I170" s="31">
        <v>2.9</v>
      </c>
      <c r="J170" s="38">
        <v>9.1</v>
      </c>
      <c r="K170" s="31">
        <v>2.8</v>
      </c>
      <c r="L170" s="38">
        <v>9.6199999999999992</v>
      </c>
      <c r="M170" s="31">
        <v>1.8</v>
      </c>
      <c r="N170" s="38">
        <v>10.71</v>
      </c>
      <c r="O170" s="31">
        <v>2.6</v>
      </c>
      <c r="P170" s="38">
        <v>13.76</v>
      </c>
      <c r="Q170" s="31">
        <v>3.5</v>
      </c>
      <c r="R170" s="38">
        <v>15.74</v>
      </c>
      <c r="S170" s="31">
        <v>4.0999999999999996</v>
      </c>
      <c r="T170" s="38">
        <v>16.82</v>
      </c>
      <c r="U170" s="31">
        <v>4.9000000000000004</v>
      </c>
      <c r="V170" s="38">
        <v>18.05</v>
      </c>
      <c r="W170" s="31">
        <v>6.4</v>
      </c>
      <c r="X170" s="38">
        <v>22.91</v>
      </c>
      <c r="Y170" s="31">
        <v>14</v>
      </c>
      <c r="Z170" s="1">
        <v>118</v>
      </c>
    </row>
    <row r="171" spans="1:28" x14ac:dyDescent="0.2">
      <c r="A171" s="29" t="s">
        <v>115</v>
      </c>
      <c r="B171" s="38">
        <v>10.82</v>
      </c>
      <c r="C171" s="31">
        <v>6.7</v>
      </c>
      <c r="D171" s="38">
        <v>12.31</v>
      </c>
      <c r="E171" s="31">
        <v>4.3</v>
      </c>
      <c r="F171" s="38">
        <v>6.53</v>
      </c>
      <c r="G171" s="31">
        <v>2</v>
      </c>
      <c r="H171" s="38">
        <v>7.33</v>
      </c>
      <c r="I171" s="31">
        <v>4.5999999999999996</v>
      </c>
      <c r="J171" s="38">
        <v>7.82</v>
      </c>
      <c r="K171" s="31">
        <v>5.2</v>
      </c>
      <c r="L171" s="38">
        <v>8.4</v>
      </c>
      <c r="M171" s="31">
        <v>5.5</v>
      </c>
      <c r="N171" s="38">
        <v>9.66</v>
      </c>
      <c r="O171" s="31">
        <v>5.0999999999999996</v>
      </c>
      <c r="P171" s="38">
        <v>12.46</v>
      </c>
      <c r="Q171" s="31">
        <v>7.1</v>
      </c>
      <c r="R171" s="38">
        <v>13.67</v>
      </c>
      <c r="S171" s="31">
        <v>8.6999999999999993</v>
      </c>
      <c r="T171" s="38">
        <v>14.42</v>
      </c>
      <c r="U171" s="31">
        <v>12</v>
      </c>
      <c r="V171" s="38">
        <v>16.27</v>
      </c>
      <c r="W171" s="31">
        <v>17</v>
      </c>
      <c r="X171" s="32" t="s">
        <v>1392</v>
      </c>
      <c r="Y171" s="32" t="s">
        <v>1392</v>
      </c>
      <c r="Z171" s="1">
        <v>22</v>
      </c>
      <c r="AA171" s="1" t="s">
        <v>348</v>
      </c>
      <c r="AB171" s="1" t="s">
        <v>348</v>
      </c>
    </row>
    <row r="172" spans="1:28" x14ac:dyDescent="0.2">
      <c r="A172" s="29" t="s">
        <v>232</v>
      </c>
      <c r="B172" s="38">
        <v>13.71</v>
      </c>
      <c r="C172" s="31">
        <v>3.9</v>
      </c>
      <c r="D172" s="38">
        <v>15.45</v>
      </c>
      <c r="E172" s="31">
        <v>2.4</v>
      </c>
      <c r="F172" s="38">
        <v>7.5</v>
      </c>
      <c r="G172" s="31">
        <v>2.8</v>
      </c>
      <c r="H172" s="38">
        <v>8.91</v>
      </c>
      <c r="I172" s="31">
        <v>2.8</v>
      </c>
      <c r="J172" s="38">
        <v>9.6199999999999992</v>
      </c>
      <c r="K172" s="31">
        <v>3.6</v>
      </c>
      <c r="L172" s="38">
        <v>10.46</v>
      </c>
      <c r="M172" s="31">
        <v>3.5</v>
      </c>
      <c r="N172" s="38">
        <v>12.03</v>
      </c>
      <c r="O172" s="31">
        <v>4.0999999999999996</v>
      </c>
      <c r="P172" s="38">
        <v>15.76</v>
      </c>
      <c r="Q172" s="31">
        <v>4.5</v>
      </c>
      <c r="R172" s="38">
        <v>17.66</v>
      </c>
      <c r="S172" s="31">
        <v>3.8</v>
      </c>
      <c r="T172" s="38">
        <v>18.54</v>
      </c>
      <c r="U172" s="31">
        <v>4.4000000000000004</v>
      </c>
      <c r="V172" s="38">
        <v>19.86</v>
      </c>
      <c r="W172" s="31">
        <v>7.4</v>
      </c>
      <c r="X172" s="32" t="s">
        <v>1392</v>
      </c>
      <c r="Y172" s="32" t="s">
        <v>1392</v>
      </c>
      <c r="Z172" s="1">
        <v>208</v>
      </c>
    </row>
    <row r="173" spans="1:28" x14ac:dyDescent="0.2">
      <c r="A173" s="29" t="s">
        <v>94</v>
      </c>
      <c r="B173" s="38">
        <v>10.75</v>
      </c>
      <c r="C173" s="31">
        <v>9.5</v>
      </c>
      <c r="D173" s="38">
        <v>14.08</v>
      </c>
      <c r="E173" s="31">
        <v>8.8000000000000007</v>
      </c>
      <c r="F173" s="38">
        <v>7.11</v>
      </c>
      <c r="G173" s="31">
        <v>4.3</v>
      </c>
      <c r="H173" s="38">
        <v>7.87</v>
      </c>
      <c r="I173" s="31">
        <v>4.8</v>
      </c>
      <c r="J173" s="38">
        <v>8.44</v>
      </c>
      <c r="K173" s="31">
        <v>6.2</v>
      </c>
      <c r="L173" s="38">
        <v>8.7200000000000006</v>
      </c>
      <c r="M173" s="31">
        <v>7.4</v>
      </c>
      <c r="N173" s="38">
        <v>10.14</v>
      </c>
      <c r="O173" s="31">
        <v>5.6</v>
      </c>
      <c r="P173" s="38">
        <v>13.25</v>
      </c>
      <c r="Q173" s="31">
        <v>12</v>
      </c>
      <c r="R173" s="38">
        <v>15.22</v>
      </c>
      <c r="S173" s="31">
        <v>19</v>
      </c>
      <c r="T173" s="32" t="s">
        <v>1392</v>
      </c>
      <c r="U173" s="32" t="s">
        <v>1392</v>
      </c>
      <c r="V173" s="32" t="s">
        <v>1392</v>
      </c>
      <c r="W173" s="32" t="s">
        <v>1392</v>
      </c>
      <c r="X173" s="32" t="s">
        <v>1392</v>
      </c>
      <c r="Y173" s="32" t="s">
        <v>1392</v>
      </c>
      <c r="Z173" s="1">
        <v>17</v>
      </c>
      <c r="AA173" s="1" t="s">
        <v>348</v>
      </c>
      <c r="AB173" s="1" t="s">
        <v>348</v>
      </c>
    </row>
    <row r="174" spans="1:28" x14ac:dyDescent="0.2">
      <c r="A174" s="29" t="s">
        <v>332</v>
      </c>
      <c r="B174" s="38">
        <v>12.2</v>
      </c>
      <c r="C174" s="31">
        <v>8.1999999999999993</v>
      </c>
      <c r="D174" s="38">
        <v>15.26</v>
      </c>
      <c r="E174" s="31">
        <v>5.6</v>
      </c>
      <c r="F174" s="38">
        <v>7.13</v>
      </c>
      <c r="G174" s="31">
        <v>3.6</v>
      </c>
      <c r="H174" s="38">
        <v>7.9</v>
      </c>
      <c r="I174" s="31">
        <v>4</v>
      </c>
      <c r="J174" s="38">
        <v>8.32</v>
      </c>
      <c r="K174" s="31">
        <v>5.9</v>
      </c>
      <c r="L174" s="38">
        <v>9.07</v>
      </c>
      <c r="M174" s="31">
        <v>6.5</v>
      </c>
      <c r="N174" s="38">
        <v>10.53</v>
      </c>
      <c r="O174" s="31">
        <v>6.9</v>
      </c>
      <c r="P174" s="38">
        <v>14.25</v>
      </c>
      <c r="Q174" s="31">
        <v>11</v>
      </c>
      <c r="R174" s="38">
        <v>17.02</v>
      </c>
      <c r="S174" s="31">
        <v>11</v>
      </c>
      <c r="T174" s="38">
        <v>19.64</v>
      </c>
      <c r="U174" s="31">
        <v>11</v>
      </c>
      <c r="V174" s="38">
        <v>20.9</v>
      </c>
      <c r="W174" s="31">
        <v>17</v>
      </c>
      <c r="X174" s="32" t="s">
        <v>1392</v>
      </c>
      <c r="Y174" s="32" t="s">
        <v>1392</v>
      </c>
      <c r="Z174" s="1">
        <v>117</v>
      </c>
    </row>
    <row r="175" spans="1:28" x14ac:dyDescent="0.2">
      <c r="A175" s="29" t="s">
        <v>221</v>
      </c>
      <c r="B175" s="38">
        <v>15.96</v>
      </c>
      <c r="C175" s="31">
        <v>4.5</v>
      </c>
      <c r="D175" s="38">
        <v>20.260000000000002</v>
      </c>
      <c r="E175" s="31">
        <v>3.8</v>
      </c>
      <c r="F175" s="38">
        <v>8.2200000000000006</v>
      </c>
      <c r="G175" s="31">
        <v>4.0999999999999996</v>
      </c>
      <c r="H175" s="38">
        <v>10.29</v>
      </c>
      <c r="I175" s="31">
        <v>5.0999999999999996</v>
      </c>
      <c r="J175" s="38">
        <v>11.49</v>
      </c>
      <c r="K175" s="31">
        <v>4.7</v>
      </c>
      <c r="L175" s="38">
        <v>12.48</v>
      </c>
      <c r="M175" s="31">
        <v>4</v>
      </c>
      <c r="N175" s="38">
        <v>14.55</v>
      </c>
      <c r="O175" s="31">
        <v>3.9</v>
      </c>
      <c r="P175" s="38">
        <v>18.84</v>
      </c>
      <c r="Q175" s="31">
        <v>6.9</v>
      </c>
      <c r="R175" s="38">
        <v>22.55</v>
      </c>
      <c r="S175" s="31">
        <v>7.7</v>
      </c>
      <c r="T175" s="38">
        <v>24.83</v>
      </c>
      <c r="U175" s="31">
        <v>9.9</v>
      </c>
      <c r="V175" s="38">
        <v>27.77</v>
      </c>
      <c r="W175" s="31">
        <v>13</v>
      </c>
      <c r="X175" s="32" t="s">
        <v>1392</v>
      </c>
      <c r="Y175" s="32" t="s">
        <v>1392</v>
      </c>
      <c r="Z175" s="1">
        <v>283</v>
      </c>
    </row>
    <row r="176" spans="1:28" x14ac:dyDescent="0.2">
      <c r="A176" s="29" t="s">
        <v>314</v>
      </c>
      <c r="B176" s="38">
        <v>11.26</v>
      </c>
      <c r="C176" s="31">
        <v>6.3</v>
      </c>
      <c r="D176" s="38">
        <v>14.29</v>
      </c>
      <c r="E176" s="31">
        <v>7.2</v>
      </c>
      <c r="F176" s="38">
        <v>6.94</v>
      </c>
      <c r="G176" s="31">
        <v>3.9</v>
      </c>
      <c r="H176" s="38">
        <v>7.99</v>
      </c>
      <c r="I176" s="31">
        <v>4.5999999999999996</v>
      </c>
      <c r="J176" s="38">
        <v>8.56</v>
      </c>
      <c r="K176" s="31">
        <v>5.8</v>
      </c>
      <c r="L176" s="38">
        <v>8.91</v>
      </c>
      <c r="M176" s="31">
        <v>5.0999999999999996</v>
      </c>
      <c r="N176" s="38">
        <v>9.9499999999999993</v>
      </c>
      <c r="O176" s="31">
        <v>6.2</v>
      </c>
      <c r="P176" s="38">
        <v>12.42</v>
      </c>
      <c r="Q176" s="31">
        <v>7.1</v>
      </c>
      <c r="R176" s="38">
        <v>14.03</v>
      </c>
      <c r="S176" s="31">
        <v>11</v>
      </c>
      <c r="T176" s="38">
        <v>14.81</v>
      </c>
      <c r="U176" s="31">
        <v>16</v>
      </c>
      <c r="V176" s="32" t="s">
        <v>1392</v>
      </c>
      <c r="W176" s="32" t="s">
        <v>1392</v>
      </c>
      <c r="X176" s="32" t="s">
        <v>1392</v>
      </c>
      <c r="Y176" s="32" t="s">
        <v>1392</v>
      </c>
      <c r="Z176" s="1">
        <v>44</v>
      </c>
      <c r="AB176" s="1" t="s">
        <v>348</v>
      </c>
    </row>
    <row r="177" spans="1:28" x14ac:dyDescent="0.2">
      <c r="A177" s="29" t="s">
        <v>193</v>
      </c>
      <c r="B177" s="38">
        <v>12.91</v>
      </c>
      <c r="C177" s="31">
        <v>7.5</v>
      </c>
      <c r="D177" s="38">
        <v>16</v>
      </c>
      <c r="E177" s="31">
        <v>7.8</v>
      </c>
      <c r="F177" s="38">
        <v>7.08</v>
      </c>
      <c r="G177" s="31">
        <v>5.4</v>
      </c>
      <c r="H177" s="38">
        <v>8.39</v>
      </c>
      <c r="I177" s="31">
        <v>5.9</v>
      </c>
      <c r="J177" s="38">
        <v>8.8800000000000008</v>
      </c>
      <c r="K177" s="31">
        <v>5.3</v>
      </c>
      <c r="L177" s="38">
        <v>9.34</v>
      </c>
      <c r="M177" s="31">
        <v>4.5999999999999996</v>
      </c>
      <c r="N177" s="38">
        <v>10.38</v>
      </c>
      <c r="O177" s="31">
        <v>8.4</v>
      </c>
      <c r="P177" s="38">
        <v>13.9</v>
      </c>
      <c r="Q177" s="31">
        <v>7.8</v>
      </c>
      <c r="R177" s="38">
        <v>16.23</v>
      </c>
      <c r="S177" s="31">
        <v>11</v>
      </c>
      <c r="T177" s="38">
        <v>17.260000000000002</v>
      </c>
      <c r="U177" s="31">
        <v>15</v>
      </c>
      <c r="V177" s="32" t="s">
        <v>1392</v>
      </c>
      <c r="W177" s="32" t="s">
        <v>1392</v>
      </c>
      <c r="X177" s="32" t="s">
        <v>1392</v>
      </c>
      <c r="Y177" s="32" t="s">
        <v>1392</v>
      </c>
      <c r="Z177" s="1">
        <v>162</v>
      </c>
    </row>
    <row r="178" spans="1:28" x14ac:dyDescent="0.2">
      <c r="A178" s="29" t="s">
        <v>297</v>
      </c>
      <c r="B178" s="38">
        <v>15.63</v>
      </c>
      <c r="C178" s="31">
        <v>5.4</v>
      </c>
      <c r="D178" s="38">
        <v>18.13</v>
      </c>
      <c r="E178" s="31">
        <v>4</v>
      </c>
      <c r="F178" s="38">
        <v>8.14</v>
      </c>
      <c r="G178" s="31">
        <v>4.5999999999999996</v>
      </c>
      <c r="H178" s="38">
        <v>10.18</v>
      </c>
      <c r="I178" s="31">
        <v>5.2</v>
      </c>
      <c r="J178" s="38">
        <v>11.26</v>
      </c>
      <c r="K178" s="31">
        <v>5.3</v>
      </c>
      <c r="L178" s="38">
        <v>12.23</v>
      </c>
      <c r="M178" s="31">
        <v>5.6</v>
      </c>
      <c r="N178" s="38">
        <v>14.08</v>
      </c>
      <c r="O178" s="31">
        <v>4.9000000000000004</v>
      </c>
      <c r="P178" s="38">
        <v>17.7</v>
      </c>
      <c r="Q178" s="31">
        <v>6.8</v>
      </c>
      <c r="R178" s="38">
        <v>20.36</v>
      </c>
      <c r="S178" s="31">
        <v>8.8000000000000007</v>
      </c>
      <c r="T178" s="38">
        <v>22.48</v>
      </c>
      <c r="U178" s="31">
        <v>12</v>
      </c>
      <c r="V178" s="38">
        <v>24.58</v>
      </c>
      <c r="W178" s="31">
        <v>14</v>
      </c>
      <c r="X178" s="32" t="s">
        <v>1392</v>
      </c>
      <c r="Y178" s="32" t="s">
        <v>1392</v>
      </c>
      <c r="Z178" s="1">
        <v>276</v>
      </c>
    </row>
    <row r="179" spans="1:28" x14ac:dyDescent="0.2">
      <c r="A179" s="29" t="s">
        <v>9</v>
      </c>
      <c r="B179" s="38">
        <v>11.14</v>
      </c>
      <c r="C179" s="31">
        <v>5.0999999999999996</v>
      </c>
      <c r="D179" s="38">
        <v>13.3</v>
      </c>
      <c r="E179" s="31">
        <v>5.0999999999999996</v>
      </c>
      <c r="F179" s="38">
        <v>6.93</v>
      </c>
      <c r="G179" s="31">
        <v>3.6</v>
      </c>
      <c r="H179" s="38">
        <v>8.02</v>
      </c>
      <c r="I179" s="31">
        <v>3.9</v>
      </c>
      <c r="J179" s="38">
        <v>8.5299999999999994</v>
      </c>
      <c r="K179" s="31">
        <v>3.7</v>
      </c>
      <c r="L179" s="38">
        <v>8.92</v>
      </c>
      <c r="M179" s="31">
        <v>4</v>
      </c>
      <c r="N179" s="38">
        <v>10.18</v>
      </c>
      <c r="O179" s="31">
        <v>4.3</v>
      </c>
      <c r="P179" s="38">
        <v>12.54</v>
      </c>
      <c r="Q179" s="31">
        <v>5.9</v>
      </c>
      <c r="R179" s="38">
        <v>13.75</v>
      </c>
      <c r="S179" s="31">
        <v>8.6</v>
      </c>
      <c r="T179" s="38">
        <v>14.98</v>
      </c>
      <c r="U179" s="31">
        <v>10</v>
      </c>
      <c r="V179" s="38">
        <v>16.78</v>
      </c>
      <c r="W179" s="31">
        <v>12</v>
      </c>
      <c r="X179" s="32" t="s">
        <v>1392</v>
      </c>
      <c r="Y179" s="32" t="s">
        <v>1392</v>
      </c>
      <c r="Z179" s="1">
        <v>37</v>
      </c>
      <c r="AB179" s="1" t="s">
        <v>348</v>
      </c>
    </row>
    <row r="180" spans="1:28" x14ac:dyDescent="0.2">
      <c r="A180" s="29" t="s">
        <v>239</v>
      </c>
      <c r="B180" s="38">
        <v>13.01</v>
      </c>
      <c r="C180" s="31">
        <v>4.9000000000000004</v>
      </c>
      <c r="D180" s="38">
        <v>16.39</v>
      </c>
      <c r="E180" s="31">
        <v>2.8</v>
      </c>
      <c r="F180" s="38">
        <v>7.71</v>
      </c>
      <c r="G180" s="31">
        <v>3.3</v>
      </c>
      <c r="H180" s="38">
        <v>9</v>
      </c>
      <c r="I180" s="31">
        <v>2.1</v>
      </c>
      <c r="J180" s="38">
        <v>9.57</v>
      </c>
      <c r="K180" s="31">
        <v>2.4</v>
      </c>
      <c r="L180" s="38">
        <v>10.050000000000001</v>
      </c>
      <c r="M180" s="31">
        <v>2.9</v>
      </c>
      <c r="N180" s="38">
        <v>11.75</v>
      </c>
      <c r="O180" s="31">
        <v>3.5</v>
      </c>
      <c r="P180" s="38">
        <v>15.96</v>
      </c>
      <c r="Q180" s="31">
        <v>5.9</v>
      </c>
      <c r="R180" s="38">
        <v>18.649999999999999</v>
      </c>
      <c r="S180" s="31">
        <v>6.4</v>
      </c>
      <c r="T180" s="38">
        <v>20.190000000000001</v>
      </c>
      <c r="U180" s="31">
        <v>7.9</v>
      </c>
      <c r="V180" s="38">
        <v>22.59</v>
      </c>
      <c r="W180" s="31">
        <v>8.6999999999999993</v>
      </c>
      <c r="X180" s="38">
        <v>29.02</v>
      </c>
      <c r="Y180" s="31">
        <v>19</v>
      </c>
      <c r="Z180" s="1">
        <v>169</v>
      </c>
    </row>
    <row r="181" spans="1:28" x14ac:dyDescent="0.2">
      <c r="A181" s="29" t="s">
        <v>284</v>
      </c>
      <c r="B181" s="38">
        <v>17.48</v>
      </c>
      <c r="C181" s="31">
        <v>9.8000000000000007</v>
      </c>
      <c r="D181" s="38">
        <v>22.68</v>
      </c>
      <c r="E181" s="31">
        <v>8.1</v>
      </c>
      <c r="F181" s="38">
        <v>8.01</v>
      </c>
      <c r="G181" s="31">
        <v>7.5</v>
      </c>
      <c r="H181" s="38">
        <v>9.6300000000000008</v>
      </c>
      <c r="I181" s="31">
        <v>9</v>
      </c>
      <c r="J181" s="38">
        <v>10.88</v>
      </c>
      <c r="K181" s="31">
        <v>10</v>
      </c>
      <c r="L181" s="38">
        <v>12.95</v>
      </c>
      <c r="M181" s="31">
        <v>11</v>
      </c>
      <c r="N181" s="38">
        <v>15.39</v>
      </c>
      <c r="O181" s="31">
        <v>7.9</v>
      </c>
      <c r="P181" s="38">
        <v>21.04</v>
      </c>
      <c r="Q181" s="31">
        <v>12</v>
      </c>
      <c r="R181" s="38">
        <v>25.11</v>
      </c>
      <c r="S181" s="31">
        <v>15</v>
      </c>
      <c r="T181" s="38">
        <v>28.71</v>
      </c>
      <c r="U181" s="31">
        <v>16</v>
      </c>
      <c r="V181" s="32" t="s">
        <v>1392</v>
      </c>
      <c r="W181" s="32" t="s">
        <v>1392</v>
      </c>
      <c r="X181" s="32" t="s">
        <v>1392</v>
      </c>
      <c r="Y181" s="32" t="s">
        <v>1392</v>
      </c>
      <c r="Z181" s="1">
        <v>306</v>
      </c>
    </row>
    <row r="182" spans="1:28" x14ac:dyDescent="0.2">
      <c r="A182" s="29" t="s">
        <v>260</v>
      </c>
      <c r="B182" s="38">
        <v>13.42</v>
      </c>
      <c r="C182" s="31">
        <v>5.2</v>
      </c>
      <c r="D182" s="38">
        <v>15.45</v>
      </c>
      <c r="E182" s="31">
        <v>3.6</v>
      </c>
      <c r="F182" s="38">
        <v>7.66</v>
      </c>
      <c r="G182" s="31">
        <v>3.5</v>
      </c>
      <c r="H182" s="38">
        <v>8.9</v>
      </c>
      <c r="I182" s="31">
        <v>3.7</v>
      </c>
      <c r="J182" s="38">
        <v>9.6999999999999993</v>
      </c>
      <c r="K182" s="31">
        <v>4.0999999999999996</v>
      </c>
      <c r="L182" s="38">
        <v>10.4</v>
      </c>
      <c r="M182" s="31">
        <v>4.0999999999999996</v>
      </c>
      <c r="N182" s="38">
        <v>11.64</v>
      </c>
      <c r="O182" s="31">
        <v>5.0999999999999996</v>
      </c>
      <c r="P182" s="38">
        <v>15.34</v>
      </c>
      <c r="Q182" s="31">
        <v>6.1</v>
      </c>
      <c r="R182" s="38">
        <v>17.64</v>
      </c>
      <c r="S182" s="31">
        <v>7.8</v>
      </c>
      <c r="T182" s="38">
        <v>18.96</v>
      </c>
      <c r="U182" s="31">
        <v>9.1</v>
      </c>
      <c r="V182" s="38">
        <v>20.79</v>
      </c>
      <c r="W182" s="31">
        <v>13</v>
      </c>
      <c r="X182" s="32" t="s">
        <v>1392</v>
      </c>
      <c r="Y182" s="32" t="s">
        <v>1392</v>
      </c>
      <c r="Z182" s="1">
        <v>190</v>
      </c>
    </row>
    <row r="183" spans="1:28" x14ac:dyDescent="0.2">
      <c r="A183" s="29" t="s">
        <v>116</v>
      </c>
      <c r="B183" s="38">
        <v>11.44</v>
      </c>
      <c r="C183" s="31">
        <v>5.7</v>
      </c>
      <c r="D183" s="38">
        <v>13.91</v>
      </c>
      <c r="E183" s="31">
        <v>4.4000000000000004</v>
      </c>
      <c r="F183" s="38">
        <v>7.49</v>
      </c>
      <c r="G183" s="31">
        <v>3.8</v>
      </c>
      <c r="H183" s="38">
        <v>8.43</v>
      </c>
      <c r="I183" s="31">
        <v>3.6</v>
      </c>
      <c r="J183" s="38">
        <v>8.93</v>
      </c>
      <c r="K183" s="31">
        <v>3.6</v>
      </c>
      <c r="L183" s="38">
        <v>9.2100000000000009</v>
      </c>
      <c r="M183" s="31">
        <v>4</v>
      </c>
      <c r="N183" s="38">
        <v>10.45</v>
      </c>
      <c r="O183" s="31">
        <v>4.9000000000000004</v>
      </c>
      <c r="P183" s="38">
        <v>13</v>
      </c>
      <c r="Q183" s="31">
        <v>8.9</v>
      </c>
      <c r="R183" s="38">
        <v>15.09</v>
      </c>
      <c r="S183" s="31">
        <v>13</v>
      </c>
      <c r="T183" s="38">
        <v>18.559999999999999</v>
      </c>
      <c r="U183" s="31">
        <v>13</v>
      </c>
      <c r="V183" s="38">
        <v>20.34</v>
      </c>
      <c r="W183" s="31">
        <v>14</v>
      </c>
      <c r="X183" s="32" t="s">
        <v>1392</v>
      </c>
      <c r="Y183" s="32" t="s">
        <v>1392</v>
      </c>
      <c r="Z183" s="1">
        <v>57</v>
      </c>
      <c r="AB183" s="1" t="s">
        <v>348</v>
      </c>
    </row>
    <row r="184" spans="1:28" x14ac:dyDescent="0.2">
      <c r="A184" s="29" t="s">
        <v>4</v>
      </c>
      <c r="B184" s="38">
        <v>12.79</v>
      </c>
      <c r="C184" s="31">
        <v>3.9</v>
      </c>
      <c r="D184" s="38">
        <v>14.81</v>
      </c>
      <c r="E184" s="31">
        <v>3.4</v>
      </c>
      <c r="F184" s="38">
        <v>7.03</v>
      </c>
      <c r="G184" s="31">
        <v>2.6</v>
      </c>
      <c r="H184" s="38">
        <v>8.23</v>
      </c>
      <c r="I184" s="31">
        <v>3.7</v>
      </c>
      <c r="J184" s="38">
        <v>9.0299999999999994</v>
      </c>
      <c r="K184" s="31">
        <v>3.4</v>
      </c>
      <c r="L184" s="38">
        <v>9.43</v>
      </c>
      <c r="M184" s="31">
        <v>4</v>
      </c>
      <c r="N184" s="38">
        <v>11.21</v>
      </c>
      <c r="O184" s="31">
        <v>4.4000000000000004</v>
      </c>
      <c r="P184" s="38">
        <v>14.02</v>
      </c>
      <c r="Q184" s="31">
        <v>4.2</v>
      </c>
      <c r="R184" s="38">
        <v>16.09</v>
      </c>
      <c r="S184" s="31">
        <v>7.5</v>
      </c>
      <c r="T184" s="38">
        <v>17.79</v>
      </c>
      <c r="U184" s="31">
        <v>9.4</v>
      </c>
      <c r="V184" s="38">
        <v>19.86</v>
      </c>
      <c r="W184" s="31">
        <v>12</v>
      </c>
      <c r="X184" s="32" t="s">
        <v>1392</v>
      </c>
      <c r="Y184" s="32" t="s">
        <v>1392</v>
      </c>
      <c r="Z184" s="1">
        <v>150</v>
      </c>
    </row>
    <row r="185" spans="1:28" x14ac:dyDescent="0.2">
      <c r="A185" s="29" t="s">
        <v>133</v>
      </c>
      <c r="B185" s="38">
        <v>11.77</v>
      </c>
      <c r="C185" s="31">
        <v>5.0999999999999996</v>
      </c>
      <c r="D185" s="38">
        <v>13.36</v>
      </c>
      <c r="E185" s="31">
        <v>3.5</v>
      </c>
      <c r="F185" s="38">
        <v>7</v>
      </c>
      <c r="G185" s="31">
        <v>3.5</v>
      </c>
      <c r="H185" s="38">
        <v>8.27</v>
      </c>
      <c r="I185" s="31">
        <v>4.5999999999999996</v>
      </c>
      <c r="J185" s="38">
        <v>9.0399999999999991</v>
      </c>
      <c r="K185" s="31">
        <v>5.2</v>
      </c>
      <c r="L185" s="38">
        <v>9.67</v>
      </c>
      <c r="M185" s="31">
        <v>3.9</v>
      </c>
      <c r="N185" s="38">
        <v>10.54</v>
      </c>
      <c r="O185" s="31">
        <v>3.3</v>
      </c>
      <c r="P185" s="38">
        <v>13.23</v>
      </c>
      <c r="Q185" s="31">
        <v>5.7</v>
      </c>
      <c r="R185" s="38">
        <v>14.7</v>
      </c>
      <c r="S185" s="31">
        <v>8.6</v>
      </c>
      <c r="T185" s="38">
        <v>16.510000000000002</v>
      </c>
      <c r="U185" s="31">
        <v>8.6</v>
      </c>
      <c r="V185" s="38">
        <v>17.91</v>
      </c>
      <c r="W185" s="31">
        <v>12</v>
      </c>
      <c r="X185" s="32" t="s">
        <v>1392</v>
      </c>
      <c r="Y185" s="32" t="s">
        <v>1392</v>
      </c>
      <c r="Z185" s="1">
        <v>81</v>
      </c>
    </row>
    <row r="186" spans="1:28" x14ac:dyDescent="0.2">
      <c r="A186" s="29" t="s">
        <v>222</v>
      </c>
      <c r="B186" s="38">
        <v>12.76</v>
      </c>
      <c r="C186" s="31">
        <v>3.5</v>
      </c>
      <c r="D186" s="38">
        <v>14.56</v>
      </c>
      <c r="E186" s="31">
        <v>2.6</v>
      </c>
      <c r="F186" s="38">
        <v>7.51</v>
      </c>
      <c r="G186" s="31">
        <v>2.5</v>
      </c>
      <c r="H186" s="38">
        <v>8.64</v>
      </c>
      <c r="I186" s="31">
        <v>2.2000000000000002</v>
      </c>
      <c r="J186" s="38">
        <v>9.18</v>
      </c>
      <c r="K186" s="31">
        <v>2.5</v>
      </c>
      <c r="L186" s="38">
        <v>9.75</v>
      </c>
      <c r="M186" s="31">
        <v>3.4</v>
      </c>
      <c r="N186" s="38">
        <v>11.22</v>
      </c>
      <c r="O186" s="31">
        <v>4.0999999999999996</v>
      </c>
      <c r="P186" s="38">
        <v>14.39</v>
      </c>
      <c r="Q186" s="31">
        <v>5</v>
      </c>
      <c r="R186" s="38">
        <v>16.59</v>
      </c>
      <c r="S186" s="31">
        <v>7.1</v>
      </c>
      <c r="T186" s="38">
        <v>18.64</v>
      </c>
      <c r="U186" s="31">
        <v>7.2</v>
      </c>
      <c r="V186" s="38">
        <v>20.49</v>
      </c>
      <c r="W186" s="31">
        <v>8.8000000000000007</v>
      </c>
      <c r="X186" s="38">
        <v>25.08</v>
      </c>
      <c r="Y186" s="31">
        <v>19</v>
      </c>
      <c r="Z186" s="1">
        <v>147</v>
      </c>
    </row>
    <row r="187" spans="1:28" x14ac:dyDescent="0.2">
      <c r="A187" s="29" t="s">
        <v>315</v>
      </c>
      <c r="B187" s="38">
        <v>10.57</v>
      </c>
      <c r="C187" s="31">
        <v>7.4</v>
      </c>
      <c r="D187" s="38">
        <v>12.67</v>
      </c>
      <c r="E187" s="31">
        <v>5.7</v>
      </c>
      <c r="F187" s="38">
        <v>6.75</v>
      </c>
      <c r="G187" s="31">
        <v>4.0999999999999996</v>
      </c>
      <c r="H187" s="38">
        <v>7.89</v>
      </c>
      <c r="I187" s="31">
        <v>4.0999999999999996</v>
      </c>
      <c r="J187" s="38">
        <v>8.3000000000000007</v>
      </c>
      <c r="K187" s="31">
        <v>3.8</v>
      </c>
      <c r="L187" s="38">
        <v>8.49</v>
      </c>
      <c r="M187" s="31">
        <v>4.0999999999999996</v>
      </c>
      <c r="N187" s="38">
        <v>9.3000000000000007</v>
      </c>
      <c r="O187" s="31">
        <v>6.1</v>
      </c>
      <c r="P187" s="38">
        <v>11.65</v>
      </c>
      <c r="Q187" s="31">
        <v>9.6999999999999993</v>
      </c>
      <c r="R187" s="38">
        <v>13.52</v>
      </c>
      <c r="S187" s="31">
        <v>11</v>
      </c>
      <c r="T187" s="38">
        <v>14.95</v>
      </c>
      <c r="U187" s="31">
        <v>15</v>
      </c>
      <c r="V187" s="38">
        <v>16.09</v>
      </c>
      <c r="W187" s="31">
        <v>16</v>
      </c>
      <c r="X187" s="32" t="s">
        <v>1392</v>
      </c>
      <c r="Y187" s="32" t="s">
        <v>1392</v>
      </c>
      <c r="Z187" s="1">
        <v>10</v>
      </c>
      <c r="AA187" s="1" t="s">
        <v>348</v>
      </c>
      <c r="AB187" s="1" t="s">
        <v>348</v>
      </c>
    </row>
    <row r="188" spans="1:28" x14ac:dyDescent="0.2">
      <c r="A188" s="29" t="s">
        <v>322</v>
      </c>
      <c r="B188" s="38">
        <v>11.18</v>
      </c>
      <c r="C188" s="31">
        <v>10</v>
      </c>
      <c r="D188" s="38">
        <v>13.74</v>
      </c>
      <c r="E188" s="31">
        <v>5.0999999999999996</v>
      </c>
      <c r="F188" s="38">
        <v>7.11</v>
      </c>
      <c r="G188" s="31">
        <v>3.4</v>
      </c>
      <c r="H188" s="38">
        <v>7.97</v>
      </c>
      <c r="I188" s="31">
        <v>4</v>
      </c>
      <c r="J188" s="38">
        <v>8.41</v>
      </c>
      <c r="K188" s="31">
        <v>4.4000000000000004</v>
      </c>
      <c r="L188" s="38">
        <v>8.8699999999999992</v>
      </c>
      <c r="M188" s="31">
        <v>5.4</v>
      </c>
      <c r="N188" s="38">
        <v>9.93</v>
      </c>
      <c r="O188" s="31">
        <v>7</v>
      </c>
      <c r="P188" s="38">
        <v>13.75</v>
      </c>
      <c r="Q188" s="31">
        <v>12</v>
      </c>
      <c r="R188" s="38">
        <v>16.05</v>
      </c>
      <c r="S188" s="31">
        <v>15</v>
      </c>
      <c r="T188" s="38">
        <v>17.3</v>
      </c>
      <c r="U188" s="31">
        <v>14</v>
      </c>
      <c r="V188" s="32" t="s">
        <v>1392</v>
      </c>
      <c r="W188" s="32" t="s">
        <v>1392</v>
      </c>
      <c r="X188" s="32" t="s">
        <v>1392</v>
      </c>
      <c r="Y188" s="32" t="s">
        <v>1392</v>
      </c>
      <c r="Z188" s="1">
        <v>39</v>
      </c>
      <c r="AB188" s="1" t="s">
        <v>348</v>
      </c>
    </row>
    <row r="189" spans="1:28" x14ac:dyDescent="0.2">
      <c r="A189" s="29" t="s">
        <v>88</v>
      </c>
      <c r="B189" s="38">
        <v>12.57</v>
      </c>
      <c r="C189" s="31">
        <v>9.3000000000000007</v>
      </c>
      <c r="D189" s="38">
        <v>15.14</v>
      </c>
      <c r="E189" s="31">
        <v>5.6</v>
      </c>
      <c r="F189" s="38">
        <v>6.75</v>
      </c>
      <c r="G189" s="31">
        <v>4.5999999999999996</v>
      </c>
      <c r="H189" s="38">
        <v>8.23</v>
      </c>
      <c r="I189" s="31">
        <v>5.6</v>
      </c>
      <c r="J189" s="38">
        <v>8.9</v>
      </c>
      <c r="K189" s="31">
        <v>4.7</v>
      </c>
      <c r="L189" s="38">
        <v>9.32</v>
      </c>
      <c r="M189" s="31">
        <v>6.2</v>
      </c>
      <c r="N189" s="38">
        <v>11.02</v>
      </c>
      <c r="O189" s="31">
        <v>7.3</v>
      </c>
      <c r="P189" s="38">
        <v>15.13</v>
      </c>
      <c r="Q189" s="31">
        <v>10</v>
      </c>
      <c r="R189" s="38">
        <v>17.649999999999999</v>
      </c>
      <c r="S189" s="31">
        <v>12</v>
      </c>
      <c r="T189" s="38">
        <v>19.309999999999999</v>
      </c>
      <c r="U189" s="31">
        <v>11</v>
      </c>
      <c r="V189" s="38">
        <v>21.14</v>
      </c>
      <c r="W189" s="31">
        <v>17</v>
      </c>
      <c r="X189" s="32" t="s">
        <v>1392</v>
      </c>
      <c r="Y189" s="32" t="s">
        <v>1392</v>
      </c>
      <c r="Z189" s="1">
        <v>137</v>
      </c>
    </row>
    <row r="190" spans="1:28" x14ac:dyDescent="0.2">
      <c r="A190" s="29" t="s">
        <v>67</v>
      </c>
      <c r="B190" s="38">
        <v>11.16</v>
      </c>
      <c r="C190" s="31">
        <v>6.3</v>
      </c>
      <c r="D190" s="38">
        <v>13.34</v>
      </c>
      <c r="E190" s="31">
        <v>3.5</v>
      </c>
      <c r="F190" s="38">
        <v>6.65</v>
      </c>
      <c r="G190" s="31">
        <v>2.2999999999999998</v>
      </c>
      <c r="H190" s="38">
        <v>7.47</v>
      </c>
      <c r="I190" s="31">
        <v>3.4</v>
      </c>
      <c r="J190" s="38">
        <v>8.1</v>
      </c>
      <c r="K190" s="31">
        <v>4.8</v>
      </c>
      <c r="L190" s="38">
        <v>8.83</v>
      </c>
      <c r="M190" s="31">
        <v>4.2</v>
      </c>
      <c r="N190" s="38">
        <v>9.69</v>
      </c>
      <c r="O190" s="31">
        <v>5</v>
      </c>
      <c r="P190" s="38">
        <v>13.08</v>
      </c>
      <c r="Q190" s="31">
        <v>8.1999999999999993</v>
      </c>
      <c r="R190" s="38">
        <v>15.58</v>
      </c>
      <c r="S190" s="31">
        <v>10</v>
      </c>
      <c r="T190" s="38">
        <v>16.989999999999998</v>
      </c>
      <c r="U190" s="31">
        <v>9.6999999999999993</v>
      </c>
      <c r="V190" s="38">
        <v>18.71</v>
      </c>
      <c r="W190" s="31">
        <v>13</v>
      </c>
      <c r="X190" s="32" t="s">
        <v>1392</v>
      </c>
      <c r="Y190" s="32" t="s">
        <v>1392</v>
      </c>
      <c r="Z190" s="1">
        <v>38</v>
      </c>
      <c r="AB190" s="1" t="s">
        <v>348</v>
      </c>
    </row>
    <row r="191" spans="1:28" x14ac:dyDescent="0.2">
      <c r="A191" s="29" t="s">
        <v>177</v>
      </c>
      <c r="B191" s="38">
        <v>15.94</v>
      </c>
      <c r="C191" s="31">
        <v>6.9</v>
      </c>
      <c r="D191" s="38">
        <v>20.09</v>
      </c>
      <c r="E191" s="31">
        <v>4.5</v>
      </c>
      <c r="F191" s="38">
        <v>8.18</v>
      </c>
      <c r="G191" s="31">
        <v>6.3</v>
      </c>
      <c r="H191" s="38">
        <v>10.41</v>
      </c>
      <c r="I191" s="31">
        <v>5.3</v>
      </c>
      <c r="J191" s="38">
        <v>11.41</v>
      </c>
      <c r="K191" s="31">
        <v>6</v>
      </c>
      <c r="L191" s="38">
        <v>12.43</v>
      </c>
      <c r="M191" s="31">
        <v>5.7</v>
      </c>
      <c r="N191" s="38">
        <v>14.3</v>
      </c>
      <c r="O191" s="31">
        <v>5</v>
      </c>
      <c r="P191" s="38">
        <v>18.93</v>
      </c>
      <c r="Q191" s="31">
        <v>10</v>
      </c>
      <c r="R191" s="38">
        <v>23.49</v>
      </c>
      <c r="S191" s="31">
        <v>8.5</v>
      </c>
      <c r="T191" s="38">
        <v>24.96</v>
      </c>
      <c r="U191" s="31">
        <v>11</v>
      </c>
      <c r="V191" s="38">
        <v>26.45</v>
      </c>
      <c r="W191" s="31">
        <v>15</v>
      </c>
      <c r="X191" s="32" t="s">
        <v>1392</v>
      </c>
      <c r="Y191" s="32" t="s">
        <v>1392</v>
      </c>
      <c r="Z191" s="1">
        <v>282</v>
      </c>
    </row>
    <row r="192" spans="1:28" x14ac:dyDescent="0.2">
      <c r="A192" s="29" t="s">
        <v>100</v>
      </c>
      <c r="B192" s="38">
        <v>12.83</v>
      </c>
      <c r="C192" s="31">
        <v>6</v>
      </c>
      <c r="D192" s="38">
        <v>14.64</v>
      </c>
      <c r="E192" s="31">
        <v>4.3</v>
      </c>
      <c r="F192" s="38">
        <v>6.86</v>
      </c>
      <c r="G192" s="31">
        <v>4.3</v>
      </c>
      <c r="H192" s="38">
        <v>8.14</v>
      </c>
      <c r="I192" s="31">
        <v>6</v>
      </c>
      <c r="J192" s="38">
        <v>8.98</v>
      </c>
      <c r="K192" s="31">
        <v>5.5</v>
      </c>
      <c r="L192" s="38">
        <v>9.7200000000000006</v>
      </c>
      <c r="M192" s="31">
        <v>6.3</v>
      </c>
      <c r="N192" s="38">
        <v>11.29</v>
      </c>
      <c r="O192" s="31">
        <v>6.6</v>
      </c>
      <c r="P192" s="38">
        <v>14.32</v>
      </c>
      <c r="Q192" s="31">
        <v>8</v>
      </c>
      <c r="R192" s="38">
        <v>16.73</v>
      </c>
      <c r="S192" s="31">
        <v>11</v>
      </c>
      <c r="T192" s="38">
        <v>18.600000000000001</v>
      </c>
      <c r="U192" s="31">
        <v>11</v>
      </c>
      <c r="V192" s="38">
        <v>20.72</v>
      </c>
      <c r="W192" s="31">
        <v>13</v>
      </c>
      <c r="X192" s="32" t="s">
        <v>1392</v>
      </c>
      <c r="Y192" s="32" t="s">
        <v>1392</v>
      </c>
      <c r="Z192" s="1">
        <v>158</v>
      </c>
    </row>
    <row r="193" spans="1:28" x14ac:dyDescent="0.2">
      <c r="A193" s="29" t="s">
        <v>68</v>
      </c>
      <c r="B193" s="38">
        <v>12.82</v>
      </c>
      <c r="C193" s="31">
        <v>5.4</v>
      </c>
      <c r="D193" s="38">
        <v>14.37</v>
      </c>
      <c r="E193" s="31">
        <v>3.2</v>
      </c>
      <c r="F193" s="38">
        <v>7.04</v>
      </c>
      <c r="G193" s="31">
        <v>3.7</v>
      </c>
      <c r="H193" s="38">
        <v>8.2200000000000006</v>
      </c>
      <c r="I193" s="31">
        <v>4.0999999999999996</v>
      </c>
      <c r="J193" s="38">
        <v>8.98</v>
      </c>
      <c r="K193" s="31">
        <v>4.9000000000000004</v>
      </c>
      <c r="L193" s="38">
        <v>9.84</v>
      </c>
      <c r="M193" s="31">
        <v>4.5999999999999996</v>
      </c>
      <c r="N193" s="38">
        <v>10.89</v>
      </c>
      <c r="O193" s="31">
        <v>5.0999999999999996</v>
      </c>
      <c r="P193" s="38">
        <v>14.69</v>
      </c>
      <c r="Q193" s="31">
        <v>6.6</v>
      </c>
      <c r="R193" s="38">
        <v>16.97</v>
      </c>
      <c r="S193" s="31">
        <v>6.8</v>
      </c>
      <c r="T193" s="38">
        <v>17.86</v>
      </c>
      <c r="U193" s="31">
        <v>7.9</v>
      </c>
      <c r="V193" s="38">
        <v>19.23</v>
      </c>
      <c r="W193" s="31">
        <v>11</v>
      </c>
      <c r="X193" s="32" t="s">
        <v>1392</v>
      </c>
      <c r="Y193" s="32" t="s">
        <v>1392</v>
      </c>
      <c r="Z193" s="1">
        <v>157</v>
      </c>
    </row>
    <row r="194" spans="1:28" x14ac:dyDescent="0.2">
      <c r="A194" s="29" t="s">
        <v>187</v>
      </c>
      <c r="B194" s="38">
        <v>10.6</v>
      </c>
      <c r="C194" s="31">
        <v>7.6</v>
      </c>
      <c r="D194" s="38">
        <v>12.37</v>
      </c>
      <c r="E194" s="31">
        <v>5.6</v>
      </c>
      <c r="F194" s="38">
        <v>6.49</v>
      </c>
      <c r="G194" s="31">
        <v>3.2</v>
      </c>
      <c r="H194" s="38">
        <v>7.52</v>
      </c>
      <c r="I194" s="31">
        <v>6.4</v>
      </c>
      <c r="J194" s="38">
        <v>7.97</v>
      </c>
      <c r="K194" s="31">
        <v>5.9</v>
      </c>
      <c r="L194" s="38">
        <v>8.67</v>
      </c>
      <c r="M194" s="31">
        <v>6.8</v>
      </c>
      <c r="N194" s="38">
        <v>9.91</v>
      </c>
      <c r="O194" s="31">
        <v>5.5</v>
      </c>
      <c r="P194" s="38">
        <v>12.64</v>
      </c>
      <c r="Q194" s="31">
        <v>8.8000000000000007</v>
      </c>
      <c r="R194" s="38">
        <v>14.48</v>
      </c>
      <c r="S194" s="31">
        <v>12</v>
      </c>
      <c r="T194" s="38">
        <v>15.48</v>
      </c>
      <c r="U194" s="31">
        <v>13</v>
      </c>
      <c r="V194" s="32" t="s">
        <v>1392</v>
      </c>
      <c r="W194" s="32" t="s">
        <v>1392</v>
      </c>
      <c r="X194" s="32" t="s">
        <v>1392</v>
      </c>
      <c r="Y194" s="32" t="s">
        <v>1392</v>
      </c>
      <c r="Z194" s="1">
        <v>11</v>
      </c>
      <c r="AA194" s="1" t="s">
        <v>348</v>
      </c>
      <c r="AB194" s="1" t="s">
        <v>348</v>
      </c>
    </row>
    <row r="195" spans="1:28" x14ac:dyDescent="0.2">
      <c r="A195" s="29" t="s">
        <v>302</v>
      </c>
      <c r="B195" s="38">
        <v>14.25</v>
      </c>
      <c r="C195" s="31">
        <v>5</v>
      </c>
      <c r="D195" s="38">
        <v>16.97</v>
      </c>
      <c r="E195" s="31">
        <v>3.6</v>
      </c>
      <c r="F195" s="38">
        <v>7.66</v>
      </c>
      <c r="G195" s="31">
        <v>2.7</v>
      </c>
      <c r="H195" s="38">
        <v>9.1199999999999992</v>
      </c>
      <c r="I195" s="31">
        <v>4.2</v>
      </c>
      <c r="J195" s="38">
        <v>9.8699999999999992</v>
      </c>
      <c r="K195" s="31">
        <v>3.5</v>
      </c>
      <c r="L195" s="38">
        <v>10.5</v>
      </c>
      <c r="M195" s="31">
        <v>4</v>
      </c>
      <c r="N195" s="38">
        <v>12.25</v>
      </c>
      <c r="O195" s="31">
        <v>4.5</v>
      </c>
      <c r="P195" s="38">
        <v>16.53</v>
      </c>
      <c r="Q195" s="31">
        <v>7.7</v>
      </c>
      <c r="R195" s="38">
        <v>19.940000000000001</v>
      </c>
      <c r="S195" s="31">
        <v>7</v>
      </c>
      <c r="T195" s="38">
        <v>21.1</v>
      </c>
      <c r="U195" s="31">
        <v>7.9</v>
      </c>
      <c r="V195" s="38">
        <v>23.54</v>
      </c>
      <c r="W195" s="31">
        <v>9</v>
      </c>
      <c r="X195" s="32" t="s">
        <v>1392</v>
      </c>
      <c r="Y195" s="32" t="s">
        <v>1392</v>
      </c>
      <c r="Z195" s="1">
        <v>228</v>
      </c>
    </row>
    <row r="196" spans="1:28" x14ac:dyDescent="0.2">
      <c r="A196" s="29" t="s">
        <v>5</v>
      </c>
      <c r="B196" s="38">
        <v>12.1</v>
      </c>
      <c r="C196" s="31">
        <v>4.2</v>
      </c>
      <c r="D196" s="38">
        <v>14.32</v>
      </c>
      <c r="E196" s="31">
        <v>2.9</v>
      </c>
      <c r="F196" s="38">
        <v>7.71</v>
      </c>
      <c r="G196" s="31">
        <v>3</v>
      </c>
      <c r="H196" s="38">
        <v>8.65</v>
      </c>
      <c r="I196" s="31">
        <v>3.1</v>
      </c>
      <c r="J196" s="38">
        <v>9.31</v>
      </c>
      <c r="K196" s="31">
        <v>3.2</v>
      </c>
      <c r="L196" s="38">
        <v>9.77</v>
      </c>
      <c r="M196" s="31">
        <v>3.1</v>
      </c>
      <c r="N196" s="38">
        <v>10.79</v>
      </c>
      <c r="O196" s="31">
        <v>3.3</v>
      </c>
      <c r="P196" s="38">
        <v>13.81</v>
      </c>
      <c r="Q196" s="31">
        <v>5.8</v>
      </c>
      <c r="R196" s="38">
        <v>16.27</v>
      </c>
      <c r="S196" s="31">
        <v>8.1</v>
      </c>
      <c r="T196" s="38">
        <v>17.440000000000001</v>
      </c>
      <c r="U196" s="31">
        <v>8.3000000000000007</v>
      </c>
      <c r="V196" s="38">
        <v>19.61</v>
      </c>
      <c r="W196" s="31">
        <v>9.9</v>
      </c>
      <c r="X196" s="32" t="s">
        <v>1392</v>
      </c>
      <c r="Y196" s="32" t="s">
        <v>1392</v>
      </c>
      <c r="Z196" s="1">
        <v>110</v>
      </c>
    </row>
    <row r="197" spans="1:28" x14ac:dyDescent="0.2">
      <c r="A197" s="29" t="s">
        <v>138</v>
      </c>
      <c r="B197" s="38">
        <v>12.67</v>
      </c>
      <c r="C197" s="31">
        <v>6.4</v>
      </c>
      <c r="D197" s="38">
        <v>13.94</v>
      </c>
      <c r="E197" s="31">
        <v>4.7</v>
      </c>
      <c r="F197" s="38">
        <v>7.71</v>
      </c>
      <c r="G197" s="31">
        <v>5.6</v>
      </c>
      <c r="H197" s="38">
        <v>8.7100000000000009</v>
      </c>
      <c r="I197" s="31">
        <v>4.0999999999999996</v>
      </c>
      <c r="J197" s="38">
        <v>9.01</v>
      </c>
      <c r="K197" s="31">
        <v>5.3</v>
      </c>
      <c r="L197" s="38">
        <v>9.64</v>
      </c>
      <c r="M197" s="31">
        <v>6.1</v>
      </c>
      <c r="N197" s="38">
        <v>11.16</v>
      </c>
      <c r="O197" s="31">
        <v>7.7</v>
      </c>
      <c r="P197" s="38">
        <v>13.5</v>
      </c>
      <c r="Q197" s="31">
        <v>7</v>
      </c>
      <c r="R197" s="38">
        <v>15.4</v>
      </c>
      <c r="S197" s="31">
        <v>12</v>
      </c>
      <c r="T197" s="38">
        <v>16.43</v>
      </c>
      <c r="U197" s="31">
        <v>13</v>
      </c>
      <c r="V197" s="38">
        <v>18.100000000000001</v>
      </c>
      <c r="W197" s="31">
        <v>18</v>
      </c>
      <c r="X197" s="32" t="s">
        <v>1392</v>
      </c>
      <c r="Y197" s="32" t="s">
        <v>1392</v>
      </c>
      <c r="Z197" s="1">
        <v>142</v>
      </c>
    </row>
    <row r="198" spans="1:28" x14ac:dyDescent="0.2">
      <c r="A198" s="29" t="s">
        <v>95</v>
      </c>
      <c r="B198" s="38">
        <v>11.82</v>
      </c>
      <c r="C198" s="31">
        <v>6.9</v>
      </c>
      <c r="D198" s="38">
        <v>14.18</v>
      </c>
      <c r="E198" s="31">
        <v>4.8</v>
      </c>
      <c r="F198" s="38">
        <v>7.26</v>
      </c>
      <c r="G198" s="31">
        <v>4</v>
      </c>
      <c r="H198" s="38">
        <v>8.2200000000000006</v>
      </c>
      <c r="I198" s="31">
        <v>4</v>
      </c>
      <c r="J198" s="38">
        <v>8.74</v>
      </c>
      <c r="K198" s="31">
        <v>4.2</v>
      </c>
      <c r="L198" s="38">
        <v>9.2799999999999994</v>
      </c>
      <c r="M198" s="31">
        <v>5.3</v>
      </c>
      <c r="N198" s="38">
        <v>10.53</v>
      </c>
      <c r="O198" s="31">
        <v>5.5</v>
      </c>
      <c r="P198" s="38">
        <v>13.69</v>
      </c>
      <c r="Q198" s="31">
        <v>8.1</v>
      </c>
      <c r="R198" s="38">
        <v>15.84</v>
      </c>
      <c r="S198" s="31">
        <v>11</v>
      </c>
      <c r="T198" s="38">
        <v>17.68</v>
      </c>
      <c r="U198" s="31">
        <v>12</v>
      </c>
      <c r="V198" s="38">
        <v>18.95</v>
      </c>
      <c r="W198" s="31">
        <v>16</v>
      </c>
      <c r="X198" s="32" t="s">
        <v>1392</v>
      </c>
      <c r="Y198" s="32" t="s">
        <v>1392</v>
      </c>
      <c r="Z198" s="1">
        <v>85</v>
      </c>
    </row>
    <row r="199" spans="1:28" x14ac:dyDescent="0.2">
      <c r="A199" s="29" t="s">
        <v>108</v>
      </c>
      <c r="B199" s="38">
        <v>11.81</v>
      </c>
      <c r="C199" s="31">
        <v>3.9</v>
      </c>
      <c r="D199" s="38">
        <v>14.19</v>
      </c>
      <c r="E199" s="31">
        <v>3</v>
      </c>
      <c r="F199" s="38">
        <v>7.15</v>
      </c>
      <c r="G199" s="31">
        <v>2.5</v>
      </c>
      <c r="H199" s="38">
        <v>8.32</v>
      </c>
      <c r="I199" s="31">
        <v>2.5</v>
      </c>
      <c r="J199" s="38">
        <v>8.8000000000000007</v>
      </c>
      <c r="K199" s="31">
        <v>2.7</v>
      </c>
      <c r="L199" s="38">
        <v>9.36</v>
      </c>
      <c r="M199" s="31">
        <v>2.9</v>
      </c>
      <c r="N199" s="38">
        <v>10.54</v>
      </c>
      <c r="O199" s="31">
        <v>3.2</v>
      </c>
      <c r="P199" s="38">
        <v>13.16</v>
      </c>
      <c r="Q199" s="31">
        <v>5.4</v>
      </c>
      <c r="R199" s="38">
        <v>15.86</v>
      </c>
      <c r="S199" s="31">
        <v>7.6</v>
      </c>
      <c r="T199" s="38">
        <v>17.510000000000002</v>
      </c>
      <c r="U199" s="31">
        <v>8.9</v>
      </c>
      <c r="V199" s="38">
        <v>19.66</v>
      </c>
      <c r="W199" s="31">
        <v>8.8000000000000007</v>
      </c>
      <c r="X199" s="32" t="s">
        <v>1392</v>
      </c>
      <c r="Y199" s="32" t="s">
        <v>1392</v>
      </c>
      <c r="Z199" s="1">
        <v>84</v>
      </c>
    </row>
    <row r="200" spans="1:28" x14ac:dyDescent="0.2">
      <c r="A200" s="29" t="s">
        <v>14</v>
      </c>
      <c r="B200" s="38">
        <v>12.32</v>
      </c>
      <c r="C200" s="31">
        <v>3.9</v>
      </c>
      <c r="D200" s="38">
        <v>15</v>
      </c>
      <c r="E200" s="31">
        <v>2.9</v>
      </c>
      <c r="F200" s="38">
        <v>7.38</v>
      </c>
      <c r="G200" s="31">
        <v>2.1</v>
      </c>
      <c r="H200" s="38">
        <v>8.58</v>
      </c>
      <c r="I200" s="31">
        <v>2.8</v>
      </c>
      <c r="J200" s="38">
        <v>9.18</v>
      </c>
      <c r="K200" s="31">
        <v>3.2</v>
      </c>
      <c r="L200" s="38">
        <v>9.82</v>
      </c>
      <c r="M200" s="31">
        <v>2.7</v>
      </c>
      <c r="N200" s="38">
        <v>11</v>
      </c>
      <c r="O200" s="31">
        <v>3.1</v>
      </c>
      <c r="P200" s="38">
        <v>14.16</v>
      </c>
      <c r="Q200" s="31">
        <v>5.3</v>
      </c>
      <c r="R200" s="38">
        <v>16.190000000000001</v>
      </c>
      <c r="S200" s="31">
        <v>6.8</v>
      </c>
      <c r="T200" s="38">
        <v>17.989999999999998</v>
      </c>
      <c r="U200" s="31">
        <v>8.5</v>
      </c>
      <c r="V200" s="38">
        <v>20.399999999999999</v>
      </c>
      <c r="W200" s="31">
        <v>11</v>
      </c>
      <c r="X200" s="32" t="s">
        <v>1392</v>
      </c>
      <c r="Y200" s="32" t="s">
        <v>1392</v>
      </c>
      <c r="Z200" s="1">
        <v>125</v>
      </c>
    </row>
    <row r="201" spans="1:28" x14ac:dyDescent="0.2">
      <c r="A201" s="29" t="s">
        <v>188</v>
      </c>
      <c r="B201" s="38">
        <v>11.01</v>
      </c>
      <c r="C201" s="31">
        <v>5.2</v>
      </c>
      <c r="D201" s="38">
        <v>13.41</v>
      </c>
      <c r="E201" s="31">
        <v>3.5</v>
      </c>
      <c r="F201" s="38">
        <v>6.87</v>
      </c>
      <c r="G201" s="31">
        <v>2.2000000000000002</v>
      </c>
      <c r="H201" s="38">
        <v>7.72</v>
      </c>
      <c r="I201" s="31">
        <v>3.6</v>
      </c>
      <c r="J201" s="38">
        <v>8.26</v>
      </c>
      <c r="K201" s="31">
        <v>4.5999999999999996</v>
      </c>
      <c r="L201" s="38">
        <v>8.98</v>
      </c>
      <c r="M201" s="31">
        <v>3.9</v>
      </c>
      <c r="N201" s="38">
        <v>9.9700000000000006</v>
      </c>
      <c r="O201" s="31">
        <v>4.0999999999999996</v>
      </c>
      <c r="P201" s="38">
        <v>12.42</v>
      </c>
      <c r="Q201" s="31">
        <v>9.6</v>
      </c>
      <c r="R201" s="38">
        <v>15.71</v>
      </c>
      <c r="S201" s="31">
        <v>13</v>
      </c>
      <c r="T201" s="38">
        <v>17.420000000000002</v>
      </c>
      <c r="U201" s="31">
        <v>13</v>
      </c>
      <c r="V201" s="38">
        <v>20.46</v>
      </c>
      <c r="W201" s="31">
        <v>11</v>
      </c>
      <c r="X201" s="32" t="s">
        <v>1392</v>
      </c>
      <c r="Y201" s="32" t="s">
        <v>1392</v>
      </c>
      <c r="Z201" s="1">
        <v>32</v>
      </c>
      <c r="AA201" s="1" t="s">
        <v>348</v>
      </c>
      <c r="AB201" s="1" t="s">
        <v>348</v>
      </c>
    </row>
    <row r="202" spans="1:28" x14ac:dyDescent="0.2">
      <c r="A202" s="29" t="s">
        <v>81</v>
      </c>
      <c r="B202" s="38">
        <v>10.76</v>
      </c>
      <c r="C202" s="31">
        <v>4.5999999999999996</v>
      </c>
      <c r="D202" s="38">
        <v>13.29</v>
      </c>
      <c r="E202" s="31">
        <v>3.5</v>
      </c>
      <c r="F202" s="38">
        <v>6.76</v>
      </c>
      <c r="G202" s="31">
        <v>1.7</v>
      </c>
      <c r="H202" s="38">
        <v>7.7</v>
      </c>
      <c r="I202" s="31">
        <v>2.5</v>
      </c>
      <c r="J202" s="38">
        <v>8.09</v>
      </c>
      <c r="K202" s="31">
        <v>2.5</v>
      </c>
      <c r="L202" s="38">
        <v>8.4700000000000006</v>
      </c>
      <c r="M202" s="31">
        <v>2.7</v>
      </c>
      <c r="N202" s="38">
        <v>9.61</v>
      </c>
      <c r="O202" s="31">
        <v>4</v>
      </c>
      <c r="P202" s="38">
        <v>12.29</v>
      </c>
      <c r="Q202" s="31">
        <v>4.8</v>
      </c>
      <c r="R202" s="38">
        <v>14.21</v>
      </c>
      <c r="S202" s="31">
        <v>6.8</v>
      </c>
      <c r="T202" s="38">
        <v>15.5</v>
      </c>
      <c r="U202" s="31">
        <v>8.6999999999999993</v>
      </c>
      <c r="V202" s="38">
        <v>17.3</v>
      </c>
      <c r="W202" s="31">
        <v>11</v>
      </c>
      <c r="X202" s="32" t="s">
        <v>1392</v>
      </c>
      <c r="Y202" s="32" t="s">
        <v>1392</v>
      </c>
      <c r="Z202" s="1">
        <v>18</v>
      </c>
      <c r="AA202" s="1" t="s">
        <v>348</v>
      </c>
      <c r="AB202" s="1" t="s">
        <v>348</v>
      </c>
    </row>
    <row r="203" spans="1:28" x14ac:dyDescent="0.2">
      <c r="A203" s="29" t="s">
        <v>139</v>
      </c>
      <c r="B203" s="38">
        <v>12.61</v>
      </c>
      <c r="C203" s="31">
        <v>6.6</v>
      </c>
      <c r="D203" s="38">
        <v>14.35</v>
      </c>
      <c r="E203" s="31">
        <v>3.3</v>
      </c>
      <c r="F203" s="38">
        <v>7.12</v>
      </c>
      <c r="G203" s="31">
        <v>3.1</v>
      </c>
      <c r="H203" s="38">
        <v>8.4600000000000009</v>
      </c>
      <c r="I203" s="31">
        <v>4.8</v>
      </c>
      <c r="J203" s="38">
        <v>9.2799999999999994</v>
      </c>
      <c r="K203" s="31">
        <v>3.9</v>
      </c>
      <c r="L203" s="38">
        <v>9.6999999999999993</v>
      </c>
      <c r="M203" s="31">
        <v>4.9000000000000004</v>
      </c>
      <c r="N203" s="38">
        <v>11.1</v>
      </c>
      <c r="O203" s="31">
        <v>5.3</v>
      </c>
      <c r="P203" s="38">
        <v>14.7</v>
      </c>
      <c r="Q203" s="31">
        <v>6.5</v>
      </c>
      <c r="R203" s="38">
        <v>16.43</v>
      </c>
      <c r="S203" s="31">
        <v>9.1</v>
      </c>
      <c r="T203" s="38">
        <v>18.07</v>
      </c>
      <c r="U203" s="31">
        <v>9.4</v>
      </c>
      <c r="V203" s="38">
        <v>20.21</v>
      </c>
      <c r="W203" s="31">
        <v>10</v>
      </c>
      <c r="X203" s="32" t="s">
        <v>1392</v>
      </c>
      <c r="Y203" s="32" t="s">
        <v>1392</v>
      </c>
      <c r="Z203" s="1">
        <v>141</v>
      </c>
    </row>
    <row r="204" spans="1:28" x14ac:dyDescent="0.2">
      <c r="A204" s="29" t="s">
        <v>96</v>
      </c>
      <c r="B204" s="38">
        <v>11.63</v>
      </c>
      <c r="C204" s="31">
        <v>8.3000000000000007</v>
      </c>
      <c r="D204" s="38">
        <v>13.64</v>
      </c>
      <c r="E204" s="31">
        <v>7.4</v>
      </c>
      <c r="F204" s="38">
        <v>6.98</v>
      </c>
      <c r="G204" s="31">
        <v>4.4000000000000004</v>
      </c>
      <c r="H204" s="38">
        <v>7.86</v>
      </c>
      <c r="I204" s="31">
        <v>7.8</v>
      </c>
      <c r="J204" s="38">
        <v>8.61</v>
      </c>
      <c r="K204" s="31">
        <v>7.3</v>
      </c>
      <c r="L204" s="38">
        <v>9.59</v>
      </c>
      <c r="M204" s="31">
        <v>7.9</v>
      </c>
      <c r="N204" s="38">
        <v>10.71</v>
      </c>
      <c r="O204" s="31">
        <v>8</v>
      </c>
      <c r="P204" s="38">
        <v>13.05</v>
      </c>
      <c r="Q204" s="31">
        <v>7.8</v>
      </c>
      <c r="R204" s="38">
        <v>14.37</v>
      </c>
      <c r="S204" s="31">
        <v>12</v>
      </c>
      <c r="T204" s="38">
        <v>14.95</v>
      </c>
      <c r="U204" s="31">
        <v>17</v>
      </c>
      <c r="V204" s="32" t="s">
        <v>1392</v>
      </c>
      <c r="W204" s="32" t="s">
        <v>1392</v>
      </c>
      <c r="X204" s="32" t="s">
        <v>1392</v>
      </c>
      <c r="Y204" s="32" t="s">
        <v>1392</v>
      </c>
      <c r="Z204" s="1">
        <v>70</v>
      </c>
      <c r="AB204" s="1" t="s">
        <v>348</v>
      </c>
    </row>
    <row r="205" spans="1:28" x14ac:dyDescent="0.2">
      <c r="A205" s="29" t="s">
        <v>19</v>
      </c>
      <c r="B205" s="38">
        <v>11.27</v>
      </c>
      <c r="C205" s="31">
        <v>3.9</v>
      </c>
      <c r="D205" s="38">
        <v>13.54</v>
      </c>
      <c r="E205" s="31">
        <v>4.2</v>
      </c>
      <c r="F205" s="38">
        <v>7.15</v>
      </c>
      <c r="G205" s="31">
        <v>2.2000000000000002</v>
      </c>
      <c r="H205" s="38">
        <v>8.15</v>
      </c>
      <c r="I205" s="31">
        <v>2.9</v>
      </c>
      <c r="J205" s="38">
        <v>8.59</v>
      </c>
      <c r="K205" s="31">
        <v>3.1</v>
      </c>
      <c r="L205" s="38">
        <v>9.1300000000000008</v>
      </c>
      <c r="M205" s="31">
        <v>3.5</v>
      </c>
      <c r="N205" s="38">
        <v>10.17</v>
      </c>
      <c r="O205" s="31">
        <v>3.8</v>
      </c>
      <c r="P205" s="38">
        <v>12.8</v>
      </c>
      <c r="Q205" s="31">
        <v>5.7</v>
      </c>
      <c r="R205" s="38">
        <v>14.73</v>
      </c>
      <c r="S205" s="31">
        <v>7</v>
      </c>
      <c r="T205" s="38">
        <v>15.68</v>
      </c>
      <c r="U205" s="31">
        <v>8.5</v>
      </c>
      <c r="V205" s="38">
        <v>17.420000000000002</v>
      </c>
      <c r="W205" s="31">
        <v>8.9</v>
      </c>
      <c r="X205" s="32" t="s">
        <v>1392</v>
      </c>
      <c r="Y205" s="32" t="s">
        <v>1392</v>
      </c>
      <c r="Z205" s="1">
        <v>46</v>
      </c>
      <c r="AB205" s="1" t="s">
        <v>348</v>
      </c>
    </row>
    <row r="206" spans="1:28" x14ac:dyDescent="0.2">
      <c r="A206" s="29" t="s">
        <v>277</v>
      </c>
      <c r="B206" s="38">
        <v>14.67</v>
      </c>
      <c r="C206" s="31">
        <v>4.5999999999999996</v>
      </c>
      <c r="D206" s="38">
        <v>16.11</v>
      </c>
      <c r="E206" s="31">
        <v>3.1</v>
      </c>
      <c r="F206" s="38">
        <v>7.99</v>
      </c>
      <c r="G206" s="31">
        <v>3.3</v>
      </c>
      <c r="H206" s="38">
        <v>9.92</v>
      </c>
      <c r="I206" s="31">
        <v>5.8</v>
      </c>
      <c r="J206" s="38">
        <v>11.19</v>
      </c>
      <c r="K206" s="31">
        <v>5.2</v>
      </c>
      <c r="L206" s="38">
        <v>12.11</v>
      </c>
      <c r="M206" s="31">
        <v>4.3</v>
      </c>
      <c r="N206" s="38">
        <v>13.28</v>
      </c>
      <c r="O206" s="31">
        <v>3.5</v>
      </c>
      <c r="P206" s="38">
        <v>16.18</v>
      </c>
      <c r="Q206" s="31">
        <v>5</v>
      </c>
      <c r="R206" s="38">
        <v>18.18</v>
      </c>
      <c r="S206" s="31">
        <v>6.7</v>
      </c>
      <c r="T206" s="38">
        <v>19.149999999999999</v>
      </c>
      <c r="U206" s="31">
        <v>8.6999999999999993</v>
      </c>
      <c r="V206" s="38">
        <v>21.05</v>
      </c>
      <c r="W206" s="31">
        <v>8.8000000000000007</v>
      </c>
      <c r="X206" s="32" t="s">
        <v>1392</v>
      </c>
      <c r="Y206" s="32" t="s">
        <v>1392</v>
      </c>
      <c r="Z206" s="1">
        <v>247</v>
      </c>
    </row>
    <row r="207" spans="1:28" x14ac:dyDescent="0.2">
      <c r="A207" s="29" t="s">
        <v>48</v>
      </c>
      <c r="B207" s="38">
        <v>11.54</v>
      </c>
      <c r="C207" s="31">
        <v>8.3000000000000007</v>
      </c>
      <c r="D207" s="38">
        <v>13.41</v>
      </c>
      <c r="E207" s="31">
        <v>5.3</v>
      </c>
      <c r="F207" s="38">
        <v>6.76</v>
      </c>
      <c r="G207" s="31">
        <v>3.1</v>
      </c>
      <c r="H207" s="38">
        <v>7.81</v>
      </c>
      <c r="I207" s="31">
        <v>4.5</v>
      </c>
      <c r="J207" s="38">
        <v>8.19</v>
      </c>
      <c r="K207" s="31">
        <v>6.8</v>
      </c>
      <c r="L207" s="38">
        <v>8.9</v>
      </c>
      <c r="M207" s="31">
        <v>6.2</v>
      </c>
      <c r="N207" s="38">
        <v>10.36</v>
      </c>
      <c r="O207" s="31">
        <v>7.6</v>
      </c>
      <c r="P207" s="38">
        <v>12.9</v>
      </c>
      <c r="Q207" s="31">
        <v>11</v>
      </c>
      <c r="R207" s="38">
        <v>14.74</v>
      </c>
      <c r="S207" s="31">
        <v>12</v>
      </c>
      <c r="T207" s="38">
        <v>17.14</v>
      </c>
      <c r="U207" s="31">
        <v>12</v>
      </c>
      <c r="V207" s="38">
        <v>18.260000000000002</v>
      </c>
      <c r="W207" s="31">
        <v>19</v>
      </c>
      <c r="X207" s="32" t="s">
        <v>1392</v>
      </c>
      <c r="Y207" s="32" t="s">
        <v>1392</v>
      </c>
      <c r="Z207" s="1">
        <v>62</v>
      </c>
      <c r="AB207" s="1" t="s">
        <v>348</v>
      </c>
    </row>
    <row r="208" spans="1:28" x14ac:dyDescent="0.2">
      <c r="A208" s="29" t="s">
        <v>150</v>
      </c>
      <c r="B208" s="38">
        <v>11.92</v>
      </c>
      <c r="C208" s="31">
        <v>4.2</v>
      </c>
      <c r="D208" s="38">
        <v>14.8</v>
      </c>
      <c r="E208" s="31">
        <v>3.6</v>
      </c>
      <c r="F208" s="38">
        <v>6.9</v>
      </c>
      <c r="G208" s="31">
        <v>2.6</v>
      </c>
      <c r="H208" s="38">
        <v>8.0500000000000007</v>
      </c>
      <c r="I208" s="31">
        <v>3</v>
      </c>
      <c r="J208" s="38">
        <v>8.6199999999999992</v>
      </c>
      <c r="K208" s="31">
        <v>3</v>
      </c>
      <c r="L208" s="38">
        <v>9.18</v>
      </c>
      <c r="M208" s="31">
        <v>4.4000000000000004</v>
      </c>
      <c r="N208" s="38">
        <v>10.66</v>
      </c>
      <c r="O208" s="31">
        <v>3.9</v>
      </c>
      <c r="P208" s="38">
        <v>13.47</v>
      </c>
      <c r="Q208" s="31">
        <v>5.8</v>
      </c>
      <c r="R208" s="38">
        <v>16.350000000000001</v>
      </c>
      <c r="S208" s="31">
        <v>7.7</v>
      </c>
      <c r="T208" s="38">
        <v>17.64</v>
      </c>
      <c r="U208" s="31">
        <v>10</v>
      </c>
      <c r="V208" s="38">
        <v>19.13</v>
      </c>
      <c r="W208" s="31">
        <v>12</v>
      </c>
      <c r="X208" s="32" t="s">
        <v>1392</v>
      </c>
      <c r="Y208" s="32" t="s">
        <v>1392</v>
      </c>
      <c r="Z208" s="1">
        <v>92</v>
      </c>
    </row>
    <row r="209" spans="1:28" x14ac:dyDescent="0.2">
      <c r="A209" s="29" t="s">
        <v>306</v>
      </c>
      <c r="B209" s="38">
        <v>11.98</v>
      </c>
      <c r="C209" s="31">
        <v>3.8</v>
      </c>
      <c r="D209" s="38">
        <v>13.36</v>
      </c>
      <c r="E209" s="31">
        <v>2.2999999999999998</v>
      </c>
      <c r="F209" s="38">
        <v>7.45</v>
      </c>
      <c r="G209" s="31">
        <v>1.9</v>
      </c>
      <c r="H209" s="38">
        <v>8.64</v>
      </c>
      <c r="I209" s="31">
        <v>2.8</v>
      </c>
      <c r="J209" s="38">
        <v>9.19</v>
      </c>
      <c r="K209" s="31">
        <v>2.6</v>
      </c>
      <c r="L209" s="38">
        <v>9.66</v>
      </c>
      <c r="M209" s="31">
        <v>2.8</v>
      </c>
      <c r="N209" s="38">
        <v>10.71</v>
      </c>
      <c r="O209" s="31">
        <v>3.5</v>
      </c>
      <c r="P209" s="38">
        <v>13.33</v>
      </c>
      <c r="Q209" s="31">
        <v>4.0999999999999996</v>
      </c>
      <c r="R209" s="38">
        <v>15.01</v>
      </c>
      <c r="S209" s="31">
        <v>5.6</v>
      </c>
      <c r="T209" s="38">
        <v>16.25</v>
      </c>
      <c r="U209" s="31">
        <v>6.1</v>
      </c>
      <c r="V209" s="38">
        <v>17.399999999999999</v>
      </c>
      <c r="W209" s="31">
        <v>6.9</v>
      </c>
      <c r="X209" s="32" t="s">
        <v>1392</v>
      </c>
      <c r="Y209" s="32" t="s">
        <v>1392</v>
      </c>
      <c r="Z209" s="1">
        <v>102</v>
      </c>
    </row>
    <row r="210" spans="1:28" x14ac:dyDescent="0.2">
      <c r="A210" s="29" t="s">
        <v>309</v>
      </c>
      <c r="B210" s="38">
        <v>12.87</v>
      </c>
      <c r="C210" s="31">
        <v>5.6</v>
      </c>
      <c r="D210" s="38">
        <v>15.8</v>
      </c>
      <c r="E210" s="31">
        <v>4</v>
      </c>
      <c r="F210" s="38">
        <v>7.43</v>
      </c>
      <c r="G210" s="31">
        <v>2.2999999999999998</v>
      </c>
      <c r="H210" s="38">
        <v>8.67</v>
      </c>
      <c r="I210" s="31">
        <v>4.4000000000000004</v>
      </c>
      <c r="J210" s="38">
        <v>9.32</v>
      </c>
      <c r="K210" s="31">
        <v>4.5999999999999996</v>
      </c>
      <c r="L210" s="38">
        <v>10.09</v>
      </c>
      <c r="M210" s="31">
        <v>4.9000000000000004</v>
      </c>
      <c r="N210" s="38">
        <v>11.59</v>
      </c>
      <c r="O210" s="31">
        <v>4.5999999999999996</v>
      </c>
      <c r="P210" s="38">
        <v>14.88</v>
      </c>
      <c r="Q210" s="31">
        <v>5.7</v>
      </c>
      <c r="R210" s="38">
        <v>16.95</v>
      </c>
      <c r="S210" s="31">
        <v>9</v>
      </c>
      <c r="T210" s="38">
        <v>19</v>
      </c>
      <c r="U210" s="31">
        <v>13</v>
      </c>
      <c r="V210" s="38">
        <v>20.94</v>
      </c>
      <c r="W210" s="31">
        <v>15</v>
      </c>
      <c r="X210" s="32" t="s">
        <v>1392</v>
      </c>
      <c r="Y210" s="32" t="s">
        <v>1392</v>
      </c>
      <c r="Z210" s="1">
        <v>159</v>
      </c>
    </row>
    <row r="211" spans="1:28" x14ac:dyDescent="0.2">
      <c r="A211" s="29" t="s">
        <v>241</v>
      </c>
      <c r="B211" s="38">
        <v>12.73</v>
      </c>
      <c r="C211" s="31">
        <v>4.9000000000000004</v>
      </c>
      <c r="D211" s="38">
        <v>13.94</v>
      </c>
      <c r="E211" s="31">
        <v>3.1</v>
      </c>
      <c r="F211" s="38">
        <v>7.42</v>
      </c>
      <c r="G211" s="31">
        <v>3</v>
      </c>
      <c r="H211" s="38">
        <v>8.5</v>
      </c>
      <c r="I211" s="31">
        <v>3.3</v>
      </c>
      <c r="J211" s="38">
        <v>9.17</v>
      </c>
      <c r="K211" s="31">
        <v>4.0999999999999996</v>
      </c>
      <c r="L211" s="38">
        <v>9.89</v>
      </c>
      <c r="M211" s="31">
        <v>2.9</v>
      </c>
      <c r="N211" s="38">
        <v>10.76</v>
      </c>
      <c r="O211" s="31">
        <v>4.3</v>
      </c>
      <c r="P211" s="38">
        <v>13.86</v>
      </c>
      <c r="Q211" s="31">
        <v>3.9</v>
      </c>
      <c r="R211" s="38">
        <v>15.26</v>
      </c>
      <c r="S211" s="31">
        <v>5.8</v>
      </c>
      <c r="T211" s="38">
        <v>16.45</v>
      </c>
      <c r="U211" s="31">
        <v>7.3</v>
      </c>
      <c r="V211" s="38">
        <v>17.62</v>
      </c>
      <c r="W211" s="31">
        <v>9.1999999999999993</v>
      </c>
      <c r="X211" s="32" t="s">
        <v>1392</v>
      </c>
      <c r="Y211" s="32" t="s">
        <v>1392</v>
      </c>
      <c r="Z211" s="1">
        <v>146</v>
      </c>
    </row>
    <row r="212" spans="1:28" x14ac:dyDescent="0.2">
      <c r="A212" s="29" t="s">
        <v>49</v>
      </c>
      <c r="B212" s="38">
        <v>10.92</v>
      </c>
      <c r="C212" s="31">
        <v>5.7</v>
      </c>
      <c r="D212" s="38">
        <v>13.35</v>
      </c>
      <c r="E212" s="31">
        <v>4.5</v>
      </c>
      <c r="F212" s="38">
        <v>6.79</v>
      </c>
      <c r="G212" s="31">
        <v>2.4</v>
      </c>
      <c r="H212" s="38">
        <v>7.55</v>
      </c>
      <c r="I212" s="31">
        <v>4.0999999999999996</v>
      </c>
      <c r="J212" s="38">
        <v>8.32</v>
      </c>
      <c r="K212" s="31">
        <v>4.7</v>
      </c>
      <c r="L212" s="38">
        <v>8.91</v>
      </c>
      <c r="M212" s="31">
        <v>4</v>
      </c>
      <c r="N212" s="38">
        <v>9.82</v>
      </c>
      <c r="O212" s="31">
        <v>4.3</v>
      </c>
      <c r="P212" s="38">
        <v>12.62</v>
      </c>
      <c r="Q212" s="31">
        <v>7.4</v>
      </c>
      <c r="R212" s="38">
        <v>14.57</v>
      </c>
      <c r="S212" s="31">
        <v>8.8000000000000007</v>
      </c>
      <c r="T212" s="38">
        <v>15.69</v>
      </c>
      <c r="U212" s="31">
        <v>11</v>
      </c>
      <c r="V212" s="38">
        <v>16.86</v>
      </c>
      <c r="W212" s="31">
        <v>12</v>
      </c>
      <c r="X212" s="32" t="s">
        <v>1392</v>
      </c>
      <c r="Y212" s="32" t="s">
        <v>1392</v>
      </c>
      <c r="Z212" s="1">
        <v>28</v>
      </c>
      <c r="AA212" s="1" t="s">
        <v>348</v>
      </c>
      <c r="AB212" s="1" t="s">
        <v>348</v>
      </c>
    </row>
    <row r="213" spans="1:28" x14ac:dyDescent="0.2">
      <c r="A213" s="29" t="s">
        <v>323</v>
      </c>
      <c r="B213" s="38">
        <v>12.1</v>
      </c>
      <c r="C213" s="31">
        <v>8.5</v>
      </c>
      <c r="D213" s="38">
        <v>14.2</v>
      </c>
      <c r="E213" s="31">
        <v>7.3</v>
      </c>
      <c r="F213" s="38">
        <v>7.57</v>
      </c>
      <c r="G213" s="31">
        <v>5.0999999999999996</v>
      </c>
      <c r="H213" s="38">
        <v>8.5</v>
      </c>
      <c r="I213" s="31">
        <v>6.1</v>
      </c>
      <c r="J213" s="38">
        <v>8.98</v>
      </c>
      <c r="K213" s="31">
        <v>6.6</v>
      </c>
      <c r="L213" s="38">
        <v>9.5</v>
      </c>
      <c r="M213" s="31">
        <v>7.6</v>
      </c>
      <c r="N213" s="38">
        <v>10.72</v>
      </c>
      <c r="O213" s="31">
        <v>8.9</v>
      </c>
      <c r="P213" s="38">
        <v>13.16</v>
      </c>
      <c r="Q213" s="31">
        <v>11</v>
      </c>
      <c r="R213" s="38">
        <v>14.51</v>
      </c>
      <c r="S213" s="31">
        <v>15</v>
      </c>
      <c r="T213" s="32" t="s">
        <v>1392</v>
      </c>
      <c r="U213" s="32" t="s">
        <v>1392</v>
      </c>
      <c r="V213" s="32" t="s">
        <v>1392</v>
      </c>
      <c r="W213" s="32" t="s">
        <v>1392</v>
      </c>
      <c r="X213" s="32" t="s">
        <v>1392</v>
      </c>
      <c r="Y213" s="32" t="s">
        <v>1392</v>
      </c>
      <c r="Z213" s="1">
        <v>111</v>
      </c>
    </row>
    <row r="214" spans="1:28" x14ac:dyDescent="0.2">
      <c r="A214" s="29" t="s">
        <v>235</v>
      </c>
      <c r="B214" s="38">
        <v>14.6</v>
      </c>
      <c r="C214" s="31">
        <v>6.1</v>
      </c>
      <c r="D214" s="38">
        <v>17.16</v>
      </c>
      <c r="E214" s="31">
        <v>3.5</v>
      </c>
      <c r="F214" s="38">
        <v>8.0299999999999994</v>
      </c>
      <c r="G214" s="31">
        <v>3.4</v>
      </c>
      <c r="H214" s="38">
        <v>9.57</v>
      </c>
      <c r="I214" s="31">
        <v>3.5</v>
      </c>
      <c r="J214" s="38">
        <v>10.23</v>
      </c>
      <c r="K214" s="31">
        <v>3.7</v>
      </c>
      <c r="L214" s="38">
        <v>10.96</v>
      </c>
      <c r="M214" s="31">
        <v>4.0999999999999996</v>
      </c>
      <c r="N214" s="38">
        <v>12.87</v>
      </c>
      <c r="O214" s="31">
        <v>5.3</v>
      </c>
      <c r="P214" s="38">
        <v>17.25</v>
      </c>
      <c r="Q214" s="31">
        <v>6.9</v>
      </c>
      <c r="R214" s="38">
        <v>20.03</v>
      </c>
      <c r="S214" s="31">
        <v>6.5</v>
      </c>
      <c r="T214" s="38">
        <v>20.91</v>
      </c>
      <c r="U214" s="31">
        <v>7.8</v>
      </c>
      <c r="V214" s="38">
        <v>22.94</v>
      </c>
      <c r="W214" s="31">
        <v>8.1999999999999993</v>
      </c>
      <c r="X214" s="32" t="s">
        <v>1392</v>
      </c>
      <c r="Y214" s="32" t="s">
        <v>1392</v>
      </c>
      <c r="Z214" s="1">
        <v>242</v>
      </c>
    </row>
    <row r="215" spans="1:28" x14ac:dyDescent="0.2">
      <c r="A215" s="29" t="s">
        <v>223</v>
      </c>
      <c r="B215" s="38">
        <v>16.350000000000001</v>
      </c>
      <c r="C215" s="31">
        <v>4.5</v>
      </c>
      <c r="D215" s="38">
        <v>19.5</v>
      </c>
      <c r="E215" s="31">
        <v>3.6</v>
      </c>
      <c r="F215" s="38">
        <v>8.6999999999999993</v>
      </c>
      <c r="G215" s="31">
        <v>4.0999999999999996</v>
      </c>
      <c r="H215" s="38">
        <v>11.11</v>
      </c>
      <c r="I215" s="31">
        <v>3.1</v>
      </c>
      <c r="J215" s="38">
        <v>11.69</v>
      </c>
      <c r="K215" s="31">
        <v>2.7</v>
      </c>
      <c r="L215" s="38">
        <v>12.63</v>
      </c>
      <c r="M215" s="31">
        <v>3.2</v>
      </c>
      <c r="N215" s="38">
        <v>14.39</v>
      </c>
      <c r="O215" s="31">
        <v>4</v>
      </c>
      <c r="P215" s="38">
        <v>18.43</v>
      </c>
      <c r="Q215" s="31">
        <v>6</v>
      </c>
      <c r="R215" s="38">
        <v>21.76</v>
      </c>
      <c r="S215" s="31">
        <v>6.4</v>
      </c>
      <c r="T215" s="38">
        <v>23.4</v>
      </c>
      <c r="U215" s="31">
        <v>8.8000000000000007</v>
      </c>
      <c r="V215" s="38">
        <v>26.26</v>
      </c>
      <c r="W215" s="31">
        <v>11</v>
      </c>
      <c r="X215" s="32" t="s">
        <v>1392</v>
      </c>
      <c r="Y215" s="32" t="s">
        <v>1392</v>
      </c>
      <c r="Z215" s="1">
        <v>289</v>
      </c>
    </row>
    <row r="216" spans="1:28" x14ac:dyDescent="0.2">
      <c r="A216" s="29" t="s">
        <v>10</v>
      </c>
      <c r="B216" s="38">
        <v>11.65</v>
      </c>
      <c r="C216" s="31">
        <v>6.2</v>
      </c>
      <c r="D216" s="38">
        <v>13.49</v>
      </c>
      <c r="E216" s="31">
        <v>3.7</v>
      </c>
      <c r="F216" s="38">
        <v>7</v>
      </c>
      <c r="G216" s="31">
        <v>2.9</v>
      </c>
      <c r="H216" s="38">
        <v>8.06</v>
      </c>
      <c r="I216" s="31">
        <v>4.5</v>
      </c>
      <c r="J216" s="38">
        <v>8.64</v>
      </c>
      <c r="K216" s="31">
        <v>4.0999999999999996</v>
      </c>
      <c r="L216" s="38">
        <v>9.07</v>
      </c>
      <c r="M216" s="31">
        <v>5</v>
      </c>
      <c r="N216" s="38">
        <v>10.51</v>
      </c>
      <c r="O216" s="31">
        <v>5.4</v>
      </c>
      <c r="P216" s="38">
        <v>13.56</v>
      </c>
      <c r="Q216" s="31">
        <v>7.7</v>
      </c>
      <c r="R216" s="38">
        <v>15.62</v>
      </c>
      <c r="S216" s="31">
        <v>7.2</v>
      </c>
      <c r="T216" s="38">
        <v>16.62</v>
      </c>
      <c r="U216" s="31">
        <v>9.3000000000000007</v>
      </c>
      <c r="V216" s="38">
        <v>17.55</v>
      </c>
      <c r="W216" s="31">
        <v>13</v>
      </c>
      <c r="X216" s="32" t="s">
        <v>1392</v>
      </c>
      <c r="Y216" s="32" t="s">
        <v>1392</v>
      </c>
      <c r="Z216" s="1">
        <v>74</v>
      </c>
      <c r="AB216" s="1" t="s">
        <v>348</v>
      </c>
    </row>
    <row r="217" spans="1:28" x14ac:dyDescent="0.2">
      <c r="A217" s="29" t="s">
        <v>145</v>
      </c>
      <c r="B217" s="38">
        <v>11.22</v>
      </c>
      <c r="C217" s="31">
        <v>6.8</v>
      </c>
      <c r="D217" s="38">
        <v>12.6</v>
      </c>
      <c r="E217" s="31">
        <v>4.0999999999999996</v>
      </c>
      <c r="F217" s="38">
        <v>6.86</v>
      </c>
      <c r="G217" s="31">
        <v>1.9</v>
      </c>
      <c r="H217" s="38">
        <v>7.41</v>
      </c>
      <c r="I217" s="31">
        <v>4.2</v>
      </c>
      <c r="J217" s="38">
        <v>8.14</v>
      </c>
      <c r="K217" s="31">
        <v>5.6</v>
      </c>
      <c r="L217" s="38">
        <v>8.6199999999999992</v>
      </c>
      <c r="M217" s="31">
        <v>5.7</v>
      </c>
      <c r="N217" s="38">
        <v>9.7100000000000009</v>
      </c>
      <c r="O217" s="31">
        <v>6.6</v>
      </c>
      <c r="P217" s="38">
        <v>12.52</v>
      </c>
      <c r="Q217" s="31">
        <v>8.4</v>
      </c>
      <c r="R217" s="38">
        <v>14.74</v>
      </c>
      <c r="S217" s="31">
        <v>8.8000000000000007</v>
      </c>
      <c r="T217" s="38">
        <v>15.61</v>
      </c>
      <c r="U217" s="31">
        <v>12</v>
      </c>
      <c r="V217" s="38">
        <v>16.27</v>
      </c>
      <c r="W217" s="31">
        <v>16</v>
      </c>
      <c r="X217" s="32" t="s">
        <v>1392</v>
      </c>
      <c r="Y217" s="32" t="s">
        <v>1392</v>
      </c>
      <c r="Z217" s="1">
        <v>40</v>
      </c>
      <c r="AB217" s="1" t="s">
        <v>348</v>
      </c>
    </row>
    <row r="218" spans="1:28" x14ac:dyDescent="0.2">
      <c r="A218" s="29" t="s">
        <v>285</v>
      </c>
      <c r="B218" s="38">
        <v>16.71</v>
      </c>
      <c r="C218" s="31">
        <v>7.6</v>
      </c>
      <c r="D218" s="38">
        <v>21.7</v>
      </c>
      <c r="E218" s="31">
        <v>5.4</v>
      </c>
      <c r="F218" s="38">
        <v>8.67</v>
      </c>
      <c r="G218" s="31">
        <v>4.5</v>
      </c>
      <c r="H218" s="38">
        <v>10.73</v>
      </c>
      <c r="I218" s="31">
        <v>5.8</v>
      </c>
      <c r="J218" s="38">
        <v>12.18</v>
      </c>
      <c r="K218" s="31">
        <v>5.0999999999999996</v>
      </c>
      <c r="L218" s="38">
        <v>12.73</v>
      </c>
      <c r="M218" s="31">
        <v>4.3</v>
      </c>
      <c r="N218" s="38">
        <v>14.2</v>
      </c>
      <c r="O218" s="31">
        <v>5.5</v>
      </c>
      <c r="P218" s="38">
        <v>19.649999999999999</v>
      </c>
      <c r="Q218" s="31">
        <v>8.4</v>
      </c>
      <c r="R218" s="38">
        <v>23.35</v>
      </c>
      <c r="S218" s="31">
        <v>12</v>
      </c>
      <c r="T218" s="38">
        <v>26.36</v>
      </c>
      <c r="U218" s="31">
        <v>13</v>
      </c>
      <c r="V218" s="38">
        <v>30.15</v>
      </c>
      <c r="W218" s="31">
        <v>14</v>
      </c>
      <c r="X218" s="32" t="s">
        <v>1392</v>
      </c>
      <c r="Y218" s="32" t="s">
        <v>1392</v>
      </c>
      <c r="Z218" s="1">
        <v>299</v>
      </c>
    </row>
    <row r="219" spans="1:28" x14ac:dyDescent="0.2">
      <c r="A219" s="29" t="s">
        <v>50</v>
      </c>
      <c r="B219" s="38">
        <v>13.88</v>
      </c>
      <c r="C219" s="31">
        <v>9.9</v>
      </c>
      <c r="D219" s="38">
        <v>18.16</v>
      </c>
      <c r="E219" s="31">
        <v>7</v>
      </c>
      <c r="F219" s="38">
        <v>7.58</v>
      </c>
      <c r="G219" s="31">
        <v>8.1999999999999993</v>
      </c>
      <c r="H219" s="38">
        <v>9.5299999999999994</v>
      </c>
      <c r="I219" s="31">
        <v>7.2</v>
      </c>
      <c r="J219" s="38">
        <v>10.39</v>
      </c>
      <c r="K219" s="31">
        <v>4.7</v>
      </c>
      <c r="L219" s="38">
        <v>10.67</v>
      </c>
      <c r="M219" s="31">
        <v>6.2</v>
      </c>
      <c r="N219" s="38">
        <v>12.18</v>
      </c>
      <c r="O219" s="31">
        <v>7.6</v>
      </c>
      <c r="P219" s="38">
        <v>16.190000000000001</v>
      </c>
      <c r="Q219" s="31">
        <v>11</v>
      </c>
      <c r="R219" s="38">
        <v>19.079999999999998</v>
      </c>
      <c r="S219" s="31">
        <v>15</v>
      </c>
      <c r="T219" s="32" t="s">
        <v>1392</v>
      </c>
      <c r="U219" s="32" t="s">
        <v>1392</v>
      </c>
      <c r="V219" s="32" t="s">
        <v>1392</v>
      </c>
      <c r="W219" s="32" t="s">
        <v>1392</v>
      </c>
      <c r="X219" s="32" t="s">
        <v>1392</v>
      </c>
      <c r="Y219" s="32" t="s">
        <v>1392</v>
      </c>
      <c r="Z219" s="1">
        <v>214</v>
      </c>
    </row>
    <row r="220" spans="1:28" x14ac:dyDescent="0.2">
      <c r="A220" s="29" t="s">
        <v>224</v>
      </c>
      <c r="B220" s="38">
        <v>20.83</v>
      </c>
      <c r="C220" s="31">
        <v>5.5</v>
      </c>
      <c r="D220" s="38">
        <v>25.97</v>
      </c>
      <c r="E220" s="31">
        <v>4.2</v>
      </c>
      <c r="F220" s="38">
        <v>9.73</v>
      </c>
      <c r="G220" s="31">
        <v>6</v>
      </c>
      <c r="H220" s="38">
        <v>12.97</v>
      </c>
      <c r="I220" s="31">
        <v>4</v>
      </c>
      <c r="J220" s="38">
        <v>13.79</v>
      </c>
      <c r="K220" s="31">
        <v>4.9000000000000004</v>
      </c>
      <c r="L220" s="38">
        <v>15.55</v>
      </c>
      <c r="M220" s="31">
        <v>5.6</v>
      </c>
      <c r="N220" s="38">
        <v>17.95</v>
      </c>
      <c r="O220" s="31">
        <v>5.7</v>
      </c>
      <c r="P220" s="38">
        <v>23.9</v>
      </c>
      <c r="Q220" s="31">
        <v>6.7</v>
      </c>
      <c r="R220" s="38">
        <v>27.88</v>
      </c>
      <c r="S220" s="31">
        <v>8.1999999999999993</v>
      </c>
      <c r="T220" s="38">
        <v>30.57</v>
      </c>
      <c r="U220" s="31">
        <v>13</v>
      </c>
      <c r="V220" s="38">
        <v>33.659999999999997</v>
      </c>
      <c r="W220" s="31">
        <v>16</v>
      </c>
      <c r="X220" s="32" t="s">
        <v>1392</v>
      </c>
      <c r="Y220" s="32" t="s">
        <v>1392</v>
      </c>
      <c r="Z220" s="1">
        <v>323</v>
      </c>
    </row>
    <row r="221" spans="1:28" x14ac:dyDescent="0.2">
      <c r="A221" s="29" t="s">
        <v>73</v>
      </c>
      <c r="B221" s="38">
        <v>12.34</v>
      </c>
      <c r="C221" s="31">
        <v>11</v>
      </c>
      <c r="D221" s="38">
        <v>14.3</v>
      </c>
      <c r="E221" s="31">
        <v>8.6999999999999993</v>
      </c>
      <c r="F221" s="38">
        <v>7.27</v>
      </c>
      <c r="G221" s="31">
        <v>5.0999999999999996</v>
      </c>
      <c r="H221" s="38">
        <v>8.14</v>
      </c>
      <c r="I221" s="31">
        <v>7.7</v>
      </c>
      <c r="J221" s="38">
        <v>8.8800000000000008</v>
      </c>
      <c r="K221" s="31">
        <v>6.8</v>
      </c>
      <c r="L221" s="38">
        <v>9.61</v>
      </c>
      <c r="M221" s="31">
        <v>7</v>
      </c>
      <c r="N221" s="38">
        <v>10.35</v>
      </c>
      <c r="O221" s="31">
        <v>9.6999999999999993</v>
      </c>
      <c r="P221" s="38">
        <v>13.04</v>
      </c>
      <c r="Q221" s="31">
        <v>14</v>
      </c>
      <c r="R221" s="38">
        <v>15.66</v>
      </c>
      <c r="S221" s="31">
        <v>13</v>
      </c>
      <c r="T221" s="32" t="s">
        <v>1392</v>
      </c>
      <c r="U221" s="32" t="s">
        <v>1392</v>
      </c>
      <c r="V221" s="32" t="s">
        <v>1392</v>
      </c>
      <c r="W221" s="32" t="s">
        <v>1392</v>
      </c>
      <c r="X221" s="32" t="s">
        <v>1392</v>
      </c>
      <c r="Y221" s="32" t="s">
        <v>1392</v>
      </c>
      <c r="Z221" s="1">
        <v>127</v>
      </c>
    </row>
    <row r="222" spans="1:28" x14ac:dyDescent="0.2">
      <c r="A222" s="29" t="s">
        <v>20</v>
      </c>
      <c r="B222" s="38">
        <v>11.87</v>
      </c>
      <c r="C222" s="31">
        <v>5.9</v>
      </c>
      <c r="D222" s="38">
        <v>14.05</v>
      </c>
      <c r="E222" s="31">
        <v>3.1</v>
      </c>
      <c r="F222" s="38">
        <v>6.86</v>
      </c>
      <c r="G222" s="31">
        <v>3</v>
      </c>
      <c r="H222" s="38">
        <v>8.27</v>
      </c>
      <c r="I222" s="31">
        <v>4.4000000000000004</v>
      </c>
      <c r="J222" s="38">
        <v>8.94</v>
      </c>
      <c r="K222" s="31">
        <v>3.8</v>
      </c>
      <c r="L222" s="38">
        <v>9.5</v>
      </c>
      <c r="M222" s="31">
        <v>2.8</v>
      </c>
      <c r="N222" s="38">
        <v>10.33</v>
      </c>
      <c r="O222" s="31">
        <v>4.2</v>
      </c>
      <c r="P222" s="38">
        <v>14.28</v>
      </c>
      <c r="Q222" s="31">
        <v>7.5</v>
      </c>
      <c r="R222" s="38">
        <v>16.73</v>
      </c>
      <c r="S222" s="31">
        <v>7.3</v>
      </c>
      <c r="T222" s="38">
        <v>17.89</v>
      </c>
      <c r="U222" s="31">
        <v>7.9</v>
      </c>
      <c r="V222" s="38">
        <v>19.48</v>
      </c>
      <c r="W222" s="31">
        <v>8.3000000000000007</v>
      </c>
      <c r="X222" s="32" t="s">
        <v>1392</v>
      </c>
      <c r="Y222" s="32" t="s">
        <v>1392</v>
      </c>
      <c r="Z222" s="1">
        <v>88</v>
      </c>
    </row>
    <row r="223" spans="1:28" x14ac:dyDescent="0.2">
      <c r="A223" s="29" t="s">
        <v>170</v>
      </c>
      <c r="B223" s="38">
        <v>14.79</v>
      </c>
      <c r="C223" s="31">
        <v>8</v>
      </c>
      <c r="D223" s="38">
        <v>17.809999999999999</v>
      </c>
      <c r="E223" s="31">
        <v>5.8</v>
      </c>
      <c r="F223" s="38">
        <v>7.56</v>
      </c>
      <c r="G223" s="31">
        <v>4.7</v>
      </c>
      <c r="H223" s="38">
        <v>9.09</v>
      </c>
      <c r="I223" s="31">
        <v>6.4</v>
      </c>
      <c r="J223" s="38">
        <v>9.85</v>
      </c>
      <c r="K223" s="31">
        <v>8.1999999999999993</v>
      </c>
      <c r="L223" s="38">
        <v>11.26</v>
      </c>
      <c r="M223" s="31">
        <v>8.1</v>
      </c>
      <c r="N223" s="38">
        <v>12.84</v>
      </c>
      <c r="O223" s="31">
        <v>7.3</v>
      </c>
      <c r="P223" s="38">
        <v>16.97</v>
      </c>
      <c r="Q223" s="31">
        <v>11</v>
      </c>
      <c r="R223" s="38">
        <v>19.899999999999999</v>
      </c>
      <c r="S223" s="31">
        <v>13</v>
      </c>
      <c r="T223" s="38">
        <v>21.62</v>
      </c>
      <c r="U223" s="31">
        <v>17</v>
      </c>
      <c r="V223" s="38">
        <v>24.02</v>
      </c>
      <c r="W223" s="31">
        <v>20</v>
      </c>
      <c r="X223" s="32" t="s">
        <v>1392</v>
      </c>
      <c r="Y223" s="32" t="s">
        <v>1392</v>
      </c>
      <c r="Z223" s="1">
        <v>250</v>
      </c>
    </row>
    <row r="224" spans="1:28" x14ac:dyDescent="0.2">
      <c r="A224" s="29" t="s">
        <v>51</v>
      </c>
      <c r="B224" s="38">
        <v>10.41</v>
      </c>
      <c r="C224" s="31">
        <v>12</v>
      </c>
      <c r="D224" s="38">
        <v>13.46</v>
      </c>
      <c r="E224" s="31">
        <v>6.2</v>
      </c>
      <c r="F224" s="38">
        <v>7.1</v>
      </c>
      <c r="G224" s="31">
        <v>4.5</v>
      </c>
      <c r="H224" s="38">
        <v>7.89</v>
      </c>
      <c r="I224" s="31">
        <v>4.2</v>
      </c>
      <c r="J224" s="38">
        <v>8.31</v>
      </c>
      <c r="K224" s="31">
        <v>4.3</v>
      </c>
      <c r="L224" s="38">
        <v>8.52</v>
      </c>
      <c r="M224" s="31">
        <v>5.5</v>
      </c>
      <c r="N224" s="38">
        <v>9.5399999999999991</v>
      </c>
      <c r="O224" s="31">
        <v>6.4</v>
      </c>
      <c r="P224" s="38">
        <v>12.24</v>
      </c>
      <c r="Q224" s="31">
        <v>14</v>
      </c>
      <c r="R224" s="38">
        <v>15.36</v>
      </c>
      <c r="S224" s="31">
        <v>17</v>
      </c>
      <c r="T224" s="38">
        <v>16.690000000000001</v>
      </c>
      <c r="U224" s="31">
        <v>17</v>
      </c>
      <c r="V224" s="32" t="s">
        <v>1392</v>
      </c>
      <c r="W224" s="32" t="s">
        <v>1392</v>
      </c>
      <c r="X224" s="32" t="s">
        <v>1392</v>
      </c>
      <c r="Y224" s="32" t="s">
        <v>1392</v>
      </c>
      <c r="Z224" s="1">
        <v>7</v>
      </c>
      <c r="AA224" s="1" t="s">
        <v>348</v>
      </c>
      <c r="AB224" s="1" t="s">
        <v>348</v>
      </c>
    </row>
    <row r="225" spans="1:28" x14ac:dyDescent="0.2">
      <c r="A225" s="29" t="s">
        <v>251</v>
      </c>
      <c r="B225" s="38">
        <v>12.18</v>
      </c>
      <c r="C225" s="31">
        <v>10</v>
      </c>
      <c r="D225" s="38">
        <v>16.14</v>
      </c>
      <c r="E225" s="31">
        <v>7.8</v>
      </c>
      <c r="F225" s="38">
        <v>6.96</v>
      </c>
      <c r="G225" s="31">
        <v>4.3</v>
      </c>
      <c r="H225" s="38">
        <v>7.99</v>
      </c>
      <c r="I225" s="31">
        <v>5.7</v>
      </c>
      <c r="J225" s="38">
        <v>8.48</v>
      </c>
      <c r="K225" s="31">
        <v>7.1</v>
      </c>
      <c r="L225" s="38">
        <v>9.2200000000000006</v>
      </c>
      <c r="M225" s="31">
        <v>6.7</v>
      </c>
      <c r="N225" s="38">
        <v>10.41</v>
      </c>
      <c r="O225" s="31">
        <v>9</v>
      </c>
      <c r="P225" s="38">
        <v>13.95</v>
      </c>
      <c r="Q225" s="31">
        <v>14</v>
      </c>
      <c r="R225" s="38">
        <v>17.14</v>
      </c>
      <c r="S225" s="31">
        <v>17</v>
      </c>
      <c r="T225" s="32" t="s">
        <v>1392</v>
      </c>
      <c r="U225" s="32" t="s">
        <v>1392</v>
      </c>
      <c r="V225" s="32" t="s">
        <v>1392</v>
      </c>
      <c r="W225" s="32" t="s">
        <v>1392</v>
      </c>
      <c r="X225" s="32" t="s">
        <v>1392</v>
      </c>
      <c r="Y225" s="32" t="s">
        <v>1392</v>
      </c>
      <c r="Z225" s="1">
        <v>113</v>
      </c>
    </row>
    <row r="226" spans="1:28" x14ac:dyDescent="0.2">
      <c r="A226" s="29" t="s">
        <v>58</v>
      </c>
      <c r="B226" s="38">
        <v>11.34</v>
      </c>
      <c r="C226" s="31">
        <v>3.9</v>
      </c>
      <c r="D226" s="38">
        <v>13.47</v>
      </c>
      <c r="E226" s="31">
        <v>2.8</v>
      </c>
      <c r="F226" s="38">
        <v>6.92</v>
      </c>
      <c r="G226" s="31">
        <v>2.2999999999999998</v>
      </c>
      <c r="H226" s="38">
        <v>7.95</v>
      </c>
      <c r="I226" s="31">
        <v>2.2000000000000002</v>
      </c>
      <c r="J226" s="38">
        <v>8.33</v>
      </c>
      <c r="K226" s="31">
        <v>2.7</v>
      </c>
      <c r="L226" s="38">
        <v>8.98</v>
      </c>
      <c r="M226" s="31">
        <v>2.9</v>
      </c>
      <c r="N226" s="38">
        <v>10.01</v>
      </c>
      <c r="O226" s="31">
        <v>3.6</v>
      </c>
      <c r="P226" s="38">
        <v>13.02</v>
      </c>
      <c r="Q226" s="31">
        <v>6</v>
      </c>
      <c r="R226" s="38">
        <v>15.43</v>
      </c>
      <c r="S226" s="31">
        <v>6.1</v>
      </c>
      <c r="T226" s="38">
        <v>16.37</v>
      </c>
      <c r="U226" s="31">
        <v>6.1</v>
      </c>
      <c r="V226" s="38">
        <v>18.07</v>
      </c>
      <c r="W226" s="31">
        <v>7.3</v>
      </c>
      <c r="X226" s="32" t="s">
        <v>1392</v>
      </c>
      <c r="Y226" s="32" t="s">
        <v>1392</v>
      </c>
      <c r="Z226" s="1">
        <v>51</v>
      </c>
      <c r="AB226" s="1" t="s">
        <v>348</v>
      </c>
    </row>
    <row r="227" spans="1:28" x14ac:dyDescent="0.2">
      <c r="A227" s="29" t="s">
        <v>140</v>
      </c>
      <c r="B227" s="38">
        <v>13.52</v>
      </c>
      <c r="C227" s="31">
        <v>7.1</v>
      </c>
      <c r="D227" s="38">
        <v>16.190000000000001</v>
      </c>
      <c r="E227" s="31">
        <v>5</v>
      </c>
      <c r="F227" s="38">
        <v>7.51</v>
      </c>
      <c r="G227" s="31">
        <v>3.9</v>
      </c>
      <c r="H227" s="38">
        <v>8.85</v>
      </c>
      <c r="I227" s="31">
        <v>3.8</v>
      </c>
      <c r="J227" s="38">
        <v>9.43</v>
      </c>
      <c r="K227" s="31">
        <v>4.7</v>
      </c>
      <c r="L227" s="38">
        <v>10.34</v>
      </c>
      <c r="M227" s="31">
        <v>5.3</v>
      </c>
      <c r="N227" s="38">
        <v>12.06</v>
      </c>
      <c r="O227" s="31">
        <v>5.8</v>
      </c>
      <c r="P227" s="38">
        <v>16</v>
      </c>
      <c r="Q227" s="31">
        <v>8</v>
      </c>
      <c r="R227" s="38">
        <v>18.25</v>
      </c>
      <c r="S227" s="31">
        <v>7.7</v>
      </c>
      <c r="T227" s="38">
        <v>19.75</v>
      </c>
      <c r="U227" s="31">
        <v>8.5</v>
      </c>
      <c r="V227" s="38">
        <v>20.95</v>
      </c>
      <c r="W227" s="31">
        <v>15</v>
      </c>
      <c r="X227" s="32" t="s">
        <v>1392</v>
      </c>
      <c r="Y227" s="32" t="s">
        <v>1392</v>
      </c>
      <c r="Z227" s="1">
        <v>198</v>
      </c>
    </row>
    <row r="228" spans="1:28" x14ac:dyDescent="0.2">
      <c r="A228" s="29" t="s">
        <v>286</v>
      </c>
      <c r="B228" s="38">
        <v>14.61</v>
      </c>
      <c r="C228" s="31">
        <v>5.0999999999999996</v>
      </c>
      <c r="D228" s="38">
        <v>18.22</v>
      </c>
      <c r="E228" s="31">
        <v>5.5</v>
      </c>
      <c r="F228" s="38">
        <v>8.01</v>
      </c>
      <c r="G228" s="31">
        <v>6.3</v>
      </c>
      <c r="H228" s="38">
        <v>9.85</v>
      </c>
      <c r="I228" s="31">
        <v>6.1</v>
      </c>
      <c r="J228" s="38">
        <v>11.05</v>
      </c>
      <c r="K228" s="31">
        <v>7.6</v>
      </c>
      <c r="L228" s="38">
        <v>12.34</v>
      </c>
      <c r="M228" s="31">
        <v>6.5</v>
      </c>
      <c r="N228" s="38">
        <v>13.63</v>
      </c>
      <c r="O228" s="31">
        <v>4.5999999999999996</v>
      </c>
      <c r="P228" s="38">
        <v>16.27</v>
      </c>
      <c r="Q228" s="31">
        <v>9.6999999999999993</v>
      </c>
      <c r="R228" s="38">
        <v>20.12</v>
      </c>
      <c r="S228" s="31">
        <v>15</v>
      </c>
      <c r="T228" s="38">
        <v>21.86</v>
      </c>
      <c r="U228" s="31">
        <v>16</v>
      </c>
      <c r="V228" s="38">
        <v>25.32</v>
      </c>
      <c r="W228" s="31">
        <v>15</v>
      </c>
      <c r="X228" s="32" t="s">
        <v>1392</v>
      </c>
      <c r="Y228" s="32" t="s">
        <v>1392</v>
      </c>
      <c r="Z228" s="1">
        <v>244</v>
      </c>
    </row>
    <row r="229" spans="1:28" x14ac:dyDescent="0.2">
      <c r="A229" s="29" t="s">
        <v>117</v>
      </c>
      <c r="B229" s="38">
        <v>15.37</v>
      </c>
      <c r="C229" s="31">
        <v>8.5</v>
      </c>
      <c r="D229" s="38">
        <v>19.16</v>
      </c>
      <c r="E229" s="31">
        <v>4.3</v>
      </c>
      <c r="F229" s="38">
        <v>8.09</v>
      </c>
      <c r="G229" s="31">
        <v>5.4</v>
      </c>
      <c r="H229" s="38">
        <v>9.9</v>
      </c>
      <c r="I229" s="31">
        <v>5.5</v>
      </c>
      <c r="J229" s="38">
        <v>10.79</v>
      </c>
      <c r="K229" s="31">
        <v>6.6</v>
      </c>
      <c r="L229" s="38">
        <v>12.01</v>
      </c>
      <c r="M229" s="31">
        <v>6.3</v>
      </c>
      <c r="N229" s="38">
        <v>13.57</v>
      </c>
      <c r="O229" s="31">
        <v>5.3</v>
      </c>
      <c r="P229" s="38">
        <v>18.79</v>
      </c>
      <c r="Q229" s="31">
        <v>9.5</v>
      </c>
      <c r="R229" s="38">
        <v>21.91</v>
      </c>
      <c r="S229" s="31">
        <v>11</v>
      </c>
      <c r="T229" s="38">
        <v>24.54</v>
      </c>
      <c r="U229" s="31">
        <v>12</v>
      </c>
      <c r="V229" s="38">
        <v>27.12</v>
      </c>
      <c r="W229" s="31">
        <v>17</v>
      </c>
      <c r="X229" s="32" t="s">
        <v>1392</v>
      </c>
      <c r="Y229" s="32" t="s">
        <v>1392</v>
      </c>
      <c r="Z229" s="1">
        <v>266</v>
      </c>
    </row>
    <row r="230" spans="1:28" x14ac:dyDescent="0.2">
      <c r="A230" s="29" t="s">
        <v>261</v>
      </c>
      <c r="B230" s="38">
        <v>13.99</v>
      </c>
      <c r="C230" s="31">
        <v>5.8</v>
      </c>
      <c r="D230" s="38">
        <v>15.67</v>
      </c>
      <c r="E230" s="31">
        <v>3.8</v>
      </c>
      <c r="F230" s="38">
        <v>7.21</v>
      </c>
      <c r="G230" s="31">
        <v>5.0999999999999996</v>
      </c>
      <c r="H230" s="38">
        <v>9.15</v>
      </c>
      <c r="I230" s="31">
        <v>4.4000000000000004</v>
      </c>
      <c r="J230" s="38">
        <v>9.85</v>
      </c>
      <c r="K230" s="31">
        <v>5.2</v>
      </c>
      <c r="L230" s="38">
        <v>10.75</v>
      </c>
      <c r="M230" s="31">
        <v>4.7</v>
      </c>
      <c r="N230" s="38">
        <v>12.31</v>
      </c>
      <c r="O230" s="31">
        <v>5.2</v>
      </c>
      <c r="P230" s="38">
        <v>15.66</v>
      </c>
      <c r="Q230" s="31">
        <v>6.4</v>
      </c>
      <c r="R230" s="38">
        <v>17.82</v>
      </c>
      <c r="S230" s="31">
        <v>8.6</v>
      </c>
      <c r="T230" s="38">
        <v>19.18</v>
      </c>
      <c r="U230" s="31">
        <v>9</v>
      </c>
      <c r="V230" s="38">
        <v>20.96</v>
      </c>
      <c r="W230" s="31">
        <v>15</v>
      </c>
      <c r="X230" s="32" t="s">
        <v>1392</v>
      </c>
      <c r="Y230" s="32" t="s">
        <v>1392</v>
      </c>
      <c r="Z230" s="1">
        <v>218</v>
      </c>
    </row>
    <row r="231" spans="1:28" x14ac:dyDescent="0.2">
      <c r="A231" s="29" t="s">
        <v>80</v>
      </c>
      <c r="B231" s="38">
        <v>13.89</v>
      </c>
      <c r="C231" s="31">
        <v>9</v>
      </c>
      <c r="D231" s="38">
        <v>16</v>
      </c>
      <c r="E231" s="31">
        <v>8.1999999999999993</v>
      </c>
      <c r="F231" s="32" t="s">
        <v>1418</v>
      </c>
      <c r="G231" s="32" t="s">
        <v>1418</v>
      </c>
      <c r="H231" s="38">
        <v>9.2100000000000009</v>
      </c>
      <c r="I231" s="31">
        <v>12</v>
      </c>
      <c r="J231" s="38">
        <v>10.89</v>
      </c>
      <c r="K231" s="31">
        <v>8.9</v>
      </c>
      <c r="L231" s="38">
        <v>11.45</v>
      </c>
      <c r="M231" s="31">
        <v>10</v>
      </c>
      <c r="N231" s="38">
        <v>12.08</v>
      </c>
      <c r="O231" s="31">
        <v>9.8000000000000007</v>
      </c>
      <c r="P231" s="38">
        <v>15.41</v>
      </c>
      <c r="Q231" s="31">
        <v>16</v>
      </c>
      <c r="R231" s="32" t="s">
        <v>1392</v>
      </c>
      <c r="S231" s="32" t="s">
        <v>1392</v>
      </c>
      <c r="T231" s="32" t="s">
        <v>1392</v>
      </c>
      <c r="U231" s="32" t="s">
        <v>1392</v>
      </c>
      <c r="V231" s="32" t="s">
        <v>1392</v>
      </c>
      <c r="W231" s="32" t="s">
        <v>1392</v>
      </c>
      <c r="X231" s="32" t="s">
        <v>1392</v>
      </c>
      <c r="Y231" s="32" t="s">
        <v>1392</v>
      </c>
      <c r="Z231" s="1">
        <v>216</v>
      </c>
    </row>
    <row r="232" spans="1:28" x14ac:dyDescent="0.2">
      <c r="A232" s="29" t="s">
        <v>74</v>
      </c>
      <c r="B232" s="38">
        <v>10.57</v>
      </c>
      <c r="C232" s="31">
        <v>8.6999999999999993</v>
      </c>
      <c r="D232" s="38">
        <v>12.64</v>
      </c>
      <c r="E232" s="31">
        <v>7.2</v>
      </c>
      <c r="F232" s="38">
        <v>6.63</v>
      </c>
      <c r="G232" s="31">
        <v>12</v>
      </c>
      <c r="H232" s="38">
        <v>7.21</v>
      </c>
      <c r="I232" s="31">
        <v>6.6</v>
      </c>
      <c r="J232" s="38">
        <v>8.16</v>
      </c>
      <c r="K232" s="31">
        <v>7.1</v>
      </c>
      <c r="L232" s="38">
        <v>8.4700000000000006</v>
      </c>
      <c r="M232" s="31">
        <v>8.6999999999999993</v>
      </c>
      <c r="N232" s="38">
        <v>9.58</v>
      </c>
      <c r="O232" s="31">
        <v>6.9</v>
      </c>
      <c r="P232" s="38">
        <v>12.34</v>
      </c>
      <c r="Q232" s="31">
        <v>11</v>
      </c>
      <c r="R232" s="38">
        <v>12.99</v>
      </c>
      <c r="S232" s="31">
        <v>20</v>
      </c>
      <c r="T232" s="32" t="s">
        <v>1392</v>
      </c>
      <c r="U232" s="32" t="s">
        <v>1392</v>
      </c>
      <c r="V232" s="32" t="s">
        <v>1392</v>
      </c>
      <c r="W232" s="32" t="s">
        <v>1392</v>
      </c>
      <c r="X232" s="32" t="s">
        <v>1392</v>
      </c>
      <c r="Y232" s="32" t="s">
        <v>1392</v>
      </c>
      <c r="Z232" s="1">
        <v>9</v>
      </c>
      <c r="AA232" s="1" t="s">
        <v>348</v>
      </c>
      <c r="AB232" s="1" t="s">
        <v>348</v>
      </c>
    </row>
    <row r="233" spans="1:28" x14ac:dyDescent="0.2">
      <c r="A233" s="29" t="s">
        <v>21</v>
      </c>
      <c r="B233" s="38">
        <v>11.71</v>
      </c>
      <c r="C233" s="31">
        <v>4.4000000000000004</v>
      </c>
      <c r="D233" s="38">
        <v>13.41</v>
      </c>
      <c r="E233" s="31">
        <v>2.8</v>
      </c>
      <c r="F233" s="38">
        <v>7.13</v>
      </c>
      <c r="G233" s="31">
        <v>2.1</v>
      </c>
      <c r="H233" s="38">
        <v>8.2100000000000009</v>
      </c>
      <c r="I233" s="31">
        <v>2.4</v>
      </c>
      <c r="J233" s="38">
        <v>8.7200000000000006</v>
      </c>
      <c r="K233" s="31">
        <v>2.7</v>
      </c>
      <c r="L233" s="38">
        <v>9.19</v>
      </c>
      <c r="M233" s="31">
        <v>2.7</v>
      </c>
      <c r="N233" s="38">
        <v>10.43</v>
      </c>
      <c r="O233" s="31">
        <v>3.4</v>
      </c>
      <c r="P233" s="38">
        <v>13.29</v>
      </c>
      <c r="Q233" s="31">
        <v>3.9</v>
      </c>
      <c r="R233" s="38">
        <v>14.84</v>
      </c>
      <c r="S233" s="31">
        <v>4.4000000000000004</v>
      </c>
      <c r="T233" s="38">
        <v>15.76</v>
      </c>
      <c r="U233" s="31">
        <v>6.6</v>
      </c>
      <c r="V233" s="38">
        <v>17.100000000000001</v>
      </c>
      <c r="W233" s="31">
        <v>8.1</v>
      </c>
      <c r="X233" s="32" t="s">
        <v>1392</v>
      </c>
      <c r="Y233" s="32" t="s">
        <v>1392</v>
      </c>
      <c r="Z233" s="1">
        <v>78</v>
      </c>
      <c r="AB233" s="1" t="s">
        <v>348</v>
      </c>
    </row>
    <row r="234" spans="1:28" x14ac:dyDescent="0.2">
      <c r="A234" s="29" t="s">
        <v>122</v>
      </c>
      <c r="B234" s="38">
        <v>10.92</v>
      </c>
      <c r="C234" s="31">
        <v>2.8</v>
      </c>
      <c r="D234" s="38">
        <v>12.16</v>
      </c>
      <c r="E234" s="31">
        <v>2.2999999999999998</v>
      </c>
      <c r="F234" s="38">
        <v>6.82</v>
      </c>
      <c r="G234" s="31">
        <v>2.2000000000000002</v>
      </c>
      <c r="H234" s="38">
        <v>7.97</v>
      </c>
      <c r="I234" s="31">
        <v>2.2000000000000002</v>
      </c>
      <c r="J234" s="38">
        <v>8.35</v>
      </c>
      <c r="K234" s="31">
        <v>2.4</v>
      </c>
      <c r="L234" s="38">
        <v>8.9</v>
      </c>
      <c r="M234" s="31">
        <v>2.4</v>
      </c>
      <c r="N234" s="38">
        <v>9.81</v>
      </c>
      <c r="O234" s="31">
        <v>2.7</v>
      </c>
      <c r="P234" s="38">
        <v>11.86</v>
      </c>
      <c r="Q234" s="31">
        <v>4.0999999999999996</v>
      </c>
      <c r="R234" s="38">
        <v>13.68</v>
      </c>
      <c r="S234" s="31">
        <v>4.7</v>
      </c>
      <c r="T234" s="38">
        <v>14.38</v>
      </c>
      <c r="U234" s="31">
        <v>5.7</v>
      </c>
      <c r="V234" s="38">
        <v>15.65</v>
      </c>
      <c r="W234" s="31">
        <v>5.9</v>
      </c>
      <c r="X234" s="38">
        <v>18.57</v>
      </c>
      <c r="Y234" s="31">
        <v>15</v>
      </c>
      <c r="Z234" s="1">
        <v>29</v>
      </c>
      <c r="AA234" s="1" t="s">
        <v>348</v>
      </c>
      <c r="AB234" s="1" t="s">
        <v>348</v>
      </c>
    </row>
    <row r="235" spans="1:28" x14ac:dyDescent="0.2">
      <c r="A235" s="29" t="s">
        <v>75</v>
      </c>
      <c r="B235" s="38">
        <v>11.24</v>
      </c>
      <c r="C235" s="31">
        <v>7.2</v>
      </c>
      <c r="D235" s="38">
        <v>13.52</v>
      </c>
      <c r="E235" s="31">
        <v>5.4</v>
      </c>
      <c r="F235" s="38">
        <v>6.99</v>
      </c>
      <c r="G235" s="31">
        <v>4.3</v>
      </c>
      <c r="H235" s="38">
        <v>8.31</v>
      </c>
      <c r="I235" s="31">
        <v>5.5</v>
      </c>
      <c r="J235" s="38">
        <v>8.9700000000000006</v>
      </c>
      <c r="K235" s="31">
        <v>5.3</v>
      </c>
      <c r="L235" s="38">
        <v>9.48</v>
      </c>
      <c r="M235" s="31">
        <v>4.5</v>
      </c>
      <c r="N235" s="38">
        <v>10.23</v>
      </c>
      <c r="O235" s="31">
        <v>4.3</v>
      </c>
      <c r="P235" s="38">
        <v>12.94</v>
      </c>
      <c r="Q235" s="31">
        <v>7.4</v>
      </c>
      <c r="R235" s="38">
        <v>14.33</v>
      </c>
      <c r="S235" s="31">
        <v>11</v>
      </c>
      <c r="T235" s="38">
        <v>15.54</v>
      </c>
      <c r="U235" s="31">
        <v>15</v>
      </c>
      <c r="V235" s="38">
        <v>17.43</v>
      </c>
      <c r="W235" s="31">
        <v>19</v>
      </c>
      <c r="X235" s="32" t="s">
        <v>1392</v>
      </c>
      <c r="Y235" s="32" t="s">
        <v>1392</v>
      </c>
      <c r="Z235" s="1">
        <v>41</v>
      </c>
      <c r="AB235" s="1" t="s">
        <v>348</v>
      </c>
    </row>
    <row r="236" spans="1:28" x14ac:dyDescent="0.2">
      <c r="A236" s="29" t="s">
        <v>333</v>
      </c>
      <c r="B236" s="38">
        <v>12.23</v>
      </c>
      <c r="C236" s="31">
        <v>6.6</v>
      </c>
      <c r="D236" s="38">
        <v>14.23</v>
      </c>
      <c r="E236" s="31">
        <v>4</v>
      </c>
      <c r="F236" s="38">
        <v>7.58</v>
      </c>
      <c r="G236" s="31">
        <v>1.9</v>
      </c>
      <c r="H236" s="38">
        <v>8.24</v>
      </c>
      <c r="I236" s="31">
        <v>3.9</v>
      </c>
      <c r="J236" s="38">
        <v>8.9700000000000006</v>
      </c>
      <c r="K236" s="31">
        <v>3.5</v>
      </c>
      <c r="L236" s="38">
        <v>9.3000000000000007</v>
      </c>
      <c r="M236" s="31">
        <v>4.2</v>
      </c>
      <c r="N236" s="38">
        <v>10.6</v>
      </c>
      <c r="O236" s="31">
        <v>5.0999999999999996</v>
      </c>
      <c r="P236" s="38">
        <v>13.86</v>
      </c>
      <c r="Q236" s="31">
        <v>7.6</v>
      </c>
      <c r="R236" s="38">
        <v>16.170000000000002</v>
      </c>
      <c r="S236" s="31">
        <v>8.4</v>
      </c>
      <c r="T236" s="38">
        <v>17.649999999999999</v>
      </c>
      <c r="U236" s="31">
        <v>11</v>
      </c>
      <c r="V236" s="38">
        <v>18.75</v>
      </c>
      <c r="W236" s="31">
        <v>10</v>
      </c>
      <c r="X236" s="32" t="s">
        <v>1392</v>
      </c>
      <c r="Y236" s="32" t="s">
        <v>1392</v>
      </c>
      <c r="Z236" s="1">
        <v>121</v>
      </c>
    </row>
    <row r="237" spans="1:28" x14ac:dyDescent="0.2">
      <c r="A237" s="29" t="s">
        <v>29</v>
      </c>
      <c r="B237" s="38">
        <v>12.23</v>
      </c>
      <c r="C237" s="31">
        <v>3.8</v>
      </c>
      <c r="D237" s="38">
        <v>14.05</v>
      </c>
      <c r="E237" s="31">
        <v>2.6</v>
      </c>
      <c r="F237" s="38">
        <v>7.15</v>
      </c>
      <c r="G237" s="31">
        <v>2.2000000000000002</v>
      </c>
      <c r="H237" s="38">
        <v>8.51</v>
      </c>
      <c r="I237" s="31">
        <v>3.6</v>
      </c>
      <c r="J237" s="38">
        <v>9.18</v>
      </c>
      <c r="K237" s="31">
        <v>2.7</v>
      </c>
      <c r="L237" s="38">
        <v>9.65</v>
      </c>
      <c r="M237" s="31">
        <v>2.5</v>
      </c>
      <c r="N237" s="38">
        <v>10.82</v>
      </c>
      <c r="O237" s="31">
        <v>3.5</v>
      </c>
      <c r="P237" s="38">
        <v>13.91</v>
      </c>
      <c r="Q237" s="31">
        <v>4.9000000000000004</v>
      </c>
      <c r="R237" s="38">
        <v>16.12</v>
      </c>
      <c r="S237" s="31">
        <v>6.7</v>
      </c>
      <c r="T237" s="38">
        <v>17.68</v>
      </c>
      <c r="U237" s="31">
        <v>7.8</v>
      </c>
      <c r="V237" s="38">
        <v>19.3</v>
      </c>
      <c r="W237" s="31">
        <v>8.6</v>
      </c>
      <c r="X237" s="38">
        <v>24.01</v>
      </c>
      <c r="Y237" s="31">
        <v>20</v>
      </c>
      <c r="Z237" s="1">
        <v>119</v>
      </c>
    </row>
    <row r="238" spans="1:28" x14ac:dyDescent="0.2">
      <c r="A238" s="29" t="s">
        <v>76</v>
      </c>
      <c r="B238" s="38">
        <v>12.73</v>
      </c>
      <c r="C238" s="31">
        <v>9.5</v>
      </c>
      <c r="D238" s="38">
        <v>15.36</v>
      </c>
      <c r="E238" s="31">
        <v>4.5</v>
      </c>
      <c r="F238" s="38">
        <v>7.31</v>
      </c>
      <c r="G238" s="31">
        <v>4.8</v>
      </c>
      <c r="H238" s="38">
        <v>8.76</v>
      </c>
      <c r="I238" s="31">
        <v>4.9000000000000004</v>
      </c>
      <c r="J238" s="38">
        <v>9.2100000000000009</v>
      </c>
      <c r="K238" s="31">
        <v>4.9000000000000004</v>
      </c>
      <c r="L238" s="38">
        <v>9.9</v>
      </c>
      <c r="M238" s="31">
        <v>4.7</v>
      </c>
      <c r="N238" s="38">
        <v>11.29</v>
      </c>
      <c r="O238" s="31">
        <v>6.3</v>
      </c>
      <c r="P238" s="38">
        <v>14.92</v>
      </c>
      <c r="Q238" s="31">
        <v>8.8000000000000007</v>
      </c>
      <c r="R238" s="38">
        <v>17.41</v>
      </c>
      <c r="S238" s="31">
        <v>11</v>
      </c>
      <c r="T238" s="38">
        <v>18.760000000000002</v>
      </c>
      <c r="U238" s="31">
        <v>13</v>
      </c>
      <c r="V238" s="38">
        <v>21.66</v>
      </c>
      <c r="W238" s="31">
        <v>18</v>
      </c>
      <c r="X238" s="32" t="s">
        <v>1392</v>
      </c>
      <c r="Y238" s="32" t="s">
        <v>1392</v>
      </c>
      <c r="Z238" s="1">
        <v>145</v>
      </c>
    </row>
    <row r="239" spans="1:28" x14ac:dyDescent="0.2">
      <c r="A239" s="29" t="s">
        <v>270</v>
      </c>
      <c r="B239" s="38">
        <v>16.71</v>
      </c>
      <c r="C239" s="31">
        <v>6.7</v>
      </c>
      <c r="D239" s="38">
        <v>23.14</v>
      </c>
      <c r="E239" s="31">
        <v>8.3000000000000007</v>
      </c>
      <c r="F239" s="38">
        <v>8.0500000000000007</v>
      </c>
      <c r="G239" s="31">
        <v>4.3</v>
      </c>
      <c r="H239" s="38">
        <v>9.27</v>
      </c>
      <c r="I239" s="31">
        <v>9.3000000000000007</v>
      </c>
      <c r="J239" s="38">
        <v>11.29</v>
      </c>
      <c r="K239" s="31">
        <v>8.3000000000000007</v>
      </c>
      <c r="L239" s="38">
        <v>12.31</v>
      </c>
      <c r="M239" s="31">
        <v>7.3</v>
      </c>
      <c r="N239" s="38">
        <v>14.32</v>
      </c>
      <c r="O239" s="31">
        <v>6.9</v>
      </c>
      <c r="P239" s="38">
        <v>18.63</v>
      </c>
      <c r="Q239" s="31">
        <v>9.6</v>
      </c>
      <c r="R239" s="38">
        <v>22.49</v>
      </c>
      <c r="S239" s="31">
        <v>14</v>
      </c>
      <c r="T239" s="38">
        <v>24.42</v>
      </c>
      <c r="U239" s="31">
        <v>20</v>
      </c>
      <c r="V239" s="32" t="s">
        <v>1392</v>
      </c>
      <c r="W239" s="32" t="s">
        <v>1392</v>
      </c>
      <c r="X239" s="32" t="s">
        <v>1392</v>
      </c>
      <c r="Y239" s="32" t="s">
        <v>1392</v>
      </c>
      <c r="Z239" s="1">
        <v>298</v>
      </c>
    </row>
    <row r="240" spans="1:28" x14ac:dyDescent="0.2">
      <c r="A240" s="29" t="s">
        <v>59</v>
      </c>
      <c r="B240" s="38">
        <v>12.23</v>
      </c>
      <c r="C240" s="31">
        <v>3.4</v>
      </c>
      <c r="D240" s="38">
        <v>14.09</v>
      </c>
      <c r="E240" s="31">
        <v>1.9</v>
      </c>
      <c r="F240" s="38">
        <v>7.3</v>
      </c>
      <c r="G240" s="31">
        <v>1.5</v>
      </c>
      <c r="H240" s="38">
        <v>8.49</v>
      </c>
      <c r="I240" s="31">
        <v>2.1</v>
      </c>
      <c r="J240" s="38">
        <v>9.08</v>
      </c>
      <c r="K240" s="31">
        <v>2.2999999999999998</v>
      </c>
      <c r="L240" s="38">
        <v>9.74</v>
      </c>
      <c r="M240" s="31">
        <v>2.2999999999999998</v>
      </c>
      <c r="N240" s="38">
        <v>10.63</v>
      </c>
      <c r="O240" s="31">
        <v>2.1</v>
      </c>
      <c r="P240" s="38">
        <v>14.06</v>
      </c>
      <c r="Q240" s="31">
        <v>3.5</v>
      </c>
      <c r="R240" s="38">
        <v>15.81</v>
      </c>
      <c r="S240" s="31">
        <v>4.2</v>
      </c>
      <c r="T240" s="38">
        <v>17.18</v>
      </c>
      <c r="U240" s="31">
        <v>4.5999999999999996</v>
      </c>
      <c r="V240" s="38">
        <v>18.53</v>
      </c>
      <c r="W240" s="31">
        <v>5.9</v>
      </c>
      <c r="X240" s="38">
        <v>23.84</v>
      </c>
      <c r="Y240" s="31">
        <v>12</v>
      </c>
      <c r="Z240" s="1">
        <v>120</v>
      </c>
    </row>
    <row r="241" spans="1:28" x14ac:dyDescent="0.2">
      <c r="A241" s="29" t="s">
        <v>271</v>
      </c>
      <c r="B241" s="38">
        <v>12.3</v>
      </c>
      <c r="C241" s="31">
        <v>8.6999999999999993</v>
      </c>
      <c r="D241" s="38">
        <v>15.06</v>
      </c>
      <c r="E241" s="31">
        <v>5.0999999999999996</v>
      </c>
      <c r="F241" s="38">
        <v>7.13</v>
      </c>
      <c r="G241" s="31">
        <v>3.4</v>
      </c>
      <c r="H241" s="38">
        <v>8.4700000000000006</v>
      </c>
      <c r="I241" s="31">
        <v>4.9000000000000004</v>
      </c>
      <c r="J241" s="38">
        <v>8.9700000000000006</v>
      </c>
      <c r="K241" s="31">
        <v>4.9000000000000004</v>
      </c>
      <c r="L241" s="38">
        <v>9.5500000000000007</v>
      </c>
      <c r="M241" s="31">
        <v>4.9000000000000004</v>
      </c>
      <c r="N241" s="38">
        <v>10.92</v>
      </c>
      <c r="O241" s="31">
        <v>6</v>
      </c>
      <c r="P241" s="38">
        <v>14.91</v>
      </c>
      <c r="Q241" s="31">
        <v>9.3000000000000007</v>
      </c>
      <c r="R241" s="38">
        <v>16.75</v>
      </c>
      <c r="S241" s="31">
        <v>10</v>
      </c>
      <c r="T241" s="38">
        <v>17.899999999999999</v>
      </c>
      <c r="U241" s="31">
        <v>12</v>
      </c>
      <c r="V241" s="38">
        <v>19.93</v>
      </c>
      <c r="W241" s="31">
        <v>20</v>
      </c>
      <c r="X241" s="32" t="s">
        <v>1392</v>
      </c>
      <c r="Y241" s="32" t="s">
        <v>1392</v>
      </c>
      <c r="Z241" s="1">
        <v>124</v>
      </c>
    </row>
    <row r="242" spans="1:28" x14ac:dyDescent="0.2">
      <c r="A242" s="29" t="s">
        <v>128</v>
      </c>
      <c r="B242" s="38">
        <v>11.89</v>
      </c>
      <c r="C242" s="31">
        <v>4.2</v>
      </c>
      <c r="D242" s="38">
        <v>14.69</v>
      </c>
      <c r="E242" s="31">
        <v>3.4</v>
      </c>
      <c r="F242" s="38">
        <v>7.22</v>
      </c>
      <c r="G242" s="31">
        <v>2.2000000000000002</v>
      </c>
      <c r="H242" s="38">
        <v>8.2799999999999994</v>
      </c>
      <c r="I242" s="31">
        <v>3</v>
      </c>
      <c r="J242" s="38">
        <v>9</v>
      </c>
      <c r="K242" s="31">
        <v>3.2</v>
      </c>
      <c r="L242" s="38">
        <v>9.56</v>
      </c>
      <c r="M242" s="31">
        <v>2.7</v>
      </c>
      <c r="N242" s="38">
        <v>10.68</v>
      </c>
      <c r="O242" s="31">
        <v>3.5</v>
      </c>
      <c r="P242" s="38">
        <v>13.49</v>
      </c>
      <c r="Q242" s="31">
        <v>5.4</v>
      </c>
      <c r="R242" s="38">
        <v>15.92</v>
      </c>
      <c r="S242" s="31">
        <v>7.1</v>
      </c>
      <c r="T242" s="38">
        <v>17.920000000000002</v>
      </c>
      <c r="U242" s="31">
        <v>7.1</v>
      </c>
      <c r="V242" s="38">
        <v>19.309999999999999</v>
      </c>
      <c r="W242" s="31">
        <v>8.3000000000000007</v>
      </c>
      <c r="X242" s="32" t="s">
        <v>1392</v>
      </c>
      <c r="Y242" s="32" t="s">
        <v>1392</v>
      </c>
      <c r="Z242" s="1">
        <v>90</v>
      </c>
    </row>
    <row r="243" spans="1:28" x14ac:dyDescent="0.2">
      <c r="A243" s="29" t="s">
        <v>236</v>
      </c>
      <c r="B243" s="38">
        <v>13.48</v>
      </c>
      <c r="C243" s="31">
        <v>4</v>
      </c>
      <c r="D243" s="38">
        <v>14.84</v>
      </c>
      <c r="E243" s="31">
        <v>3</v>
      </c>
      <c r="F243" s="38">
        <v>7.79</v>
      </c>
      <c r="G243" s="31">
        <v>3.7</v>
      </c>
      <c r="H243" s="38">
        <v>9.57</v>
      </c>
      <c r="I243" s="31">
        <v>4.3</v>
      </c>
      <c r="J243" s="38">
        <v>10.23</v>
      </c>
      <c r="K243" s="31">
        <v>4</v>
      </c>
      <c r="L243" s="38">
        <v>10.96</v>
      </c>
      <c r="M243" s="31">
        <v>4.3</v>
      </c>
      <c r="N243" s="38">
        <v>12.47</v>
      </c>
      <c r="O243" s="31">
        <v>3.7</v>
      </c>
      <c r="P243" s="38">
        <v>14.91</v>
      </c>
      <c r="Q243" s="31">
        <v>4.8</v>
      </c>
      <c r="R243" s="38">
        <v>16.57</v>
      </c>
      <c r="S243" s="31">
        <v>7.5</v>
      </c>
      <c r="T243" s="38">
        <v>17.739999999999998</v>
      </c>
      <c r="U243" s="31">
        <v>8</v>
      </c>
      <c r="V243" s="38">
        <v>19.82</v>
      </c>
      <c r="W243" s="31">
        <v>9.4</v>
      </c>
      <c r="X243" s="32" t="s">
        <v>1392</v>
      </c>
      <c r="Y243" s="32" t="s">
        <v>1392</v>
      </c>
      <c r="Z243" s="1">
        <v>195</v>
      </c>
    </row>
    <row r="244" spans="1:28" x14ac:dyDescent="0.2">
      <c r="A244" s="29" t="s">
        <v>123</v>
      </c>
      <c r="B244" s="38">
        <v>15.55</v>
      </c>
      <c r="C244" s="31">
        <v>5.7</v>
      </c>
      <c r="D244" s="38">
        <v>18.43</v>
      </c>
      <c r="E244" s="31">
        <v>3.5</v>
      </c>
      <c r="F244" s="38">
        <v>7.72</v>
      </c>
      <c r="G244" s="31">
        <v>3.8</v>
      </c>
      <c r="H244" s="38">
        <v>9.61</v>
      </c>
      <c r="I244" s="31">
        <v>4.4000000000000004</v>
      </c>
      <c r="J244" s="38">
        <v>10.57</v>
      </c>
      <c r="K244" s="31">
        <v>4.0999999999999996</v>
      </c>
      <c r="L244" s="38">
        <v>11.27</v>
      </c>
      <c r="M244" s="31">
        <v>5</v>
      </c>
      <c r="N244" s="38">
        <v>13.22</v>
      </c>
      <c r="O244" s="31">
        <v>5.8</v>
      </c>
      <c r="P244" s="38">
        <v>17.89</v>
      </c>
      <c r="Q244" s="31">
        <v>4.7</v>
      </c>
      <c r="R244" s="38">
        <v>20.399999999999999</v>
      </c>
      <c r="S244" s="31">
        <v>7.7</v>
      </c>
      <c r="T244" s="38">
        <v>22.67</v>
      </c>
      <c r="U244" s="31">
        <v>8.9</v>
      </c>
      <c r="V244" s="38">
        <v>24.75</v>
      </c>
      <c r="W244" s="31">
        <v>13</v>
      </c>
      <c r="X244" s="32" t="s">
        <v>1392</v>
      </c>
      <c r="Y244" s="32" t="s">
        <v>1392</v>
      </c>
      <c r="Z244" s="1">
        <v>272</v>
      </c>
    </row>
    <row r="245" spans="1:28" x14ac:dyDescent="0.2">
      <c r="A245" s="29" t="s">
        <v>246</v>
      </c>
      <c r="B245" s="38">
        <v>16.66</v>
      </c>
      <c r="C245" s="31">
        <v>6.9</v>
      </c>
      <c r="D245" s="38">
        <v>20.83</v>
      </c>
      <c r="E245" s="31">
        <v>8</v>
      </c>
      <c r="F245" s="38">
        <v>9.44</v>
      </c>
      <c r="G245" s="31">
        <v>9.1</v>
      </c>
      <c r="H245" s="38">
        <v>11.3</v>
      </c>
      <c r="I245" s="31">
        <v>7.4</v>
      </c>
      <c r="J245" s="38">
        <v>12.22</v>
      </c>
      <c r="K245" s="31">
        <v>7.6</v>
      </c>
      <c r="L245" s="38">
        <v>13.52</v>
      </c>
      <c r="M245" s="31">
        <v>7.9</v>
      </c>
      <c r="N245" s="38">
        <v>15.37</v>
      </c>
      <c r="O245" s="31">
        <v>6.3</v>
      </c>
      <c r="P245" s="38">
        <v>18.25</v>
      </c>
      <c r="Q245" s="31">
        <v>11</v>
      </c>
      <c r="R245" s="38">
        <v>22.1</v>
      </c>
      <c r="S245" s="31">
        <v>17</v>
      </c>
      <c r="T245" s="38">
        <v>24.29</v>
      </c>
      <c r="U245" s="31">
        <v>20</v>
      </c>
      <c r="V245" s="32" t="s">
        <v>1392</v>
      </c>
      <c r="W245" s="32" t="s">
        <v>1392</v>
      </c>
      <c r="X245" s="32" t="s">
        <v>1392</v>
      </c>
      <c r="Y245" s="32" t="s">
        <v>1392</v>
      </c>
      <c r="Z245" s="1">
        <v>297</v>
      </c>
    </row>
    <row r="246" spans="1:28" x14ac:dyDescent="0.2">
      <c r="A246" s="29" t="s">
        <v>160</v>
      </c>
      <c r="B246" s="38">
        <v>16.46</v>
      </c>
      <c r="C246" s="31">
        <v>6.3</v>
      </c>
      <c r="D246" s="38">
        <v>19.829999999999998</v>
      </c>
      <c r="E246" s="31">
        <v>4</v>
      </c>
      <c r="F246" s="38">
        <v>8.4</v>
      </c>
      <c r="G246" s="31">
        <v>4.3</v>
      </c>
      <c r="H246" s="38">
        <v>10.14</v>
      </c>
      <c r="I246" s="31">
        <v>4.5999999999999996</v>
      </c>
      <c r="J246" s="38">
        <v>11</v>
      </c>
      <c r="K246" s="31">
        <v>3.9</v>
      </c>
      <c r="L246" s="38">
        <v>11.68</v>
      </c>
      <c r="M246" s="31">
        <v>4.3</v>
      </c>
      <c r="N246" s="38">
        <v>13.69</v>
      </c>
      <c r="O246" s="31">
        <v>5.3</v>
      </c>
      <c r="P246" s="38">
        <v>19.350000000000001</v>
      </c>
      <c r="Q246" s="31">
        <v>7</v>
      </c>
      <c r="R246" s="38">
        <v>23.18</v>
      </c>
      <c r="S246" s="31">
        <v>7.7</v>
      </c>
      <c r="T246" s="38">
        <v>24.96</v>
      </c>
      <c r="U246" s="31">
        <v>8</v>
      </c>
      <c r="V246" s="38">
        <v>26.86</v>
      </c>
      <c r="W246" s="31">
        <v>11</v>
      </c>
      <c r="X246" s="32" t="s">
        <v>1392</v>
      </c>
      <c r="Y246" s="32" t="s">
        <v>1392</v>
      </c>
      <c r="Z246" s="1">
        <v>291</v>
      </c>
    </row>
    <row r="247" spans="1:28" x14ac:dyDescent="0.2">
      <c r="A247" s="29" t="s">
        <v>89</v>
      </c>
      <c r="B247" s="38">
        <v>12.4</v>
      </c>
      <c r="C247" s="31">
        <v>6.5</v>
      </c>
      <c r="D247" s="38">
        <v>15.14</v>
      </c>
      <c r="E247" s="31">
        <v>5</v>
      </c>
      <c r="F247" s="38">
        <v>7.1</v>
      </c>
      <c r="G247" s="31">
        <v>4.7</v>
      </c>
      <c r="H247" s="38">
        <v>8.4600000000000009</v>
      </c>
      <c r="I247" s="31">
        <v>4.4000000000000004</v>
      </c>
      <c r="J247" s="38">
        <v>8.9</v>
      </c>
      <c r="K247" s="31">
        <v>5.5</v>
      </c>
      <c r="L247" s="38">
        <v>9.73</v>
      </c>
      <c r="M247" s="31">
        <v>6.3</v>
      </c>
      <c r="N247" s="38">
        <v>11.05</v>
      </c>
      <c r="O247" s="31">
        <v>5.8</v>
      </c>
      <c r="P247" s="38">
        <v>14.32</v>
      </c>
      <c r="Q247" s="31">
        <v>11</v>
      </c>
      <c r="R247" s="38">
        <v>17.88</v>
      </c>
      <c r="S247" s="31">
        <v>11</v>
      </c>
      <c r="T247" s="38">
        <v>19.13</v>
      </c>
      <c r="U247" s="31">
        <v>12</v>
      </c>
      <c r="V247" s="38">
        <v>20.38</v>
      </c>
      <c r="W247" s="31">
        <v>16</v>
      </c>
      <c r="X247" s="32" t="s">
        <v>1392</v>
      </c>
      <c r="Y247" s="32" t="s">
        <v>1392</v>
      </c>
      <c r="Z247" s="1">
        <v>129</v>
      </c>
    </row>
    <row r="248" spans="1:28" x14ac:dyDescent="0.2">
      <c r="A248" s="29" t="s">
        <v>303</v>
      </c>
      <c r="B248" s="38">
        <v>14</v>
      </c>
      <c r="C248" s="31">
        <v>4</v>
      </c>
      <c r="D248" s="38">
        <v>16.420000000000002</v>
      </c>
      <c r="E248" s="31">
        <v>2.5</v>
      </c>
      <c r="F248" s="38">
        <v>8.35</v>
      </c>
      <c r="G248" s="31">
        <v>2.5</v>
      </c>
      <c r="H248" s="38">
        <v>9.76</v>
      </c>
      <c r="I248" s="31">
        <v>2.4</v>
      </c>
      <c r="J248" s="38">
        <v>10.41</v>
      </c>
      <c r="K248" s="31">
        <v>2.7</v>
      </c>
      <c r="L248" s="38">
        <v>11.01</v>
      </c>
      <c r="M248" s="31">
        <v>2.6</v>
      </c>
      <c r="N248" s="38">
        <v>12.27</v>
      </c>
      <c r="O248" s="31">
        <v>3</v>
      </c>
      <c r="P248" s="38">
        <v>15.77</v>
      </c>
      <c r="Q248" s="31">
        <v>5.0999999999999996</v>
      </c>
      <c r="R248" s="38">
        <v>18.66</v>
      </c>
      <c r="S248" s="31">
        <v>6.3</v>
      </c>
      <c r="T248" s="38">
        <v>20.2</v>
      </c>
      <c r="U248" s="31">
        <v>7</v>
      </c>
      <c r="V248" s="38">
        <v>21.98</v>
      </c>
      <c r="W248" s="31">
        <v>9.3000000000000007</v>
      </c>
      <c r="X248" s="38">
        <v>29.5</v>
      </c>
      <c r="Y248" s="31">
        <v>16</v>
      </c>
      <c r="Z248" s="1">
        <v>219</v>
      </c>
    </row>
    <row r="249" spans="1:28" x14ac:dyDescent="0.2">
      <c r="A249" s="29" t="s">
        <v>316</v>
      </c>
      <c r="B249" s="38">
        <v>13.54</v>
      </c>
      <c r="C249" s="31">
        <v>11</v>
      </c>
      <c r="D249" s="38">
        <v>15.85</v>
      </c>
      <c r="E249" s="31">
        <v>6</v>
      </c>
      <c r="F249" s="38">
        <v>7.96</v>
      </c>
      <c r="G249" s="31">
        <v>6.5</v>
      </c>
      <c r="H249" s="38">
        <v>9.6</v>
      </c>
      <c r="I249" s="31">
        <v>6.4</v>
      </c>
      <c r="J249" s="38">
        <v>10.28</v>
      </c>
      <c r="K249" s="31">
        <v>7</v>
      </c>
      <c r="L249" s="38">
        <v>10.64</v>
      </c>
      <c r="M249" s="31">
        <v>6.5</v>
      </c>
      <c r="N249" s="38">
        <v>11.88</v>
      </c>
      <c r="O249" s="31">
        <v>7.3</v>
      </c>
      <c r="P249" s="38">
        <v>14.66</v>
      </c>
      <c r="Q249" s="31">
        <v>12</v>
      </c>
      <c r="R249" s="38">
        <v>18.07</v>
      </c>
      <c r="S249" s="31">
        <v>15</v>
      </c>
      <c r="T249" s="38">
        <v>19.05</v>
      </c>
      <c r="U249" s="31">
        <v>18</v>
      </c>
      <c r="V249" s="32" t="s">
        <v>1392</v>
      </c>
      <c r="W249" s="32" t="s">
        <v>1392</v>
      </c>
      <c r="X249" s="32" t="s">
        <v>1392</v>
      </c>
      <c r="Y249" s="32" t="s">
        <v>1392</v>
      </c>
      <c r="Z249" s="1">
        <v>200</v>
      </c>
    </row>
    <row r="250" spans="1:28" x14ac:dyDescent="0.2">
      <c r="A250" s="29" t="s">
        <v>101</v>
      </c>
      <c r="B250" s="38">
        <v>11.01</v>
      </c>
      <c r="C250" s="31">
        <v>5.5</v>
      </c>
      <c r="D250" s="38">
        <v>12.4</v>
      </c>
      <c r="E250" s="31">
        <v>3.6</v>
      </c>
      <c r="F250" s="38">
        <v>7.18</v>
      </c>
      <c r="G250" s="31">
        <v>4.7</v>
      </c>
      <c r="H250" s="38">
        <v>8.2799999999999994</v>
      </c>
      <c r="I250" s="31">
        <v>3.2</v>
      </c>
      <c r="J250" s="38">
        <v>8.5</v>
      </c>
      <c r="K250" s="31">
        <v>3.6</v>
      </c>
      <c r="L250" s="38">
        <v>8.9600000000000009</v>
      </c>
      <c r="M250" s="31">
        <v>3.4</v>
      </c>
      <c r="N250" s="38">
        <v>9.75</v>
      </c>
      <c r="O250" s="31">
        <v>4.5</v>
      </c>
      <c r="P250" s="38">
        <v>11.99</v>
      </c>
      <c r="Q250" s="31">
        <v>6.8</v>
      </c>
      <c r="R250" s="38">
        <v>13.56</v>
      </c>
      <c r="S250" s="31">
        <v>11</v>
      </c>
      <c r="T250" s="38">
        <v>15.35</v>
      </c>
      <c r="U250" s="31">
        <v>13</v>
      </c>
      <c r="V250" s="38">
        <v>16.11</v>
      </c>
      <c r="W250" s="31">
        <v>15</v>
      </c>
      <c r="X250" s="32" t="s">
        <v>1392</v>
      </c>
      <c r="Y250" s="32" t="s">
        <v>1392</v>
      </c>
      <c r="Z250" s="1">
        <v>31</v>
      </c>
      <c r="AA250" s="1" t="s">
        <v>348</v>
      </c>
      <c r="AB250" s="1" t="s">
        <v>348</v>
      </c>
    </row>
    <row r="251" spans="1:28" x14ac:dyDescent="0.2">
      <c r="A251" s="29" t="s">
        <v>102</v>
      </c>
      <c r="B251" s="38">
        <v>12.28</v>
      </c>
      <c r="C251" s="31">
        <v>4.8</v>
      </c>
      <c r="D251" s="38">
        <v>15.17</v>
      </c>
      <c r="E251" s="31">
        <v>4.7</v>
      </c>
      <c r="F251" s="38">
        <v>7.25</v>
      </c>
      <c r="G251" s="31">
        <v>2.2999999999999998</v>
      </c>
      <c r="H251" s="38">
        <v>8.3000000000000007</v>
      </c>
      <c r="I251" s="31">
        <v>3.3</v>
      </c>
      <c r="J251" s="38">
        <v>8.74</v>
      </c>
      <c r="K251" s="31">
        <v>4</v>
      </c>
      <c r="L251" s="38">
        <v>9.4600000000000009</v>
      </c>
      <c r="M251" s="31">
        <v>4.5999999999999996</v>
      </c>
      <c r="N251" s="38">
        <v>10.92</v>
      </c>
      <c r="O251" s="31">
        <v>5.3</v>
      </c>
      <c r="P251" s="38">
        <v>13.63</v>
      </c>
      <c r="Q251" s="31">
        <v>4.9000000000000004</v>
      </c>
      <c r="R251" s="38">
        <v>15.86</v>
      </c>
      <c r="S251" s="31">
        <v>9.5</v>
      </c>
      <c r="T251" s="38">
        <v>17.350000000000001</v>
      </c>
      <c r="U251" s="31">
        <v>12</v>
      </c>
      <c r="V251" s="38">
        <v>19.420000000000002</v>
      </c>
      <c r="W251" s="31">
        <v>19</v>
      </c>
      <c r="X251" s="32" t="s">
        <v>1392</v>
      </c>
      <c r="Y251" s="32" t="s">
        <v>1392</v>
      </c>
      <c r="Z251" s="1">
        <v>122</v>
      </c>
    </row>
    <row r="252" spans="1:28" x14ac:dyDescent="0.2">
      <c r="A252" s="29" t="s">
        <v>42</v>
      </c>
      <c r="B252" s="38">
        <v>12.8</v>
      </c>
      <c r="C252" s="31">
        <v>7.9</v>
      </c>
      <c r="D252" s="38">
        <v>14.63</v>
      </c>
      <c r="E252" s="31">
        <v>4.4000000000000004</v>
      </c>
      <c r="F252" s="38">
        <v>7.2</v>
      </c>
      <c r="G252" s="31">
        <v>2.7</v>
      </c>
      <c r="H252" s="38">
        <v>8.06</v>
      </c>
      <c r="I252" s="31">
        <v>3.2</v>
      </c>
      <c r="J252" s="38">
        <v>8.44</v>
      </c>
      <c r="K252" s="31">
        <v>4.5999999999999996</v>
      </c>
      <c r="L252" s="38">
        <v>8.98</v>
      </c>
      <c r="M252" s="31">
        <v>5.3</v>
      </c>
      <c r="N252" s="38">
        <v>10.62</v>
      </c>
      <c r="O252" s="31">
        <v>6.7</v>
      </c>
      <c r="P252" s="38">
        <v>14.56</v>
      </c>
      <c r="Q252" s="31">
        <v>8.9</v>
      </c>
      <c r="R252" s="38">
        <v>16.54</v>
      </c>
      <c r="S252" s="31">
        <v>11</v>
      </c>
      <c r="T252" s="38">
        <v>17.96</v>
      </c>
      <c r="U252" s="31">
        <v>14</v>
      </c>
      <c r="V252" s="38">
        <v>19.170000000000002</v>
      </c>
      <c r="W252" s="31">
        <v>17</v>
      </c>
      <c r="X252" s="32" t="s">
        <v>1392</v>
      </c>
      <c r="Y252" s="32" t="s">
        <v>1392</v>
      </c>
      <c r="Z252" s="1">
        <v>153</v>
      </c>
    </row>
    <row r="253" spans="1:28" x14ac:dyDescent="0.2">
      <c r="A253" s="29" t="s">
        <v>189</v>
      </c>
      <c r="B253" s="38">
        <v>13.09</v>
      </c>
      <c r="C253" s="31">
        <v>7.3</v>
      </c>
      <c r="D253" s="38">
        <v>15.77</v>
      </c>
      <c r="E253" s="31">
        <v>4.8</v>
      </c>
      <c r="F253" s="38">
        <v>7.06</v>
      </c>
      <c r="G253" s="31">
        <v>3.5</v>
      </c>
      <c r="H253" s="38">
        <v>8.31</v>
      </c>
      <c r="I253" s="31">
        <v>4.7</v>
      </c>
      <c r="J253" s="38">
        <v>9.09</v>
      </c>
      <c r="K253" s="31">
        <v>5.3</v>
      </c>
      <c r="L253" s="38">
        <v>9.91</v>
      </c>
      <c r="M253" s="31">
        <v>5.5</v>
      </c>
      <c r="N253" s="38">
        <v>11.28</v>
      </c>
      <c r="O253" s="31">
        <v>5.9</v>
      </c>
      <c r="P253" s="38">
        <v>15.33</v>
      </c>
      <c r="Q253" s="31">
        <v>7.9</v>
      </c>
      <c r="R253" s="38">
        <v>17.72</v>
      </c>
      <c r="S253" s="31">
        <v>7.9</v>
      </c>
      <c r="T253" s="38">
        <v>19.36</v>
      </c>
      <c r="U253" s="31">
        <v>11</v>
      </c>
      <c r="V253" s="38">
        <v>20.46</v>
      </c>
      <c r="W253" s="31">
        <v>11</v>
      </c>
      <c r="X253" s="32" t="s">
        <v>1392</v>
      </c>
      <c r="Y253" s="32" t="s">
        <v>1392</v>
      </c>
      <c r="Z253" s="1">
        <v>171</v>
      </c>
    </row>
    <row r="254" spans="1:28" x14ac:dyDescent="0.2">
      <c r="A254" s="29" t="s">
        <v>109</v>
      </c>
      <c r="B254" s="38">
        <v>14.35</v>
      </c>
      <c r="C254" s="31">
        <v>7.5</v>
      </c>
      <c r="D254" s="38">
        <v>17.440000000000001</v>
      </c>
      <c r="E254" s="31">
        <v>4.9000000000000004</v>
      </c>
      <c r="F254" s="38">
        <v>7.9</v>
      </c>
      <c r="G254" s="31">
        <v>3.5</v>
      </c>
      <c r="H254" s="38">
        <v>9.2200000000000006</v>
      </c>
      <c r="I254" s="31">
        <v>5.8</v>
      </c>
      <c r="J254" s="38">
        <v>9.93</v>
      </c>
      <c r="K254" s="31">
        <v>5.6</v>
      </c>
      <c r="L254" s="38">
        <v>10.77</v>
      </c>
      <c r="M254" s="31">
        <v>7.1</v>
      </c>
      <c r="N254" s="38">
        <v>12.54</v>
      </c>
      <c r="O254" s="31">
        <v>7.2</v>
      </c>
      <c r="P254" s="38">
        <v>15.78</v>
      </c>
      <c r="Q254" s="31">
        <v>11</v>
      </c>
      <c r="R254" s="38">
        <v>20.05</v>
      </c>
      <c r="S254" s="31">
        <v>14</v>
      </c>
      <c r="T254" s="38">
        <v>21.88</v>
      </c>
      <c r="U254" s="31">
        <v>16</v>
      </c>
      <c r="V254" s="38">
        <v>25.17</v>
      </c>
      <c r="W254" s="31">
        <v>20</v>
      </c>
      <c r="X254" s="32" t="s">
        <v>1392</v>
      </c>
      <c r="Y254" s="32" t="s">
        <v>1392</v>
      </c>
      <c r="Z254" s="1">
        <v>231</v>
      </c>
    </row>
    <row r="255" spans="1:28" x14ac:dyDescent="0.2">
      <c r="A255" s="29" t="s">
        <v>278</v>
      </c>
      <c r="B255" s="38">
        <v>16.760000000000002</v>
      </c>
      <c r="C255" s="31">
        <v>7.6</v>
      </c>
      <c r="D255" s="38">
        <v>21.68</v>
      </c>
      <c r="E255" s="31">
        <v>6.2</v>
      </c>
      <c r="F255" s="38">
        <v>8.76</v>
      </c>
      <c r="G255" s="31">
        <v>3.6</v>
      </c>
      <c r="H255" s="38">
        <v>10.16</v>
      </c>
      <c r="I255" s="31">
        <v>4.3</v>
      </c>
      <c r="J255" s="38">
        <v>10.95</v>
      </c>
      <c r="K255" s="31">
        <v>5.2</v>
      </c>
      <c r="L255" s="38">
        <v>12.23</v>
      </c>
      <c r="M255" s="31">
        <v>5.2</v>
      </c>
      <c r="N255" s="38">
        <v>13.95</v>
      </c>
      <c r="O255" s="31">
        <v>6.4</v>
      </c>
      <c r="P255" s="38">
        <v>19.21</v>
      </c>
      <c r="Q255" s="31">
        <v>9.1999999999999993</v>
      </c>
      <c r="R255" s="38">
        <v>23.44</v>
      </c>
      <c r="S255" s="31">
        <v>12</v>
      </c>
      <c r="T255" s="38">
        <v>25.35</v>
      </c>
      <c r="U255" s="31">
        <v>14</v>
      </c>
      <c r="V255" s="38">
        <v>29.83</v>
      </c>
      <c r="W255" s="31">
        <v>19</v>
      </c>
      <c r="X255" s="32" t="s">
        <v>1392</v>
      </c>
      <c r="Y255" s="32" t="s">
        <v>1392</v>
      </c>
      <c r="Z255" s="1">
        <v>301</v>
      </c>
    </row>
    <row r="256" spans="1:28" x14ac:dyDescent="0.2">
      <c r="A256" s="29" t="s">
        <v>52</v>
      </c>
      <c r="B256" s="38">
        <v>12.44</v>
      </c>
      <c r="C256" s="31">
        <v>7.2</v>
      </c>
      <c r="D256" s="38">
        <v>14.37</v>
      </c>
      <c r="E256" s="31">
        <v>4.0999999999999996</v>
      </c>
      <c r="F256" s="38">
        <v>7.54</v>
      </c>
      <c r="G256" s="31">
        <v>4.5999999999999996</v>
      </c>
      <c r="H256" s="38">
        <v>8.83</v>
      </c>
      <c r="I256" s="31">
        <v>4</v>
      </c>
      <c r="J256" s="38">
        <v>9.39</v>
      </c>
      <c r="K256" s="31">
        <v>3.3</v>
      </c>
      <c r="L256" s="38">
        <v>9.7100000000000009</v>
      </c>
      <c r="M256" s="31">
        <v>3.6</v>
      </c>
      <c r="N256" s="38">
        <v>10.81</v>
      </c>
      <c r="O256" s="31">
        <v>5.0999999999999996</v>
      </c>
      <c r="P256" s="38">
        <v>14.37</v>
      </c>
      <c r="Q256" s="31">
        <v>7.2</v>
      </c>
      <c r="R256" s="38">
        <v>16.309999999999999</v>
      </c>
      <c r="S256" s="31">
        <v>7.7</v>
      </c>
      <c r="T256" s="38">
        <v>17.57</v>
      </c>
      <c r="U256" s="31">
        <v>8.6999999999999993</v>
      </c>
      <c r="V256" s="38">
        <v>18.75</v>
      </c>
      <c r="W256" s="31">
        <v>12</v>
      </c>
      <c r="X256" s="32" t="s">
        <v>1392</v>
      </c>
      <c r="Y256" s="32" t="s">
        <v>1392</v>
      </c>
      <c r="Z256" s="1">
        <v>131</v>
      </c>
    </row>
    <row r="257" spans="1:28" x14ac:dyDescent="0.2">
      <c r="A257" s="29" t="s">
        <v>334</v>
      </c>
      <c r="B257" s="38">
        <v>11.57</v>
      </c>
      <c r="C257" s="31">
        <v>5.2</v>
      </c>
      <c r="D257" s="38">
        <v>13.57</v>
      </c>
      <c r="E257" s="31">
        <v>3.3</v>
      </c>
      <c r="F257" s="38">
        <v>7.37</v>
      </c>
      <c r="G257" s="31">
        <v>3.2</v>
      </c>
      <c r="H257" s="38">
        <v>8.51</v>
      </c>
      <c r="I257" s="31">
        <v>3.2</v>
      </c>
      <c r="J257" s="38">
        <v>8.9600000000000009</v>
      </c>
      <c r="K257" s="31">
        <v>3</v>
      </c>
      <c r="L257" s="38">
        <v>9.17</v>
      </c>
      <c r="M257" s="31">
        <v>3.3</v>
      </c>
      <c r="N257" s="38">
        <v>10.46</v>
      </c>
      <c r="O257" s="31">
        <v>4</v>
      </c>
      <c r="P257" s="38">
        <v>13.47</v>
      </c>
      <c r="Q257" s="31">
        <v>7.2</v>
      </c>
      <c r="R257" s="38">
        <v>15.64</v>
      </c>
      <c r="S257" s="31">
        <v>8.6</v>
      </c>
      <c r="T257" s="38">
        <v>16.68</v>
      </c>
      <c r="U257" s="31">
        <v>9.9</v>
      </c>
      <c r="V257" s="38">
        <v>18.55</v>
      </c>
      <c r="W257" s="31">
        <v>10</v>
      </c>
      <c r="X257" s="32" t="s">
        <v>1392</v>
      </c>
      <c r="Y257" s="32" t="s">
        <v>1392</v>
      </c>
      <c r="Z257" s="1">
        <v>64</v>
      </c>
      <c r="AB257" s="1" t="s">
        <v>348</v>
      </c>
    </row>
    <row r="258" spans="1:28" x14ac:dyDescent="0.2">
      <c r="A258" s="29" t="s">
        <v>134</v>
      </c>
      <c r="B258" s="38">
        <v>13.09</v>
      </c>
      <c r="C258" s="31">
        <v>6.8</v>
      </c>
      <c r="D258" s="38">
        <v>15.92</v>
      </c>
      <c r="E258" s="31">
        <v>5.0999999999999996</v>
      </c>
      <c r="F258" s="38">
        <v>8.1300000000000008</v>
      </c>
      <c r="G258" s="31">
        <v>2.7</v>
      </c>
      <c r="H258" s="38">
        <v>9</v>
      </c>
      <c r="I258" s="31">
        <v>3.9</v>
      </c>
      <c r="J258" s="38">
        <v>9.68</v>
      </c>
      <c r="K258" s="31">
        <v>4.9000000000000004</v>
      </c>
      <c r="L258" s="38">
        <v>10.31</v>
      </c>
      <c r="M258" s="31">
        <v>5.0999999999999996</v>
      </c>
      <c r="N258" s="38">
        <v>11.57</v>
      </c>
      <c r="O258" s="31">
        <v>4.9000000000000004</v>
      </c>
      <c r="P258" s="38">
        <v>15.32</v>
      </c>
      <c r="Q258" s="31">
        <v>8.9</v>
      </c>
      <c r="R258" s="38">
        <v>17.809999999999999</v>
      </c>
      <c r="S258" s="31">
        <v>9.1999999999999993</v>
      </c>
      <c r="T258" s="38">
        <v>19.190000000000001</v>
      </c>
      <c r="U258" s="31">
        <v>9</v>
      </c>
      <c r="V258" s="38">
        <v>20.8</v>
      </c>
      <c r="W258" s="31">
        <v>14</v>
      </c>
      <c r="X258" s="32" t="s">
        <v>1392</v>
      </c>
      <c r="Y258" s="32" t="s">
        <v>1392</v>
      </c>
      <c r="Z258" s="1">
        <v>170</v>
      </c>
    </row>
    <row r="259" spans="1:28" x14ac:dyDescent="0.2">
      <c r="A259" s="29" t="s">
        <v>6</v>
      </c>
      <c r="B259" s="38">
        <v>11.78</v>
      </c>
      <c r="C259" s="31">
        <v>6.2</v>
      </c>
      <c r="D259" s="38">
        <v>14.05</v>
      </c>
      <c r="E259" s="31">
        <v>4</v>
      </c>
      <c r="F259" s="38">
        <v>7.05</v>
      </c>
      <c r="G259" s="31">
        <v>2.6</v>
      </c>
      <c r="H259" s="38">
        <v>8.5299999999999994</v>
      </c>
      <c r="I259" s="31">
        <v>3.5</v>
      </c>
      <c r="J259" s="38">
        <v>8.82</v>
      </c>
      <c r="K259" s="31">
        <v>2.7</v>
      </c>
      <c r="L259" s="38">
        <v>9.2899999999999991</v>
      </c>
      <c r="M259" s="31">
        <v>3.9</v>
      </c>
      <c r="N259" s="38">
        <v>10.42</v>
      </c>
      <c r="O259" s="31">
        <v>3.7</v>
      </c>
      <c r="P259" s="38">
        <v>13.7</v>
      </c>
      <c r="Q259" s="31">
        <v>8.1</v>
      </c>
      <c r="R259" s="38">
        <v>16.239999999999998</v>
      </c>
      <c r="S259" s="31">
        <v>7.5</v>
      </c>
      <c r="T259" s="38">
        <v>17.010000000000002</v>
      </c>
      <c r="U259" s="31">
        <v>8.6999999999999993</v>
      </c>
      <c r="V259" s="38">
        <v>18.420000000000002</v>
      </c>
      <c r="W259" s="31">
        <v>9</v>
      </c>
      <c r="X259" s="32" t="s">
        <v>1392</v>
      </c>
      <c r="Y259" s="32" t="s">
        <v>1392</v>
      </c>
      <c r="Z259" s="1">
        <v>83</v>
      </c>
    </row>
    <row r="260" spans="1:28" x14ac:dyDescent="0.2">
      <c r="A260" s="29" t="s">
        <v>242</v>
      </c>
      <c r="B260" s="38">
        <v>11.87</v>
      </c>
      <c r="C260" s="31">
        <v>4.5999999999999996</v>
      </c>
      <c r="D260" s="38">
        <v>13.77</v>
      </c>
      <c r="E260" s="31">
        <v>2.7</v>
      </c>
      <c r="F260" s="38">
        <v>7.09</v>
      </c>
      <c r="G260" s="31">
        <v>3</v>
      </c>
      <c r="H260" s="38">
        <v>8.6199999999999992</v>
      </c>
      <c r="I260" s="31">
        <v>3.1</v>
      </c>
      <c r="J260" s="38">
        <v>9.15</v>
      </c>
      <c r="K260" s="31">
        <v>2.5</v>
      </c>
      <c r="L260" s="38">
        <v>9.66</v>
      </c>
      <c r="M260" s="31">
        <v>2.5</v>
      </c>
      <c r="N260" s="38">
        <v>10.7</v>
      </c>
      <c r="O260" s="31">
        <v>3</v>
      </c>
      <c r="P260" s="38">
        <v>13.67</v>
      </c>
      <c r="Q260" s="31">
        <v>5.3</v>
      </c>
      <c r="R260" s="38">
        <v>15.88</v>
      </c>
      <c r="S260" s="31">
        <v>5.8</v>
      </c>
      <c r="T260" s="38">
        <v>16.809999999999999</v>
      </c>
      <c r="U260" s="31">
        <v>6.5</v>
      </c>
      <c r="V260" s="38">
        <v>18.3</v>
      </c>
      <c r="W260" s="31">
        <v>7.1</v>
      </c>
      <c r="X260" s="32" t="s">
        <v>1392</v>
      </c>
      <c r="Y260" s="32" t="s">
        <v>1392</v>
      </c>
      <c r="Z260" s="1">
        <v>89</v>
      </c>
    </row>
    <row r="261" spans="1:28" x14ac:dyDescent="0.2">
      <c r="A261" s="29" t="s">
        <v>154</v>
      </c>
      <c r="B261" s="38">
        <v>13.87</v>
      </c>
      <c r="C261" s="31">
        <v>5.4</v>
      </c>
      <c r="D261" s="38">
        <v>16.55</v>
      </c>
      <c r="E261" s="31">
        <v>3.9</v>
      </c>
      <c r="F261" s="38">
        <v>7.48</v>
      </c>
      <c r="G261" s="31">
        <v>3.3</v>
      </c>
      <c r="H261" s="38">
        <v>8.93</v>
      </c>
      <c r="I261" s="31">
        <v>4.5</v>
      </c>
      <c r="J261" s="38">
        <v>9.77</v>
      </c>
      <c r="K261" s="31">
        <v>5</v>
      </c>
      <c r="L261" s="38">
        <v>10.67</v>
      </c>
      <c r="M261" s="31">
        <v>4.2</v>
      </c>
      <c r="N261" s="38">
        <v>11.99</v>
      </c>
      <c r="O261" s="31">
        <v>5.3</v>
      </c>
      <c r="P261" s="38">
        <v>15.71</v>
      </c>
      <c r="Q261" s="31">
        <v>6.5</v>
      </c>
      <c r="R261" s="38">
        <v>18.29</v>
      </c>
      <c r="S261" s="31">
        <v>9.3000000000000007</v>
      </c>
      <c r="T261" s="38">
        <v>20.78</v>
      </c>
      <c r="U261" s="31">
        <v>12</v>
      </c>
      <c r="V261" s="38">
        <v>22.44</v>
      </c>
      <c r="W261" s="31">
        <v>14</v>
      </c>
      <c r="X261" s="32" t="s">
        <v>1392</v>
      </c>
      <c r="Y261" s="32" t="s">
        <v>1392</v>
      </c>
      <c r="Z261" s="1">
        <v>213</v>
      </c>
    </row>
    <row r="262" spans="1:28" x14ac:dyDescent="0.2">
      <c r="A262" s="29" t="s">
        <v>225</v>
      </c>
      <c r="B262" s="38">
        <v>16.36</v>
      </c>
      <c r="C262" s="31">
        <v>4.2</v>
      </c>
      <c r="D262" s="38">
        <v>20.22</v>
      </c>
      <c r="E262" s="31">
        <v>3.5</v>
      </c>
      <c r="F262" s="38">
        <v>8.1300000000000008</v>
      </c>
      <c r="G262" s="31">
        <v>3.2</v>
      </c>
      <c r="H262" s="38">
        <v>10.210000000000001</v>
      </c>
      <c r="I262" s="31">
        <v>3.8</v>
      </c>
      <c r="J262" s="38">
        <v>11.2</v>
      </c>
      <c r="K262" s="31">
        <v>3.2</v>
      </c>
      <c r="L262" s="38">
        <v>12.11</v>
      </c>
      <c r="M262" s="31">
        <v>3.9</v>
      </c>
      <c r="N262" s="38">
        <v>14.35</v>
      </c>
      <c r="O262" s="31">
        <v>3.9</v>
      </c>
      <c r="P262" s="38">
        <v>19.16</v>
      </c>
      <c r="Q262" s="31">
        <v>5.5</v>
      </c>
      <c r="R262" s="38">
        <v>22.75</v>
      </c>
      <c r="S262" s="31">
        <v>6.6</v>
      </c>
      <c r="T262" s="38">
        <v>24.6</v>
      </c>
      <c r="U262" s="31">
        <v>8.3000000000000007</v>
      </c>
      <c r="V262" s="38">
        <v>27.96</v>
      </c>
      <c r="W262" s="31">
        <v>10</v>
      </c>
      <c r="X262" s="32" t="s">
        <v>1392</v>
      </c>
      <c r="Y262" s="32" t="s">
        <v>1392</v>
      </c>
      <c r="Z262" s="1">
        <v>290</v>
      </c>
    </row>
    <row r="263" spans="1:28" x14ac:dyDescent="0.2">
      <c r="A263" s="29" t="s">
        <v>287</v>
      </c>
      <c r="B263" s="38">
        <v>16.07</v>
      </c>
      <c r="C263" s="31">
        <v>5.4</v>
      </c>
      <c r="D263" s="38">
        <v>18.46</v>
      </c>
      <c r="E263" s="31">
        <v>4.0999999999999996</v>
      </c>
      <c r="F263" s="38">
        <v>8.07</v>
      </c>
      <c r="G263" s="31">
        <v>6.3</v>
      </c>
      <c r="H263" s="38">
        <v>11.79</v>
      </c>
      <c r="I263" s="31">
        <v>7.8</v>
      </c>
      <c r="J263" s="38">
        <v>12.56</v>
      </c>
      <c r="K263" s="31">
        <v>4.4000000000000004</v>
      </c>
      <c r="L263" s="38">
        <v>13.42</v>
      </c>
      <c r="M263" s="31">
        <v>4.0999999999999996</v>
      </c>
      <c r="N263" s="38">
        <v>14.81</v>
      </c>
      <c r="O263" s="31">
        <v>4.4000000000000004</v>
      </c>
      <c r="P263" s="38">
        <v>18.21</v>
      </c>
      <c r="Q263" s="31">
        <v>6.8</v>
      </c>
      <c r="R263" s="38">
        <v>20.53</v>
      </c>
      <c r="S263" s="31">
        <v>9.5</v>
      </c>
      <c r="T263" s="38">
        <v>22.58</v>
      </c>
      <c r="U263" s="31">
        <v>9.6</v>
      </c>
      <c r="V263" s="38">
        <v>24.83</v>
      </c>
      <c r="W263" s="31">
        <v>13</v>
      </c>
      <c r="X263" s="32" t="s">
        <v>1392</v>
      </c>
      <c r="Y263" s="32" t="s">
        <v>1392</v>
      </c>
      <c r="Z263" s="1">
        <v>288</v>
      </c>
    </row>
    <row r="264" spans="1:28" x14ac:dyDescent="0.2">
      <c r="A264" s="29" t="s">
        <v>178</v>
      </c>
      <c r="B264" s="38">
        <v>19.11</v>
      </c>
      <c r="C264" s="31">
        <v>7.6</v>
      </c>
      <c r="D264" s="38">
        <v>26.05</v>
      </c>
      <c r="E264" s="31">
        <v>8.1</v>
      </c>
      <c r="F264" s="38">
        <v>8.7200000000000006</v>
      </c>
      <c r="G264" s="31">
        <v>6.3</v>
      </c>
      <c r="H264" s="38">
        <v>11.94</v>
      </c>
      <c r="I264" s="31">
        <v>4.4000000000000004</v>
      </c>
      <c r="J264" s="38">
        <v>12.86</v>
      </c>
      <c r="K264" s="31">
        <v>4.5999999999999996</v>
      </c>
      <c r="L264" s="38">
        <v>14.06</v>
      </c>
      <c r="M264" s="31">
        <v>5.4</v>
      </c>
      <c r="N264" s="38">
        <v>16.489999999999998</v>
      </c>
      <c r="O264" s="31">
        <v>5.4</v>
      </c>
      <c r="P264" s="38">
        <v>22.9</v>
      </c>
      <c r="Q264" s="31">
        <v>7.8</v>
      </c>
      <c r="R264" s="38">
        <v>26.49</v>
      </c>
      <c r="S264" s="31">
        <v>9.1</v>
      </c>
      <c r="T264" s="38">
        <v>29.16</v>
      </c>
      <c r="U264" s="31">
        <v>13</v>
      </c>
      <c r="V264" s="38">
        <v>32.44</v>
      </c>
      <c r="W264" s="31">
        <v>16</v>
      </c>
      <c r="X264" s="32" t="s">
        <v>1392</v>
      </c>
      <c r="Y264" s="32" t="s">
        <v>1392</v>
      </c>
      <c r="Z264" s="1">
        <v>316</v>
      </c>
    </row>
    <row r="265" spans="1:28" x14ac:dyDescent="0.2">
      <c r="A265" s="29" t="s">
        <v>194</v>
      </c>
      <c r="B265" s="38">
        <v>11.65</v>
      </c>
      <c r="C265" s="31">
        <v>5.9</v>
      </c>
      <c r="D265" s="38">
        <v>14.15</v>
      </c>
      <c r="E265" s="31">
        <v>4.9000000000000004</v>
      </c>
      <c r="F265" s="38">
        <v>7.1</v>
      </c>
      <c r="G265" s="31">
        <v>2.8</v>
      </c>
      <c r="H265" s="38">
        <v>8.34</v>
      </c>
      <c r="I265" s="31">
        <v>4.2</v>
      </c>
      <c r="J265" s="38">
        <v>8.65</v>
      </c>
      <c r="K265" s="31">
        <v>3.1</v>
      </c>
      <c r="L265" s="38">
        <v>8.98</v>
      </c>
      <c r="M265" s="31">
        <v>3.6</v>
      </c>
      <c r="N265" s="38">
        <v>10.119999999999999</v>
      </c>
      <c r="O265" s="31">
        <v>6.1</v>
      </c>
      <c r="P265" s="38">
        <v>12.85</v>
      </c>
      <c r="Q265" s="31">
        <v>6.1</v>
      </c>
      <c r="R265" s="38">
        <v>14.52</v>
      </c>
      <c r="S265" s="31">
        <v>11</v>
      </c>
      <c r="T265" s="38">
        <v>16.3</v>
      </c>
      <c r="U265" s="31">
        <v>12</v>
      </c>
      <c r="V265" s="38">
        <v>18.43</v>
      </c>
      <c r="W265" s="31">
        <v>16</v>
      </c>
      <c r="X265" s="32" t="s">
        <v>1392</v>
      </c>
      <c r="Y265" s="32" t="s">
        <v>1392</v>
      </c>
      <c r="Z265" s="1">
        <v>75</v>
      </c>
      <c r="AB265" s="1" t="s">
        <v>348</v>
      </c>
    </row>
    <row r="266" spans="1:28" x14ac:dyDescent="0.2">
      <c r="A266" s="29" t="s">
        <v>28</v>
      </c>
      <c r="B266" s="38">
        <v>11.58</v>
      </c>
      <c r="C266" s="31">
        <v>5</v>
      </c>
      <c r="D266" s="38">
        <v>13.46</v>
      </c>
      <c r="E266" s="31">
        <v>3.2</v>
      </c>
      <c r="F266" s="38">
        <v>7.14</v>
      </c>
      <c r="G266" s="31">
        <v>1.7</v>
      </c>
      <c r="H266" s="38">
        <v>7.99</v>
      </c>
      <c r="I266" s="31">
        <v>2.8</v>
      </c>
      <c r="J266" s="38">
        <v>8.39</v>
      </c>
      <c r="K266" s="31">
        <v>3.4</v>
      </c>
      <c r="L266" s="38">
        <v>9.0299999999999994</v>
      </c>
      <c r="M266" s="31">
        <v>4.5</v>
      </c>
      <c r="N266" s="38">
        <v>10.67</v>
      </c>
      <c r="O266" s="31">
        <v>4.5999999999999996</v>
      </c>
      <c r="P266" s="38">
        <v>13.42</v>
      </c>
      <c r="Q266" s="31">
        <v>6.2</v>
      </c>
      <c r="R266" s="38">
        <v>15.21</v>
      </c>
      <c r="S266" s="31">
        <v>8.4</v>
      </c>
      <c r="T266" s="38">
        <v>17.07</v>
      </c>
      <c r="U266" s="31">
        <v>8.8000000000000007</v>
      </c>
      <c r="V266" s="38">
        <v>18.62</v>
      </c>
      <c r="W266" s="31">
        <v>9.4</v>
      </c>
      <c r="X266" s="32" t="s">
        <v>1392</v>
      </c>
      <c r="Y266" s="32" t="s">
        <v>1392</v>
      </c>
      <c r="Z266" s="1">
        <v>65</v>
      </c>
      <c r="AB266" s="1" t="s">
        <v>348</v>
      </c>
    </row>
    <row r="267" spans="1:28" x14ac:dyDescent="0.2">
      <c r="A267" s="29" t="s">
        <v>135</v>
      </c>
      <c r="B267" s="38">
        <v>13.65</v>
      </c>
      <c r="C267" s="31">
        <v>5.5</v>
      </c>
      <c r="D267" s="38">
        <v>15.59</v>
      </c>
      <c r="E267" s="31">
        <v>3.9</v>
      </c>
      <c r="F267" s="38">
        <v>7.05</v>
      </c>
      <c r="G267" s="31">
        <v>4.0999999999999996</v>
      </c>
      <c r="H267" s="38">
        <v>8.59</v>
      </c>
      <c r="I267" s="31">
        <v>5.2</v>
      </c>
      <c r="J267" s="38">
        <v>9.4</v>
      </c>
      <c r="K267" s="31">
        <v>5.2</v>
      </c>
      <c r="L267" s="38">
        <v>9.8800000000000008</v>
      </c>
      <c r="M267" s="31">
        <v>5.5</v>
      </c>
      <c r="N267" s="38">
        <v>11.74</v>
      </c>
      <c r="O267" s="31">
        <v>6.9</v>
      </c>
      <c r="P267" s="38">
        <v>14.99</v>
      </c>
      <c r="Q267" s="31">
        <v>6.8</v>
      </c>
      <c r="R267" s="38">
        <v>17.66</v>
      </c>
      <c r="S267" s="31">
        <v>10</v>
      </c>
      <c r="T267" s="38">
        <v>18.71</v>
      </c>
      <c r="U267" s="31">
        <v>10</v>
      </c>
      <c r="V267" s="38">
        <v>21.85</v>
      </c>
      <c r="W267" s="31">
        <v>13</v>
      </c>
      <c r="X267" s="32" t="s">
        <v>1392</v>
      </c>
      <c r="Y267" s="32" t="s">
        <v>1392</v>
      </c>
      <c r="Z267" s="1">
        <v>203</v>
      </c>
    </row>
    <row r="268" spans="1:28" x14ac:dyDescent="0.2">
      <c r="A268" s="29" t="s">
        <v>136</v>
      </c>
      <c r="B268" s="38">
        <v>13.14</v>
      </c>
      <c r="C268" s="31">
        <v>5.9</v>
      </c>
      <c r="D268" s="38">
        <v>14.72</v>
      </c>
      <c r="E268" s="31">
        <v>4.9000000000000004</v>
      </c>
      <c r="F268" s="38">
        <v>7.02</v>
      </c>
      <c r="G268" s="31">
        <v>3.4</v>
      </c>
      <c r="H268" s="38">
        <v>8.52</v>
      </c>
      <c r="I268" s="31">
        <v>7.1</v>
      </c>
      <c r="J268" s="38">
        <v>9.67</v>
      </c>
      <c r="K268" s="31">
        <v>6</v>
      </c>
      <c r="L268" s="38">
        <v>10.220000000000001</v>
      </c>
      <c r="M268" s="31">
        <v>5.8</v>
      </c>
      <c r="N268" s="38">
        <v>11.57</v>
      </c>
      <c r="O268" s="31">
        <v>6.4</v>
      </c>
      <c r="P268" s="38">
        <v>14.46</v>
      </c>
      <c r="Q268" s="31">
        <v>9.1</v>
      </c>
      <c r="R268" s="38">
        <v>17.05</v>
      </c>
      <c r="S268" s="31">
        <v>9.6999999999999993</v>
      </c>
      <c r="T268" s="38">
        <v>18.829999999999998</v>
      </c>
      <c r="U268" s="31">
        <v>11</v>
      </c>
      <c r="V268" s="38">
        <v>19.93</v>
      </c>
      <c r="W268" s="31">
        <v>14</v>
      </c>
      <c r="X268" s="32" t="s">
        <v>1392</v>
      </c>
      <c r="Y268" s="32" t="s">
        <v>1392</v>
      </c>
      <c r="Z268" s="1">
        <v>174</v>
      </c>
    </row>
    <row r="269" spans="1:28" x14ac:dyDescent="0.2">
      <c r="A269" s="29" t="s">
        <v>179</v>
      </c>
      <c r="B269" s="38">
        <v>13.33</v>
      </c>
      <c r="C269" s="31">
        <v>7</v>
      </c>
      <c r="D269" s="38">
        <v>15.02</v>
      </c>
      <c r="E269" s="31">
        <v>3.9</v>
      </c>
      <c r="F269" s="38">
        <v>7.77</v>
      </c>
      <c r="G269" s="31">
        <v>3.4</v>
      </c>
      <c r="H269" s="38">
        <v>8.59</v>
      </c>
      <c r="I269" s="31">
        <v>4.3</v>
      </c>
      <c r="J269" s="38">
        <v>9.2799999999999994</v>
      </c>
      <c r="K269" s="31">
        <v>5.9</v>
      </c>
      <c r="L269" s="38">
        <v>10.119999999999999</v>
      </c>
      <c r="M269" s="31">
        <v>7.6</v>
      </c>
      <c r="N269" s="38">
        <v>11.71</v>
      </c>
      <c r="O269" s="31">
        <v>7</v>
      </c>
      <c r="P269" s="38">
        <v>15.21</v>
      </c>
      <c r="Q269" s="31">
        <v>8.3000000000000007</v>
      </c>
      <c r="R269" s="38">
        <v>18.05</v>
      </c>
      <c r="S269" s="31">
        <v>9.5</v>
      </c>
      <c r="T269" s="38">
        <v>18.809999999999999</v>
      </c>
      <c r="U269" s="31">
        <v>12</v>
      </c>
      <c r="V269" s="38">
        <v>20.7</v>
      </c>
      <c r="W269" s="31">
        <v>16</v>
      </c>
      <c r="X269" s="32" t="s">
        <v>1392</v>
      </c>
      <c r="Y269" s="32" t="s">
        <v>1392</v>
      </c>
      <c r="Z269" s="1">
        <v>188</v>
      </c>
    </row>
    <row r="270" spans="1:28" x14ac:dyDescent="0.2">
      <c r="A270" s="29" t="s">
        <v>22</v>
      </c>
      <c r="B270" s="38">
        <v>13.23</v>
      </c>
      <c r="C270" s="31">
        <v>4.3</v>
      </c>
      <c r="D270" s="38">
        <v>15.72</v>
      </c>
      <c r="E270" s="31">
        <v>2.8</v>
      </c>
      <c r="F270" s="38">
        <v>7.5</v>
      </c>
      <c r="G270" s="31">
        <v>2.6</v>
      </c>
      <c r="H270" s="38">
        <v>8.82</v>
      </c>
      <c r="I270" s="31">
        <v>3.2</v>
      </c>
      <c r="J270" s="38">
        <v>9.59</v>
      </c>
      <c r="K270" s="31">
        <v>2.9</v>
      </c>
      <c r="L270" s="38">
        <v>10.199999999999999</v>
      </c>
      <c r="M270" s="31">
        <v>2.8</v>
      </c>
      <c r="N270" s="38">
        <v>11.61</v>
      </c>
      <c r="O270" s="31">
        <v>3.7</v>
      </c>
      <c r="P270" s="38">
        <v>15.35</v>
      </c>
      <c r="Q270" s="31">
        <v>5.4</v>
      </c>
      <c r="R270" s="38">
        <v>17.73</v>
      </c>
      <c r="S270" s="31">
        <v>6.3</v>
      </c>
      <c r="T270" s="38">
        <v>19.309999999999999</v>
      </c>
      <c r="U270" s="31">
        <v>6.8</v>
      </c>
      <c r="V270" s="38">
        <v>21.33</v>
      </c>
      <c r="W270" s="31">
        <v>8.1999999999999993</v>
      </c>
      <c r="X270" s="32" t="s">
        <v>1392</v>
      </c>
      <c r="Y270" s="32" t="s">
        <v>1392</v>
      </c>
      <c r="Z270" s="1">
        <v>180</v>
      </c>
    </row>
    <row r="271" spans="1:28" x14ac:dyDescent="0.2">
      <c r="A271" s="29" t="s">
        <v>11</v>
      </c>
      <c r="B271" s="38">
        <v>12.81</v>
      </c>
      <c r="C271" s="31">
        <v>3.9</v>
      </c>
      <c r="D271" s="38">
        <v>14.58</v>
      </c>
      <c r="E271" s="31">
        <v>3.2</v>
      </c>
      <c r="F271" s="38">
        <v>7.5</v>
      </c>
      <c r="G271" s="31">
        <v>3.4</v>
      </c>
      <c r="H271" s="38">
        <v>8.9600000000000009</v>
      </c>
      <c r="I271" s="31">
        <v>3.7</v>
      </c>
      <c r="J271" s="38">
        <v>9.56</v>
      </c>
      <c r="K271" s="31">
        <v>3</v>
      </c>
      <c r="L271" s="38">
        <v>10.07</v>
      </c>
      <c r="M271" s="31">
        <v>4.2</v>
      </c>
      <c r="N271" s="38">
        <v>11.56</v>
      </c>
      <c r="O271" s="31">
        <v>3.7</v>
      </c>
      <c r="P271" s="38">
        <v>14.42</v>
      </c>
      <c r="Q271" s="31">
        <v>5.2</v>
      </c>
      <c r="R271" s="38">
        <v>16.579999999999998</v>
      </c>
      <c r="S271" s="31">
        <v>6</v>
      </c>
      <c r="T271" s="38">
        <v>17.559999999999999</v>
      </c>
      <c r="U271" s="31">
        <v>7.3</v>
      </c>
      <c r="V271" s="38">
        <v>18.66</v>
      </c>
      <c r="W271" s="31">
        <v>7.6</v>
      </c>
      <c r="X271" s="32" t="s">
        <v>1392</v>
      </c>
      <c r="Y271" s="32" t="s">
        <v>1392</v>
      </c>
      <c r="Z271" s="1">
        <v>154</v>
      </c>
    </row>
    <row r="272" spans="1:28" x14ac:dyDescent="0.2">
      <c r="A272" s="29" t="s">
        <v>129</v>
      </c>
      <c r="B272" s="38">
        <v>10.64</v>
      </c>
      <c r="C272" s="31">
        <v>3.5</v>
      </c>
      <c r="D272" s="38">
        <v>12.67</v>
      </c>
      <c r="E272" s="31">
        <v>2.6</v>
      </c>
      <c r="F272" s="38">
        <v>7.01</v>
      </c>
      <c r="G272" s="31">
        <v>1.2</v>
      </c>
      <c r="H272" s="38">
        <v>7.93</v>
      </c>
      <c r="I272" s="31">
        <v>3</v>
      </c>
      <c r="J272" s="38">
        <v>8.5500000000000007</v>
      </c>
      <c r="K272" s="31">
        <v>2.7</v>
      </c>
      <c r="L272" s="38">
        <v>8.91</v>
      </c>
      <c r="M272" s="31">
        <v>2.1</v>
      </c>
      <c r="N272" s="38">
        <v>9.74</v>
      </c>
      <c r="O272" s="31">
        <v>2.5</v>
      </c>
      <c r="P272" s="38">
        <v>12.06</v>
      </c>
      <c r="Q272" s="31">
        <v>4.5999999999999996</v>
      </c>
      <c r="R272" s="38">
        <v>13.75</v>
      </c>
      <c r="S272" s="31">
        <v>7.2</v>
      </c>
      <c r="T272" s="38">
        <v>14.87</v>
      </c>
      <c r="U272" s="31">
        <v>7.8</v>
      </c>
      <c r="V272" s="38">
        <v>16.809999999999999</v>
      </c>
      <c r="W272" s="31">
        <v>9.1</v>
      </c>
      <c r="X272" s="32" t="s">
        <v>1392</v>
      </c>
      <c r="Y272" s="32" t="s">
        <v>1392</v>
      </c>
      <c r="Z272" s="1">
        <v>13</v>
      </c>
      <c r="AA272" s="1" t="s">
        <v>348</v>
      </c>
      <c r="AB272" s="1" t="s">
        <v>348</v>
      </c>
    </row>
    <row r="273" spans="1:28" x14ac:dyDescent="0.2">
      <c r="A273" s="29" t="s">
        <v>141</v>
      </c>
      <c r="B273" s="38">
        <v>13.88</v>
      </c>
      <c r="C273" s="31">
        <v>8.1</v>
      </c>
      <c r="D273" s="38">
        <v>17.68</v>
      </c>
      <c r="E273" s="31">
        <v>5.5</v>
      </c>
      <c r="F273" s="38">
        <v>7.8</v>
      </c>
      <c r="G273" s="31">
        <v>4.9000000000000004</v>
      </c>
      <c r="H273" s="38">
        <v>9.32</v>
      </c>
      <c r="I273" s="31">
        <v>4.5</v>
      </c>
      <c r="J273" s="38">
        <v>9.84</v>
      </c>
      <c r="K273" s="31">
        <v>4.2</v>
      </c>
      <c r="L273" s="38">
        <v>10.39</v>
      </c>
      <c r="M273" s="31">
        <v>4.5999999999999996</v>
      </c>
      <c r="N273" s="38">
        <v>11.76</v>
      </c>
      <c r="O273" s="31">
        <v>6.7</v>
      </c>
      <c r="P273" s="38">
        <v>16.309999999999999</v>
      </c>
      <c r="Q273" s="31">
        <v>9.8000000000000007</v>
      </c>
      <c r="R273" s="38">
        <v>19.690000000000001</v>
      </c>
      <c r="S273" s="31">
        <v>12</v>
      </c>
      <c r="T273" s="38">
        <v>22.52</v>
      </c>
      <c r="U273" s="31">
        <v>14</v>
      </c>
      <c r="V273" s="32" t="s">
        <v>1392</v>
      </c>
      <c r="W273" s="32" t="s">
        <v>1392</v>
      </c>
      <c r="X273" s="32" t="s">
        <v>1392</v>
      </c>
      <c r="Y273" s="32" t="s">
        <v>1392</v>
      </c>
      <c r="Z273" s="1">
        <v>215</v>
      </c>
    </row>
    <row r="274" spans="1:28" x14ac:dyDescent="0.2">
      <c r="A274" s="29" t="s">
        <v>330</v>
      </c>
      <c r="B274" s="38">
        <v>13.17</v>
      </c>
      <c r="C274" s="31">
        <v>5.7</v>
      </c>
      <c r="D274" s="38">
        <v>16.73</v>
      </c>
      <c r="E274" s="31">
        <v>5.6</v>
      </c>
      <c r="F274" s="38">
        <v>7.52</v>
      </c>
      <c r="G274" s="31">
        <v>3.5</v>
      </c>
      <c r="H274" s="38">
        <v>8.9600000000000009</v>
      </c>
      <c r="I274" s="31">
        <v>4.8</v>
      </c>
      <c r="J274" s="38">
        <v>9.6999999999999993</v>
      </c>
      <c r="K274" s="31">
        <v>4.3</v>
      </c>
      <c r="L274" s="38">
        <v>10.3</v>
      </c>
      <c r="M274" s="31">
        <v>4.9000000000000004</v>
      </c>
      <c r="N274" s="38">
        <v>11.6</v>
      </c>
      <c r="O274" s="31">
        <v>5.9</v>
      </c>
      <c r="P274" s="38">
        <v>14.67</v>
      </c>
      <c r="Q274" s="31">
        <v>8.4</v>
      </c>
      <c r="R274" s="38">
        <v>17.95</v>
      </c>
      <c r="S274" s="31">
        <v>12</v>
      </c>
      <c r="T274" s="38">
        <v>20.07</v>
      </c>
      <c r="U274" s="31">
        <v>13</v>
      </c>
      <c r="V274" s="38">
        <v>22.05</v>
      </c>
      <c r="W274" s="31">
        <v>15</v>
      </c>
      <c r="X274" s="32" t="s">
        <v>1392</v>
      </c>
      <c r="Y274" s="32" t="s">
        <v>1392</v>
      </c>
      <c r="Z274" s="1">
        <v>175</v>
      </c>
    </row>
    <row r="275" spans="1:28" x14ac:dyDescent="0.2">
      <c r="A275" s="29" t="s">
        <v>195</v>
      </c>
      <c r="B275" s="38">
        <v>14.04</v>
      </c>
      <c r="C275" s="31">
        <v>6.8</v>
      </c>
      <c r="D275" s="38">
        <v>16.07</v>
      </c>
      <c r="E275" s="31">
        <v>4.5999999999999996</v>
      </c>
      <c r="F275" s="38">
        <v>7.51</v>
      </c>
      <c r="G275" s="31">
        <v>4.5999999999999996</v>
      </c>
      <c r="H275" s="38">
        <v>9.11</v>
      </c>
      <c r="I275" s="31">
        <v>5.6</v>
      </c>
      <c r="J275" s="38">
        <v>9.84</v>
      </c>
      <c r="K275" s="31">
        <v>6.1</v>
      </c>
      <c r="L275" s="38">
        <v>10.6</v>
      </c>
      <c r="M275" s="31">
        <v>5.6</v>
      </c>
      <c r="N275" s="38">
        <v>11.98</v>
      </c>
      <c r="O275" s="31">
        <v>6.2</v>
      </c>
      <c r="P275" s="38">
        <v>15.74</v>
      </c>
      <c r="Q275" s="31">
        <v>8.1999999999999993</v>
      </c>
      <c r="R275" s="38">
        <v>18.63</v>
      </c>
      <c r="S275" s="31">
        <v>10</v>
      </c>
      <c r="T275" s="38">
        <v>19.8</v>
      </c>
      <c r="U275" s="31">
        <v>12</v>
      </c>
      <c r="V275" s="38">
        <v>22.53</v>
      </c>
      <c r="W275" s="31">
        <v>13</v>
      </c>
      <c r="X275" s="32" t="s">
        <v>1392</v>
      </c>
      <c r="Y275" s="32" t="s">
        <v>1392</v>
      </c>
      <c r="Z275" s="1">
        <v>222</v>
      </c>
    </row>
    <row r="276" spans="1:28" x14ac:dyDescent="0.2">
      <c r="A276" s="29" t="s">
        <v>7</v>
      </c>
      <c r="B276" s="38">
        <v>11.56</v>
      </c>
      <c r="C276" s="31">
        <v>3.7</v>
      </c>
      <c r="D276" s="38">
        <v>12.96</v>
      </c>
      <c r="E276" s="31">
        <v>2.2000000000000002</v>
      </c>
      <c r="F276" s="38">
        <v>7.16</v>
      </c>
      <c r="G276" s="31">
        <v>2.1</v>
      </c>
      <c r="H276" s="38">
        <v>8.2899999999999991</v>
      </c>
      <c r="I276" s="31">
        <v>3.1</v>
      </c>
      <c r="J276" s="38">
        <v>8.8000000000000007</v>
      </c>
      <c r="K276" s="31">
        <v>2.2999999999999998</v>
      </c>
      <c r="L276" s="38">
        <v>9.31</v>
      </c>
      <c r="M276" s="31">
        <v>2.8</v>
      </c>
      <c r="N276" s="38">
        <v>10.31</v>
      </c>
      <c r="O276" s="31">
        <v>3.1</v>
      </c>
      <c r="P276" s="38">
        <v>12.93</v>
      </c>
      <c r="Q276" s="31">
        <v>3.4</v>
      </c>
      <c r="R276" s="38">
        <v>14.35</v>
      </c>
      <c r="S276" s="31">
        <v>4.7</v>
      </c>
      <c r="T276" s="38">
        <v>15.13</v>
      </c>
      <c r="U276" s="31">
        <v>5.9</v>
      </c>
      <c r="V276" s="38">
        <v>16.600000000000001</v>
      </c>
      <c r="W276" s="31">
        <v>7.9</v>
      </c>
      <c r="X276" s="38">
        <v>20.72</v>
      </c>
      <c r="Y276" s="31">
        <v>17</v>
      </c>
      <c r="Z276" s="1">
        <v>63</v>
      </c>
      <c r="AB276" s="1" t="s">
        <v>348</v>
      </c>
    </row>
    <row r="277" spans="1:28" x14ac:dyDescent="0.2">
      <c r="A277" s="29" t="s">
        <v>288</v>
      </c>
      <c r="B277" s="38">
        <v>16.75</v>
      </c>
      <c r="C277" s="31">
        <v>8.3000000000000007</v>
      </c>
      <c r="D277" s="38">
        <v>19.13</v>
      </c>
      <c r="E277" s="31">
        <v>5.3</v>
      </c>
      <c r="F277" s="38">
        <v>8.42</v>
      </c>
      <c r="G277" s="31">
        <v>4.5999999999999996</v>
      </c>
      <c r="H277" s="38">
        <v>10.67</v>
      </c>
      <c r="I277" s="31">
        <v>6.4</v>
      </c>
      <c r="J277" s="38">
        <v>11.59</v>
      </c>
      <c r="K277" s="31">
        <v>5.8</v>
      </c>
      <c r="L277" s="38">
        <v>12.19</v>
      </c>
      <c r="M277" s="31">
        <v>4.9000000000000004</v>
      </c>
      <c r="N277" s="38">
        <v>13.5</v>
      </c>
      <c r="O277" s="31">
        <v>8.1999999999999993</v>
      </c>
      <c r="P277" s="38">
        <v>18.850000000000001</v>
      </c>
      <c r="Q277" s="31">
        <v>8.1</v>
      </c>
      <c r="R277" s="38">
        <v>21.13</v>
      </c>
      <c r="S277" s="31">
        <v>11</v>
      </c>
      <c r="T277" s="38">
        <v>23.57</v>
      </c>
      <c r="U277" s="31">
        <v>14</v>
      </c>
      <c r="V277" s="38">
        <v>25.46</v>
      </c>
      <c r="W277" s="31">
        <v>18</v>
      </c>
      <c r="X277" s="32" t="s">
        <v>1392</v>
      </c>
      <c r="Y277" s="32" t="s">
        <v>1392</v>
      </c>
      <c r="Z277" s="1">
        <v>300</v>
      </c>
    </row>
    <row r="278" spans="1:28" x14ac:dyDescent="0.2">
      <c r="A278" s="29" t="s">
        <v>226</v>
      </c>
      <c r="B278" s="38">
        <v>15.11</v>
      </c>
      <c r="C278" s="31">
        <v>3.5</v>
      </c>
      <c r="D278" s="38">
        <v>17.16</v>
      </c>
      <c r="E278" s="31">
        <v>3.1</v>
      </c>
      <c r="F278" s="38">
        <v>8.19</v>
      </c>
      <c r="G278" s="31">
        <v>4.5</v>
      </c>
      <c r="H278" s="38">
        <v>10.25</v>
      </c>
      <c r="I278" s="31">
        <v>4.5</v>
      </c>
      <c r="J278" s="38">
        <v>11.35</v>
      </c>
      <c r="K278" s="31">
        <v>3.9</v>
      </c>
      <c r="L278" s="38">
        <v>12.01</v>
      </c>
      <c r="M278" s="31">
        <v>3.5</v>
      </c>
      <c r="N278" s="38">
        <v>13.56</v>
      </c>
      <c r="O278" s="31">
        <v>3.8</v>
      </c>
      <c r="P278" s="38">
        <v>16.91</v>
      </c>
      <c r="Q278" s="31">
        <v>4.9000000000000004</v>
      </c>
      <c r="R278" s="38">
        <v>19.11</v>
      </c>
      <c r="S278" s="31">
        <v>6.3</v>
      </c>
      <c r="T278" s="38">
        <v>20.52</v>
      </c>
      <c r="U278" s="31">
        <v>7.5</v>
      </c>
      <c r="V278" s="38">
        <v>22.46</v>
      </c>
      <c r="W278" s="31">
        <v>9.6</v>
      </c>
      <c r="X278" s="32" t="s">
        <v>1392</v>
      </c>
      <c r="Y278" s="32" t="s">
        <v>1392</v>
      </c>
      <c r="Z278" s="1">
        <v>257</v>
      </c>
    </row>
    <row r="279" spans="1:28" x14ac:dyDescent="0.2">
      <c r="A279" s="29" t="s">
        <v>272</v>
      </c>
      <c r="B279" s="38">
        <v>13.45</v>
      </c>
      <c r="C279" s="31">
        <v>5.9</v>
      </c>
      <c r="D279" s="38">
        <v>14.58</v>
      </c>
      <c r="E279" s="31">
        <v>3.4</v>
      </c>
      <c r="F279" s="38">
        <v>7.68</v>
      </c>
      <c r="G279" s="31">
        <v>5</v>
      </c>
      <c r="H279" s="38">
        <v>8.84</v>
      </c>
      <c r="I279" s="31">
        <v>2.9</v>
      </c>
      <c r="J279" s="38">
        <v>9.2100000000000009</v>
      </c>
      <c r="K279" s="31">
        <v>3.5</v>
      </c>
      <c r="L279" s="38">
        <v>9.82</v>
      </c>
      <c r="M279" s="31">
        <v>4.3</v>
      </c>
      <c r="N279" s="38">
        <v>11.6</v>
      </c>
      <c r="O279" s="31">
        <v>6.1</v>
      </c>
      <c r="P279" s="38">
        <v>14.9</v>
      </c>
      <c r="Q279" s="31">
        <v>6.2</v>
      </c>
      <c r="R279" s="38">
        <v>16.86</v>
      </c>
      <c r="S279" s="31">
        <v>8.8000000000000007</v>
      </c>
      <c r="T279" s="38">
        <v>18.11</v>
      </c>
      <c r="U279" s="31">
        <v>10</v>
      </c>
      <c r="V279" s="38">
        <v>20.309999999999999</v>
      </c>
      <c r="W279" s="31">
        <v>13</v>
      </c>
      <c r="X279" s="32" t="s">
        <v>1392</v>
      </c>
      <c r="Y279" s="32" t="s">
        <v>1392</v>
      </c>
      <c r="Z279" s="1">
        <v>194</v>
      </c>
    </row>
    <row r="280" spans="1:28" x14ac:dyDescent="0.2">
      <c r="A280" s="29" t="s">
        <v>310</v>
      </c>
      <c r="B280" s="38">
        <v>12.95</v>
      </c>
      <c r="C280" s="31">
        <v>4</v>
      </c>
      <c r="D280" s="38">
        <v>15.1</v>
      </c>
      <c r="E280" s="31">
        <v>2.8</v>
      </c>
      <c r="F280" s="38">
        <v>7.57</v>
      </c>
      <c r="G280" s="31">
        <v>2.9</v>
      </c>
      <c r="H280" s="38">
        <v>9</v>
      </c>
      <c r="I280" s="31">
        <v>3</v>
      </c>
      <c r="J280" s="38">
        <v>9.41</v>
      </c>
      <c r="K280" s="31">
        <v>2.8</v>
      </c>
      <c r="L280" s="38">
        <v>10.15</v>
      </c>
      <c r="M280" s="31">
        <v>3.4</v>
      </c>
      <c r="N280" s="38">
        <v>11.3</v>
      </c>
      <c r="O280" s="31">
        <v>3.4</v>
      </c>
      <c r="P280" s="38">
        <v>14.36</v>
      </c>
      <c r="Q280" s="31">
        <v>4.8</v>
      </c>
      <c r="R280" s="38">
        <v>16.82</v>
      </c>
      <c r="S280" s="31">
        <v>7.1</v>
      </c>
      <c r="T280" s="38">
        <v>18.3</v>
      </c>
      <c r="U280" s="31">
        <v>7.9</v>
      </c>
      <c r="V280" s="38">
        <v>20.39</v>
      </c>
      <c r="W280" s="31">
        <v>10</v>
      </c>
      <c r="X280" s="38">
        <v>25.85</v>
      </c>
      <c r="Y280" s="31">
        <v>19</v>
      </c>
      <c r="Z280" s="1">
        <v>164</v>
      </c>
    </row>
    <row r="281" spans="1:28" x14ac:dyDescent="0.2">
      <c r="A281" s="29" t="s">
        <v>23</v>
      </c>
      <c r="B281" s="38">
        <v>11.1</v>
      </c>
      <c r="C281" s="31">
        <v>4.4000000000000004</v>
      </c>
      <c r="D281" s="38">
        <v>12.27</v>
      </c>
      <c r="E281" s="31">
        <v>2.4</v>
      </c>
      <c r="F281" s="38">
        <v>6.87</v>
      </c>
      <c r="G281" s="31">
        <v>2.5</v>
      </c>
      <c r="H281" s="38">
        <v>8.0500000000000007</v>
      </c>
      <c r="I281" s="31">
        <v>2.8</v>
      </c>
      <c r="J281" s="38">
        <v>8.39</v>
      </c>
      <c r="K281" s="31">
        <v>2.1</v>
      </c>
      <c r="L281" s="38">
        <v>8.75</v>
      </c>
      <c r="M281" s="31">
        <v>2.6</v>
      </c>
      <c r="N281" s="38">
        <v>9.7899999999999991</v>
      </c>
      <c r="O281" s="31">
        <v>3</v>
      </c>
      <c r="P281" s="38">
        <v>12.32</v>
      </c>
      <c r="Q281" s="31">
        <v>3.8</v>
      </c>
      <c r="R281" s="38">
        <v>13.78</v>
      </c>
      <c r="S281" s="31">
        <v>5.3</v>
      </c>
      <c r="T281" s="38">
        <v>14.69</v>
      </c>
      <c r="U281" s="31">
        <v>6.5</v>
      </c>
      <c r="V281" s="38">
        <v>15.77</v>
      </c>
      <c r="W281" s="31">
        <v>7.7</v>
      </c>
      <c r="X281" s="32" t="s">
        <v>1392</v>
      </c>
      <c r="Y281" s="32" t="s">
        <v>1392</v>
      </c>
      <c r="Z281" s="1">
        <v>36</v>
      </c>
      <c r="AB281" s="1" t="s">
        <v>348</v>
      </c>
    </row>
    <row r="282" spans="1:28" x14ac:dyDescent="0.2">
      <c r="A282" s="29" t="s">
        <v>137</v>
      </c>
      <c r="B282" s="38">
        <v>11.04</v>
      </c>
      <c r="C282" s="31">
        <v>7</v>
      </c>
      <c r="D282" s="38">
        <v>13.21</v>
      </c>
      <c r="E282" s="31">
        <v>4.5999999999999996</v>
      </c>
      <c r="F282" s="38">
        <v>6.57</v>
      </c>
      <c r="G282" s="31">
        <v>2.9</v>
      </c>
      <c r="H282" s="38">
        <v>7.75</v>
      </c>
      <c r="I282" s="31">
        <v>5.5</v>
      </c>
      <c r="J282" s="38">
        <v>8.4700000000000006</v>
      </c>
      <c r="K282" s="31">
        <v>6</v>
      </c>
      <c r="L282" s="38">
        <v>8.98</v>
      </c>
      <c r="M282" s="31">
        <v>5.5</v>
      </c>
      <c r="N282" s="38">
        <v>10</v>
      </c>
      <c r="O282" s="31">
        <v>5.2</v>
      </c>
      <c r="P282" s="38">
        <v>12.84</v>
      </c>
      <c r="Q282" s="31">
        <v>9.1</v>
      </c>
      <c r="R282" s="38">
        <v>14.89</v>
      </c>
      <c r="S282" s="31">
        <v>10</v>
      </c>
      <c r="T282" s="38">
        <v>16.38</v>
      </c>
      <c r="U282" s="31">
        <v>11</v>
      </c>
      <c r="V282" s="38">
        <v>17.399999999999999</v>
      </c>
      <c r="W282" s="31">
        <v>16</v>
      </c>
      <c r="X282" s="32" t="s">
        <v>1392</v>
      </c>
      <c r="Y282" s="32" t="s">
        <v>1392</v>
      </c>
      <c r="Z282" s="1">
        <v>33</v>
      </c>
      <c r="AB282" s="1" t="s">
        <v>348</v>
      </c>
    </row>
    <row r="283" spans="1:28" x14ac:dyDescent="0.2">
      <c r="A283" s="29" t="s">
        <v>289</v>
      </c>
      <c r="B283" s="38">
        <v>15.71</v>
      </c>
      <c r="C283" s="31">
        <v>8</v>
      </c>
      <c r="D283" s="38">
        <v>19.22</v>
      </c>
      <c r="E283" s="31">
        <v>5.7</v>
      </c>
      <c r="F283" s="38">
        <v>8.3800000000000008</v>
      </c>
      <c r="G283" s="31">
        <v>8</v>
      </c>
      <c r="H283" s="38">
        <v>10.82</v>
      </c>
      <c r="I283" s="31">
        <v>5.8</v>
      </c>
      <c r="J283" s="38">
        <v>11.51</v>
      </c>
      <c r="K283" s="31">
        <v>4.5999999999999996</v>
      </c>
      <c r="L283" s="38">
        <v>11.99</v>
      </c>
      <c r="M283" s="31">
        <v>4.5</v>
      </c>
      <c r="N283" s="38">
        <v>13.17</v>
      </c>
      <c r="O283" s="31">
        <v>7.2</v>
      </c>
      <c r="P283" s="38">
        <v>17.55</v>
      </c>
      <c r="Q283" s="31">
        <v>6.9</v>
      </c>
      <c r="R283" s="38">
        <v>19.940000000000001</v>
      </c>
      <c r="S283" s="31">
        <v>15</v>
      </c>
      <c r="T283" s="32" t="s">
        <v>1392</v>
      </c>
      <c r="U283" s="32" t="s">
        <v>1392</v>
      </c>
      <c r="V283" s="32" t="s">
        <v>1392</v>
      </c>
      <c r="W283" s="32" t="s">
        <v>1392</v>
      </c>
      <c r="X283" s="32" t="s">
        <v>1392</v>
      </c>
      <c r="Y283" s="32" t="s">
        <v>1392</v>
      </c>
      <c r="Z283" s="1">
        <v>277</v>
      </c>
    </row>
    <row r="284" spans="1:28" x14ac:dyDescent="0.2">
      <c r="A284" s="29" t="s">
        <v>335</v>
      </c>
      <c r="B284" s="38">
        <v>12.19</v>
      </c>
      <c r="C284" s="31">
        <v>7.3</v>
      </c>
      <c r="D284" s="38">
        <v>15.25</v>
      </c>
      <c r="E284" s="31">
        <v>4.9000000000000004</v>
      </c>
      <c r="F284" s="38">
        <v>7.23</v>
      </c>
      <c r="G284" s="31">
        <v>3.8</v>
      </c>
      <c r="H284" s="38">
        <v>8.2799999999999994</v>
      </c>
      <c r="I284" s="31">
        <v>3</v>
      </c>
      <c r="J284" s="38">
        <v>8.77</v>
      </c>
      <c r="K284" s="31">
        <v>4.0999999999999996</v>
      </c>
      <c r="L284" s="38">
        <v>9.3800000000000008</v>
      </c>
      <c r="M284" s="31">
        <v>3.8</v>
      </c>
      <c r="N284" s="38">
        <v>10.43</v>
      </c>
      <c r="O284" s="31">
        <v>5</v>
      </c>
      <c r="P284" s="38">
        <v>14.26</v>
      </c>
      <c r="Q284" s="31">
        <v>8.9</v>
      </c>
      <c r="R284" s="38">
        <v>17.21</v>
      </c>
      <c r="S284" s="31">
        <v>9.6</v>
      </c>
      <c r="T284" s="38">
        <v>18.239999999999998</v>
      </c>
      <c r="U284" s="31">
        <v>9.6</v>
      </c>
      <c r="V284" s="38">
        <v>20.02</v>
      </c>
      <c r="W284" s="31">
        <v>15</v>
      </c>
      <c r="X284" s="32" t="s">
        <v>1392</v>
      </c>
      <c r="Y284" s="32" t="s">
        <v>1392</v>
      </c>
      <c r="Z284" s="1">
        <v>115</v>
      </c>
    </row>
    <row r="285" spans="1:28" x14ac:dyDescent="0.2">
      <c r="A285" s="29" t="s">
        <v>317</v>
      </c>
      <c r="B285" s="38">
        <v>11.35</v>
      </c>
      <c r="C285" s="31">
        <v>5.9</v>
      </c>
      <c r="D285" s="38">
        <v>12.69</v>
      </c>
      <c r="E285" s="31">
        <v>3.5</v>
      </c>
      <c r="F285" s="38">
        <v>6.89</v>
      </c>
      <c r="G285" s="31">
        <v>3.8</v>
      </c>
      <c r="H285" s="38">
        <v>7.89</v>
      </c>
      <c r="I285" s="31">
        <v>3.5</v>
      </c>
      <c r="J285" s="38">
        <v>8.39</v>
      </c>
      <c r="K285" s="31">
        <v>4.0999999999999996</v>
      </c>
      <c r="L285" s="38">
        <v>8.76</v>
      </c>
      <c r="M285" s="31">
        <v>5.9</v>
      </c>
      <c r="N285" s="38">
        <v>10.17</v>
      </c>
      <c r="O285" s="31">
        <v>5.9</v>
      </c>
      <c r="P285" s="38">
        <v>12.77</v>
      </c>
      <c r="Q285" s="31">
        <v>6.6</v>
      </c>
      <c r="R285" s="38">
        <v>14.32</v>
      </c>
      <c r="S285" s="31">
        <v>8.6999999999999993</v>
      </c>
      <c r="T285" s="38">
        <v>15.34</v>
      </c>
      <c r="U285" s="31">
        <v>12</v>
      </c>
      <c r="V285" s="38">
        <v>16.809999999999999</v>
      </c>
      <c r="W285" s="31">
        <v>13</v>
      </c>
      <c r="X285" s="32" t="s">
        <v>1392</v>
      </c>
      <c r="Y285" s="32" t="s">
        <v>1392</v>
      </c>
      <c r="Z285" s="1">
        <v>52</v>
      </c>
      <c r="AB285" s="1" t="s">
        <v>348</v>
      </c>
    </row>
    <row r="286" spans="1:28" x14ac:dyDescent="0.2">
      <c r="A286" s="29" t="s">
        <v>127</v>
      </c>
      <c r="B286" s="38">
        <v>11.33</v>
      </c>
      <c r="C286" s="31">
        <v>5.5</v>
      </c>
      <c r="D286" s="38">
        <v>13.45</v>
      </c>
      <c r="E286" s="31">
        <v>3.2</v>
      </c>
      <c r="F286" s="38">
        <v>6.88</v>
      </c>
      <c r="G286" s="31">
        <v>2.5</v>
      </c>
      <c r="H286" s="38">
        <v>7.87</v>
      </c>
      <c r="I286" s="31">
        <v>3.2</v>
      </c>
      <c r="J286" s="38">
        <v>8.42</v>
      </c>
      <c r="K286" s="31">
        <v>3.7</v>
      </c>
      <c r="L286" s="38">
        <v>9.0299999999999994</v>
      </c>
      <c r="M286" s="31">
        <v>3.2</v>
      </c>
      <c r="N286" s="38">
        <v>9.99</v>
      </c>
      <c r="O286" s="31">
        <v>4.2</v>
      </c>
      <c r="P286" s="38">
        <v>13.47</v>
      </c>
      <c r="Q286" s="31">
        <v>5.9</v>
      </c>
      <c r="R286" s="38">
        <v>15.2</v>
      </c>
      <c r="S286" s="31">
        <v>6.7</v>
      </c>
      <c r="T286" s="38">
        <v>16.63</v>
      </c>
      <c r="U286" s="31">
        <v>7.4</v>
      </c>
      <c r="V286" s="38">
        <v>18.05</v>
      </c>
      <c r="W286" s="31">
        <v>10</v>
      </c>
      <c r="X286" s="32" t="s">
        <v>1392</v>
      </c>
      <c r="Y286" s="32" t="s">
        <v>1392</v>
      </c>
      <c r="Z286" s="1">
        <v>50</v>
      </c>
      <c r="AB286" s="1" t="s">
        <v>348</v>
      </c>
    </row>
    <row r="287" spans="1:28" x14ac:dyDescent="0.2">
      <c r="A287" s="29" t="s">
        <v>171</v>
      </c>
      <c r="B287" s="38">
        <v>11.97</v>
      </c>
      <c r="C287" s="31">
        <v>6</v>
      </c>
      <c r="D287" s="38">
        <v>13.25</v>
      </c>
      <c r="E287" s="31">
        <v>3.1</v>
      </c>
      <c r="F287" s="38">
        <v>7.3</v>
      </c>
      <c r="G287" s="31">
        <v>4.0999999999999996</v>
      </c>
      <c r="H287" s="38">
        <v>8.93</v>
      </c>
      <c r="I287" s="31">
        <v>5.6</v>
      </c>
      <c r="J287" s="38">
        <v>9.65</v>
      </c>
      <c r="K287" s="31">
        <v>5</v>
      </c>
      <c r="L287" s="38">
        <v>10.07</v>
      </c>
      <c r="M287" s="31">
        <v>4.0999999999999996</v>
      </c>
      <c r="N287" s="38">
        <v>10.88</v>
      </c>
      <c r="O287" s="31">
        <v>3.5</v>
      </c>
      <c r="P287" s="38">
        <v>13.68</v>
      </c>
      <c r="Q287" s="31">
        <v>7.9</v>
      </c>
      <c r="R287" s="38">
        <v>15.33</v>
      </c>
      <c r="S287" s="31">
        <v>8.1</v>
      </c>
      <c r="T287" s="38">
        <v>16.690000000000001</v>
      </c>
      <c r="U287" s="31">
        <v>9.9</v>
      </c>
      <c r="V287" s="38">
        <v>17.440000000000001</v>
      </c>
      <c r="W287" s="31">
        <v>11</v>
      </c>
      <c r="X287" s="32" t="s">
        <v>1392</v>
      </c>
      <c r="Y287" s="32" t="s">
        <v>1392</v>
      </c>
      <c r="Z287" s="1">
        <v>98</v>
      </c>
    </row>
    <row r="288" spans="1:28" x14ac:dyDescent="0.2">
      <c r="A288" s="29" t="s">
        <v>262</v>
      </c>
      <c r="B288" s="38">
        <v>13.68</v>
      </c>
      <c r="C288" s="31">
        <v>7.2</v>
      </c>
      <c r="D288" s="38">
        <v>16.97</v>
      </c>
      <c r="E288" s="31">
        <v>5.0999999999999996</v>
      </c>
      <c r="F288" s="38">
        <v>7.74</v>
      </c>
      <c r="G288" s="31">
        <v>3.1</v>
      </c>
      <c r="H288" s="38">
        <v>8.9</v>
      </c>
      <c r="I288" s="31">
        <v>4.9000000000000004</v>
      </c>
      <c r="J288" s="38">
        <v>9.7799999999999994</v>
      </c>
      <c r="K288" s="31">
        <v>5.0999999999999996</v>
      </c>
      <c r="L288" s="38">
        <v>10.45</v>
      </c>
      <c r="M288" s="31">
        <v>4.5999999999999996</v>
      </c>
      <c r="N288" s="38">
        <v>11.74</v>
      </c>
      <c r="O288" s="31">
        <v>6.1</v>
      </c>
      <c r="P288" s="38">
        <v>15.7</v>
      </c>
      <c r="Q288" s="31">
        <v>6.7</v>
      </c>
      <c r="R288" s="38">
        <v>17.829999999999998</v>
      </c>
      <c r="S288" s="31">
        <v>10</v>
      </c>
      <c r="T288" s="38">
        <v>19.13</v>
      </c>
      <c r="U288" s="31">
        <v>13</v>
      </c>
      <c r="V288" s="32" t="s">
        <v>1392</v>
      </c>
      <c r="W288" s="32" t="s">
        <v>1392</v>
      </c>
      <c r="X288" s="32" t="s">
        <v>1392</v>
      </c>
      <c r="Y288" s="32" t="s">
        <v>1392</v>
      </c>
      <c r="Z288" s="1">
        <v>207</v>
      </c>
    </row>
    <row r="289" spans="1:28" x14ac:dyDescent="0.2">
      <c r="A289" s="29" t="s">
        <v>331</v>
      </c>
      <c r="B289" s="38">
        <v>13.39</v>
      </c>
      <c r="C289" s="31">
        <v>7</v>
      </c>
      <c r="D289" s="38">
        <v>16.64</v>
      </c>
      <c r="E289" s="31">
        <v>11</v>
      </c>
      <c r="F289" s="38">
        <v>7.88</v>
      </c>
      <c r="G289" s="31">
        <v>5.5</v>
      </c>
      <c r="H289" s="38">
        <v>9.3000000000000007</v>
      </c>
      <c r="I289" s="31">
        <v>5.3</v>
      </c>
      <c r="J289" s="38">
        <v>9.85</v>
      </c>
      <c r="K289" s="31">
        <v>5</v>
      </c>
      <c r="L289" s="38">
        <v>10.23</v>
      </c>
      <c r="M289" s="31">
        <v>5.2</v>
      </c>
      <c r="N289" s="38">
        <v>11.65</v>
      </c>
      <c r="O289" s="31">
        <v>7</v>
      </c>
      <c r="P289" s="38">
        <v>14.59</v>
      </c>
      <c r="Q289" s="31">
        <v>9.1999999999999993</v>
      </c>
      <c r="R289" s="38">
        <v>16.78</v>
      </c>
      <c r="S289" s="31">
        <v>9</v>
      </c>
      <c r="T289" s="38">
        <v>17.899999999999999</v>
      </c>
      <c r="U289" s="31">
        <v>15</v>
      </c>
      <c r="V289" s="38">
        <v>18.850000000000001</v>
      </c>
      <c r="W289" s="31">
        <v>20</v>
      </c>
      <c r="X289" s="32" t="s">
        <v>1392</v>
      </c>
      <c r="Y289" s="32" t="s">
        <v>1392</v>
      </c>
      <c r="Z289" s="1">
        <v>189</v>
      </c>
    </row>
    <row r="290" spans="1:28" x14ac:dyDescent="0.2">
      <c r="A290" s="29" t="s">
        <v>273</v>
      </c>
      <c r="B290" s="38">
        <v>11.32</v>
      </c>
      <c r="C290" s="31">
        <v>7.9</v>
      </c>
      <c r="D290" s="38">
        <v>13.1</v>
      </c>
      <c r="E290" s="31">
        <v>3.9</v>
      </c>
      <c r="F290" s="38">
        <v>6.61</v>
      </c>
      <c r="G290" s="31">
        <v>4</v>
      </c>
      <c r="H290" s="38">
        <v>7.79</v>
      </c>
      <c r="I290" s="31">
        <v>3.1</v>
      </c>
      <c r="J290" s="38">
        <v>8.2200000000000006</v>
      </c>
      <c r="K290" s="31">
        <v>4.2</v>
      </c>
      <c r="L290" s="38">
        <v>8.7200000000000006</v>
      </c>
      <c r="M290" s="31">
        <v>4.0999999999999996</v>
      </c>
      <c r="N290" s="38">
        <v>9.7899999999999991</v>
      </c>
      <c r="O290" s="31">
        <v>6</v>
      </c>
      <c r="P290" s="38">
        <v>13.19</v>
      </c>
      <c r="Q290" s="31">
        <v>8.4</v>
      </c>
      <c r="R290" s="38">
        <v>15.2</v>
      </c>
      <c r="S290" s="31">
        <v>11</v>
      </c>
      <c r="T290" s="38">
        <v>16.23</v>
      </c>
      <c r="U290" s="31">
        <v>10</v>
      </c>
      <c r="V290" s="38">
        <v>18.04</v>
      </c>
      <c r="W290" s="31">
        <v>13</v>
      </c>
      <c r="X290" s="32" t="s">
        <v>1392</v>
      </c>
      <c r="Y290" s="32" t="s">
        <v>1392</v>
      </c>
      <c r="Z290" s="1">
        <v>49</v>
      </c>
      <c r="AB290" s="1" t="s">
        <v>348</v>
      </c>
    </row>
    <row r="291" spans="1:28" x14ac:dyDescent="0.2">
      <c r="A291" s="29" t="s">
        <v>180</v>
      </c>
      <c r="B291" s="38">
        <v>16.05</v>
      </c>
      <c r="C291" s="31">
        <v>8.1</v>
      </c>
      <c r="D291" s="38">
        <v>19.62</v>
      </c>
      <c r="E291" s="31">
        <v>5.5</v>
      </c>
      <c r="F291" s="38">
        <v>9.84</v>
      </c>
      <c r="G291" s="31">
        <v>8.1</v>
      </c>
      <c r="H291" s="38">
        <v>11.32</v>
      </c>
      <c r="I291" s="31">
        <v>5</v>
      </c>
      <c r="J291" s="38">
        <v>12.27</v>
      </c>
      <c r="K291" s="31">
        <v>5.2</v>
      </c>
      <c r="L291" s="38">
        <v>13.01</v>
      </c>
      <c r="M291" s="31">
        <v>5.4</v>
      </c>
      <c r="N291" s="38">
        <v>14.56</v>
      </c>
      <c r="O291" s="31">
        <v>5.5</v>
      </c>
      <c r="P291" s="38">
        <v>18.850000000000001</v>
      </c>
      <c r="Q291" s="31">
        <v>8.4</v>
      </c>
      <c r="R291" s="38">
        <v>21.09</v>
      </c>
      <c r="S291" s="31">
        <v>11</v>
      </c>
      <c r="T291" s="38">
        <v>23.04</v>
      </c>
      <c r="U291" s="31">
        <v>14</v>
      </c>
      <c r="V291" s="32" t="s">
        <v>1392</v>
      </c>
      <c r="W291" s="32" t="s">
        <v>1392</v>
      </c>
      <c r="X291" s="32" t="s">
        <v>1392</v>
      </c>
      <c r="Y291" s="32" t="s">
        <v>1392</v>
      </c>
      <c r="Z291" s="1">
        <v>287</v>
      </c>
    </row>
    <row r="292" spans="1:28" x14ac:dyDescent="0.2">
      <c r="A292" s="29" t="s">
        <v>155</v>
      </c>
      <c r="B292" s="38">
        <v>14.12</v>
      </c>
      <c r="C292" s="31">
        <v>5.7</v>
      </c>
      <c r="D292" s="38">
        <v>15.25</v>
      </c>
      <c r="E292" s="31">
        <v>3.2</v>
      </c>
      <c r="F292" s="38">
        <v>7.42</v>
      </c>
      <c r="G292" s="31">
        <v>3.4</v>
      </c>
      <c r="H292" s="38">
        <v>8.7799999999999994</v>
      </c>
      <c r="I292" s="31">
        <v>3.9</v>
      </c>
      <c r="J292" s="38">
        <v>9.52</v>
      </c>
      <c r="K292" s="31">
        <v>4.4000000000000004</v>
      </c>
      <c r="L292" s="38">
        <v>10.26</v>
      </c>
      <c r="M292" s="31">
        <v>5.2</v>
      </c>
      <c r="N292" s="38">
        <v>12.08</v>
      </c>
      <c r="O292" s="31">
        <v>5.6</v>
      </c>
      <c r="P292" s="38">
        <v>15.71</v>
      </c>
      <c r="Q292" s="31">
        <v>5.2</v>
      </c>
      <c r="R292" s="38">
        <v>17.79</v>
      </c>
      <c r="S292" s="31">
        <v>6.3</v>
      </c>
      <c r="T292" s="38">
        <v>19.149999999999999</v>
      </c>
      <c r="U292" s="31">
        <v>8.1</v>
      </c>
      <c r="V292" s="38">
        <v>20.100000000000001</v>
      </c>
      <c r="W292" s="31">
        <v>11</v>
      </c>
      <c r="X292" s="32" t="s">
        <v>1392</v>
      </c>
      <c r="Y292" s="32" t="s">
        <v>1392</v>
      </c>
      <c r="Z292" s="1">
        <v>224</v>
      </c>
    </row>
    <row r="293" spans="1:28" x14ac:dyDescent="0.2">
      <c r="A293" s="29" t="s">
        <v>274</v>
      </c>
      <c r="B293" s="38">
        <v>14.55</v>
      </c>
      <c r="C293" s="31">
        <v>7.1</v>
      </c>
      <c r="D293" s="38">
        <v>17.75</v>
      </c>
      <c r="E293" s="31">
        <v>4.7</v>
      </c>
      <c r="F293" s="38">
        <v>7.23</v>
      </c>
      <c r="G293" s="31">
        <v>3.5</v>
      </c>
      <c r="H293" s="38">
        <v>9.33</v>
      </c>
      <c r="I293" s="31">
        <v>5.4</v>
      </c>
      <c r="J293" s="38">
        <v>9.8699999999999992</v>
      </c>
      <c r="K293" s="31">
        <v>5.2</v>
      </c>
      <c r="L293" s="38">
        <v>10.84</v>
      </c>
      <c r="M293" s="31">
        <v>7</v>
      </c>
      <c r="N293" s="38">
        <v>12.63</v>
      </c>
      <c r="O293" s="31">
        <v>6</v>
      </c>
      <c r="P293" s="38">
        <v>16.97</v>
      </c>
      <c r="Q293" s="31">
        <v>9.6</v>
      </c>
      <c r="R293" s="38">
        <v>20.5</v>
      </c>
      <c r="S293" s="31">
        <v>11</v>
      </c>
      <c r="T293" s="38">
        <v>21.82</v>
      </c>
      <c r="U293" s="31">
        <v>13</v>
      </c>
      <c r="V293" s="38">
        <v>24.32</v>
      </c>
      <c r="W293" s="31">
        <v>17</v>
      </c>
      <c r="X293" s="32" t="s">
        <v>1392</v>
      </c>
      <c r="Y293" s="32" t="s">
        <v>1392</v>
      </c>
      <c r="Z293" s="1">
        <v>240</v>
      </c>
    </row>
    <row r="294" spans="1:28" x14ac:dyDescent="0.2">
      <c r="A294" s="29" t="s">
        <v>307</v>
      </c>
      <c r="B294" s="38">
        <v>10.72</v>
      </c>
      <c r="C294" s="31">
        <v>6.6</v>
      </c>
      <c r="D294" s="38">
        <v>12.3</v>
      </c>
      <c r="E294" s="31">
        <v>3.6</v>
      </c>
      <c r="F294" s="38">
        <v>7.07</v>
      </c>
      <c r="G294" s="31">
        <v>3.2</v>
      </c>
      <c r="H294" s="38">
        <v>7.86</v>
      </c>
      <c r="I294" s="31">
        <v>2.2999999999999998</v>
      </c>
      <c r="J294" s="38">
        <v>8.09</v>
      </c>
      <c r="K294" s="31">
        <v>2.8</v>
      </c>
      <c r="L294" s="38">
        <v>8.48</v>
      </c>
      <c r="M294" s="31">
        <v>3.6</v>
      </c>
      <c r="N294" s="38">
        <v>9.34</v>
      </c>
      <c r="O294" s="31">
        <v>4.9000000000000004</v>
      </c>
      <c r="P294" s="38">
        <v>12.33</v>
      </c>
      <c r="Q294" s="31">
        <v>7.2</v>
      </c>
      <c r="R294" s="38">
        <v>14.08</v>
      </c>
      <c r="S294" s="31">
        <v>8.1</v>
      </c>
      <c r="T294" s="38">
        <v>14.98</v>
      </c>
      <c r="U294" s="31">
        <v>9.1999999999999993</v>
      </c>
      <c r="V294" s="38">
        <v>16.12</v>
      </c>
      <c r="W294" s="31">
        <v>11</v>
      </c>
      <c r="X294" s="32" t="s">
        <v>1392</v>
      </c>
      <c r="Y294" s="32" t="s">
        <v>1392</v>
      </c>
      <c r="Z294" s="1">
        <v>16</v>
      </c>
      <c r="AA294" s="1" t="s">
        <v>348</v>
      </c>
      <c r="AB294" s="1" t="s">
        <v>348</v>
      </c>
    </row>
    <row r="295" spans="1:28" x14ac:dyDescent="0.2">
      <c r="A295" s="29" t="s">
        <v>318</v>
      </c>
      <c r="B295" s="38">
        <v>11.06</v>
      </c>
      <c r="C295" s="31">
        <v>6.8</v>
      </c>
      <c r="D295" s="38">
        <v>12.9</v>
      </c>
      <c r="E295" s="31">
        <v>7.3</v>
      </c>
      <c r="F295" s="38">
        <v>6.71</v>
      </c>
      <c r="G295" s="31">
        <v>2.6</v>
      </c>
      <c r="H295" s="38">
        <v>7.87</v>
      </c>
      <c r="I295" s="31">
        <v>6.7</v>
      </c>
      <c r="J295" s="38">
        <v>8.58</v>
      </c>
      <c r="K295" s="31">
        <v>6.5</v>
      </c>
      <c r="L295" s="38">
        <v>8.99</v>
      </c>
      <c r="M295" s="31">
        <v>6.6</v>
      </c>
      <c r="N295" s="38">
        <v>10</v>
      </c>
      <c r="O295" s="31">
        <v>6.6</v>
      </c>
      <c r="P295" s="38">
        <v>11.98</v>
      </c>
      <c r="Q295" s="31">
        <v>6.9</v>
      </c>
      <c r="R295" s="38">
        <v>13.18</v>
      </c>
      <c r="S295" s="31">
        <v>8.4</v>
      </c>
      <c r="T295" s="38">
        <v>13.8</v>
      </c>
      <c r="U295" s="31">
        <v>13</v>
      </c>
      <c r="V295" s="32" t="s">
        <v>1392</v>
      </c>
      <c r="W295" s="32" t="s">
        <v>1392</v>
      </c>
      <c r="X295" s="32" t="s">
        <v>1392</v>
      </c>
      <c r="Y295" s="32" t="s">
        <v>1392</v>
      </c>
      <c r="Z295" s="1">
        <v>34</v>
      </c>
      <c r="AB295" s="1" t="s">
        <v>348</v>
      </c>
    </row>
    <row r="296" spans="1:28" x14ac:dyDescent="0.2">
      <c r="A296" s="29" t="s">
        <v>227</v>
      </c>
      <c r="B296" s="38">
        <v>17.73</v>
      </c>
      <c r="C296" s="31">
        <v>3.8</v>
      </c>
      <c r="D296" s="38">
        <v>22.32</v>
      </c>
      <c r="E296" s="31">
        <v>4</v>
      </c>
      <c r="F296" s="38">
        <v>8.74</v>
      </c>
      <c r="G296" s="31">
        <v>4.0999999999999996</v>
      </c>
      <c r="H296" s="38">
        <v>11.15</v>
      </c>
      <c r="I296" s="31">
        <v>4.0999999999999996</v>
      </c>
      <c r="J296" s="38">
        <v>12.57</v>
      </c>
      <c r="K296" s="31">
        <v>4.2</v>
      </c>
      <c r="L296" s="38">
        <v>13.63</v>
      </c>
      <c r="M296" s="31">
        <v>3.6</v>
      </c>
      <c r="N296" s="38">
        <v>16.010000000000002</v>
      </c>
      <c r="O296" s="31">
        <v>3.7</v>
      </c>
      <c r="P296" s="38">
        <v>20.11</v>
      </c>
      <c r="Q296" s="31">
        <v>4.5999999999999996</v>
      </c>
      <c r="R296" s="38">
        <v>23.51</v>
      </c>
      <c r="S296" s="31">
        <v>7.3</v>
      </c>
      <c r="T296" s="38">
        <v>26.04</v>
      </c>
      <c r="U296" s="31">
        <v>8.8000000000000007</v>
      </c>
      <c r="V296" s="38">
        <v>29.58</v>
      </c>
      <c r="W296" s="31">
        <v>13</v>
      </c>
      <c r="X296" s="32" t="s">
        <v>1392</v>
      </c>
      <c r="Y296" s="32" t="s">
        <v>1392</v>
      </c>
      <c r="Z296" s="1">
        <v>310</v>
      </c>
    </row>
    <row r="297" spans="1:28" x14ac:dyDescent="0.2">
      <c r="A297" s="29" t="s">
        <v>24</v>
      </c>
      <c r="B297" s="38">
        <v>14.61</v>
      </c>
      <c r="C297" s="31">
        <v>5</v>
      </c>
      <c r="D297" s="38">
        <v>17.47</v>
      </c>
      <c r="E297" s="31">
        <v>4.2</v>
      </c>
      <c r="F297" s="38">
        <v>7.89</v>
      </c>
      <c r="G297" s="31">
        <v>3.1</v>
      </c>
      <c r="H297" s="38">
        <v>9.31</v>
      </c>
      <c r="I297" s="31">
        <v>2.5</v>
      </c>
      <c r="J297" s="38">
        <v>9.86</v>
      </c>
      <c r="K297" s="31">
        <v>3.5</v>
      </c>
      <c r="L297" s="38">
        <v>10.71</v>
      </c>
      <c r="M297" s="31">
        <v>4</v>
      </c>
      <c r="N297" s="38">
        <v>12.74</v>
      </c>
      <c r="O297" s="31">
        <v>5.3</v>
      </c>
      <c r="P297" s="38">
        <v>17.12</v>
      </c>
      <c r="Q297" s="31">
        <v>5.9</v>
      </c>
      <c r="R297" s="38">
        <v>19.95</v>
      </c>
      <c r="S297" s="31">
        <v>7.2</v>
      </c>
      <c r="T297" s="38">
        <v>21.52</v>
      </c>
      <c r="U297" s="31">
        <v>7</v>
      </c>
      <c r="V297" s="38">
        <v>23.57</v>
      </c>
      <c r="W297" s="31">
        <v>7.7</v>
      </c>
      <c r="X297" s="32" t="s">
        <v>1392</v>
      </c>
      <c r="Y297" s="32" t="s">
        <v>1392</v>
      </c>
      <c r="Z297" s="1">
        <v>243</v>
      </c>
    </row>
    <row r="298" spans="1:28" x14ac:dyDescent="0.2">
      <c r="A298" s="29" t="s">
        <v>275</v>
      </c>
      <c r="B298" s="38">
        <v>16.8</v>
      </c>
      <c r="C298" s="31">
        <v>8.5</v>
      </c>
      <c r="D298" s="38">
        <v>20.59</v>
      </c>
      <c r="E298" s="31">
        <v>6.1</v>
      </c>
      <c r="F298" s="38">
        <v>7.95</v>
      </c>
      <c r="G298" s="31">
        <v>3.7</v>
      </c>
      <c r="H298" s="38">
        <v>9.3699999999999992</v>
      </c>
      <c r="I298" s="31">
        <v>4.5999999999999996</v>
      </c>
      <c r="J298" s="38">
        <v>10.09</v>
      </c>
      <c r="K298" s="31">
        <v>6.5</v>
      </c>
      <c r="L298" s="38">
        <v>11.06</v>
      </c>
      <c r="M298" s="31">
        <v>7.5</v>
      </c>
      <c r="N298" s="38">
        <v>14.12</v>
      </c>
      <c r="O298" s="31">
        <v>8.4</v>
      </c>
      <c r="P298" s="38">
        <v>20.260000000000002</v>
      </c>
      <c r="Q298" s="31">
        <v>8.1999999999999993</v>
      </c>
      <c r="R298" s="38">
        <v>22.42</v>
      </c>
      <c r="S298" s="31">
        <v>9.4</v>
      </c>
      <c r="T298" s="38">
        <v>24.05</v>
      </c>
      <c r="U298" s="31">
        <v>11</v>
      </c>
      <c r="V298" s="32" t="s">
        <v>1392</v>
      </c>
      <c r="W298" s="32" t="s">
        <v>1392</v>
      </c>
      <c r="X298" s="32" t="s">
        <v>1392</v>
      </c>
      <c r="Y298" s="32" t="s">
        <v>1392</v>
      </c>
      <c r="Z298" s="1">
        <v>302</v>
      </c>
    </row>
    <row r="299" spans="1:28" x14ac:dyDescent="0.2">
      <c r="A299" s="29" t="s">
        <v>172</v>
      </c>
      <c r="B299" s="38">
        <v>15.89</v>
      </c>
      <c r="C299" s="31">
        <v>11</v>
      </c>
      <c r="D299" s="38">
        <v>20.89</v>
      </c>
      <c r="E299" s="31">
        <v>8.1</v>
      </c>
      <c r="F299" s="38">
        <v>7.38</v>
      </c>
      <c r="G299" s="31">
        <v>5.5</v>
      </c>
      <c r="H299" s="38">
        <v>9.23</v>
      </c>
      <c r="I299" s="31">
        <v>7.6</v>
      </c>
      <c r="J299" s="38">
        <v>10.119999999999999</v>
      </c>
      <c r="K299" s="31">
        <v>8.1999999999999993</v>
      </c>
      <c r="L299" s="38">
        <v>10.94</v>
      </c>
      <c r="M299" s="31">
        <v>7.5</v>
      </c>
      <c r="N299" s="38">
        <v>12.77</v>
      </c>
      <c r="O299" s="31">
        <v>10</v>
      </c>
      <c r="P299" s="38">
        <v>18.78</v>
      </c>
      <c r="Q299" s="31">
        <v>11</v>
      </c>
      <c r="R299" s="38">
        <v>22.03</v>
      </c>
      <c r="S299" s="31">
        <v>18</v>
      </c>
      <c r="T299" s="32" t="s">
        <v>1392</v>
      </c>
      <c r="U299" s="32" t="s">
        <v>1392</v>
      </c>
      <c r="V299" s="32" t="s">
        <v>1392</v>
      </c>
      <c r="W299" s="32" t="s">
        <v>1392</v>
      </c>
      <c r="X299" s="32" t="s">
        <v>1392</v>
      </c>
      <c r="Y299" s="32" t="s">
        <v>1392</v>
      </c>
      <c r="Z299" s="1">
        <v>280</v>
      </c>
    </row>
    <row r="300" spans="1:28" x14ac:dyDescent="0.2">
      <c r="A300" s="29" t="s">
        <v>279</v>
      </c>
      <c r="B300" s="38">
        <v>15.28</v>
      </c>
      <c r="C300" s="31">
        <v>7</v>
      </c>
      <c r="D300" s="38">
        <v>18.75</v>
      </c>
      <c r="E300" s="31">
        <v>5</v>
      </c>
      <c r="F300" s="38">
        <v>8.5500000000000007</v>
      </c>
      <c r="G300" s="31">
        <v>5.0999999999999996</v>
      </c>
      <c r="H300" s="38">
        <v>10.33</v>
      </c>
      <c r="I300" s="31">
        <v>4.2</v>
      </c>
      <c r="J300" s="38">
        <v>11.04</v>
      </c>
      <c r="K300" s="31">
        <v>5.6</v>
      </c>
      <c r="L300" s="38">
        <v>12.41</v>
      </c>
      <c r="M300" s="31">
        <v>5.4</v>
      </c>
      <c r="N300" s="38">
        <v>13.96</v>
      </c>
      <c r="O300" s="31">
        <v>4.2</v>
      </c>
      <c r="P300" s="38">
        <v>18.54</v>
      </c>
      <c r="Q300" s="31">
        <v>7.8</v>
      </c>
      <c r="R300" s="38">
        <v>20.97</v>
      </c>
      <c r="S300" s="31">
        <v>7.2</v>
      </c>
      <c r="T300" s="38">
        <v>22.55</v>
      </c>
      <c r="U300" s="31">
        <v>8.3000000000000007</v>
      </c>
      <c r="V300" s="38">
        <v>24.02</v>
      </c>
      <c r="W300" s="31">
        <v>13</v>
      </c>
      <c r="X300" s="32" t="s">
        <v>1392</v>
      </c>
      <c r="Y300" s="32" t="s">
        <v>1392</v>
      </c>
      <c r="Z300" s="1">
        <v>261</v>
      </c>
    </row>
    <row r="301" spans="1:28" x14ac:dyDescent="0.2">
      <c r="A301" s="29" t="s">
        <v>64</v>
      </c>
      <c r="B301" s="38">
        <v>10.9</v>
      </c>
      <c r="C301" s="31">
        <v>3.7</v>
      </c>
      <c r="D301" s="38">
        <v>13</v>
      </c>
      <c r="E301" s="31">
        <v>2.6</v>
      </c>
      <c r="F301" s="38">
        <v>7</v>
      </c>
      <c r="G301" s="31">
        <v>1.4</v>
      </c>
      <c r="H301" s="38">
        <v>7.9</v>
      </c>
      <c r="I301" s="31">
        <v>1.9</v>
      </c>
      <c r="J301" s="38">
        <v>8.32</v>
      </c>
      <c r="K301" s="31">
        <v>2.1</v>
      </c>
      <c r="L301" s="38">
        <v>8.81</v>
      </c>
      <c r="M301" s="31">
        <v>2.6</v>
      </c>
      <c r="N301" s="38">
        <v>9.74</v>
      </c>
      <c r="O301" s="31">
        <v>2.4</v>
      </c>
      <c r="P301" s="38">
        <v>12.46</v>
      </c>
      <c r="Q301" s="31">
        <v>4.5</v>
      </c>
      <c r="R301" s="38">
        <v>14.41</v>
      </c>
      <c r="S301" s="31">
        <v>5.6</v>
      </c>
      <c r="T301" s="38">
        <v>15.49</v>
      </c>
      <c r="U301" s="31">
        <v>6.5</v>
      </c>
      <c r="V301" s="38">
        <v>17.3</v>
      </c>
      <c r="W301" s="31">
        <v>7.3</v>
      </c>
      <c r="X301" s="38">
        <v>22.26</v>
      </c>
      <c r="Y301" s="31">
        <v>20</v>
      </c>
      <c r="Z301" s="1">
        <v>26</v>
      </c>
      <c r="AA301" s="1" t="s">
        <v>348</v>
      </c>
      <c r="AB301" s="1" t="s">
        <v>348</v>
      </c>
    </row>
    <row r="302" spans="1:28" x14ac:dyDescent="0.2">
      <c r="A302" s="29" t="s">
        <v>124</v>
      </c>
      <c r="B302" s="38">
        <v>11.32</v>
      </c>
      <c r="C302" s="31">
        <v>4</v>
      </c>
      <c r="D302" s="38">
        <v>12.6</v>
      </c>
      <c r="E302" s="31">
        <v>2.9</v>
      </c>
      <c r="F302" s="38">
        <v>7.11</v>
      </c>
      <c r="G302" s="31">
        <v>2.7</v>
      </c>
      <c r="H302" s="38">
        <v>8.19</v>
      </c>
      <c r="I302" s="31">
        <v>2.8</v>
      </c>
      <c r="J302" s="38">
        <v>8.56</v>
      </c>
      <c r="K302" s="31">
        <v>2.4</v>
      </c>
      <c r="L302" s="38">
        <v>9</v>
      </c>
      <c r="M302" s="31">
        <v>2.7</v>
      </c>
      <c r="N302" s="38">
        <v>10.01</v>
      </c>
      <c r="O302" s="31">
        <v>3.5</v>
      </c>
      <c r="P302" s="38">
        <v>12.74</v>
      </c>
      <c r="Q302" s="31">
        <v>5.2</v>
      </c>
      <c r="R302" s="38">
        <v>14.45</v>
      </c>
      <c r="S302" s="31">
        <v>5.7</v>
      </c>
      <c r="T302" s="38">
        <v>15.66</v>
      </c>
      <c r="U302" s="31">
        <v>6.1</v>
      </c>
      <c r="V302" s="38">
        <v>16.63</v>
      </c>
      <c r="W302" s="31">
        <v>8.6999999999999993</v>
      </c>
      <c r="X302" s="32" t="s">
        <v>1392</v>
      </c>
      <c r="Y302" s="32" t="s">
        <v>1392</v>
      </c>
      <c r="Z302" s="1">
        <v>48</v>
      </c>
      <c r="AB302" s="1" t="s">
        <v>348</v>
      </c>
    </row>
    <row r="303" spans="1:28" x14ac:dyDescent="0.2">
      <c r="A303" s="29" t="s">
        <v>228</v>
      </c>
      <c r="B303" s="38">
        <v>14.06</v>
      </c>
      <c r="C303" s="31">
        <v>4.5999999999999996</v>
      </c>
      <c r="D303" s="38">
        <v>16.04</v>
      </c>
      <c r="E303" s="31">
        <v>2.9</v>
      </c>
      <c r="F303" s="38">
        <v>7.5</v>
      </c>
      <c r="G303" s="31">
        <v>3.5</v>
      </c>
      <c r="H303" s="38">
        <v>8.89</v>
      </c>
      <c r="I303" s="31">
        <v>3.4</v>
      </c>
      <c r="J303" s="38">
        <v>9.8699999999999992</v>
      </c>
      <c r="K303" s="31">
        <v>4</v>
      </c>
      <c r="L303" s="38">
        <v>10.71</v>
      </c>
      <c r="M303" s="31">
        <v>3.2</v>
      </c>
      <c r="N303" s="38">
        <v>12.04</v>
      </c>
      <c r="O303" s="31">
        <v>4.5</v>
      </c>
      <c r="P303" s="38">
        <v>16.02</v>
      </c>
      <c r="Q303" s="31">
        <v>6.5</v>
      </c>
      <c r="R303" s="38">
        <v>19.23</v>
      </c>
      <c r="S303" s="31">
        <v>6.5</v>
      </c>
      <c r="T303" s="38">
        <v>20.81</v>
      </c>
      <c r="U303" s="31">
        <v>6.5</v>
      </c>
      <c r="V303" s="38">
        <v>22.25</v>
      </c>
      <c r="W303" s="31">
        <v>7.9</v>
      </c>
      <c r="X303" s="32" t="s">
        <v>1392</v>
      </c>
      <c r="Y303" s="32" t="s">
        <v>1392</v>
      </c>
      <c r="Z303" s="1">
        <v>223</v>
      </c>
    </row>
    <row r="304" spans="1:28" x14ac:dyDescent="0.2">
      <c r="A304" s="29" t="s">
        <v>229</v>
      </c>
      <c r="B304" s="38">
        <v>19.13</v>
      </c>
      <c r="C304" s="31">
        <v>3.2</v>
      </c>
      <c r="D304" s="38">
        <v>24.05</v>
      </c>
      <c r="E304" s="31">
        <v>3.7</v>
      </c>
      <c r="F304" s="38">
        <v>9.6300000000000008</v>
      </c>
      <c r="G304" s="31">
        <v>4.2</v>
      </c>
      <c r="H304" s="38">
        <v>12.31</v>
      </c>
      <c r="I304" s="31">
        <v>3.8</v>
      </c>
      <c r="J304" s="38">
        <v>13.61</v>
      </c>
      <c r="K304" s="31">
        <v>2.9</v>
      </c>
      <c r="L304" s="38">
        <v>14.5</v>
      </c>
      <c r="M304" s="31">
        <v>2.9</v>
      </c>
      <c r="N304" s="38">
        <v>16.809999999999999</v>
      </c>
      <c r="O304" s="31">
        <v>3.1</v>
      </c>
      <c r="P304" s="38">
        <v>21.48</v>
      </c>
      <c r="Q304" s="31">
        <v>4.3</v>
      </c>
      <c r="R304" s="38">
        <v>25.4</v>
      </c>
      <c r="S304" s="31">
        <v>5.4</v>
      </c>
      <c r="T304" s="38">
        <v>27.36</v>
      </c>
      <c r="U304" s="31">
        <v>7.9</v>
      </c>
      <c r="V304" s="38">
        <v>31.75</v>
      </c>
      <c r="W304" s="31">
        <v>9.6</v>
      </c>
      <c r="X304" s="38">
        <v>44.81</v>
      </c>
      <c r="Y304" s="31">
        <v>20</v>
      </c>
      <c r="Z304" s="1">
        <v>317</v>
      </c>
    </row>
    <row r="305" spans="1:28" x14ac:dyDescent="0.2">
      <c r="A305" s="29" t="s">
        <v>33</v>
      </c>
      <c r="B305" s="38">
        <v>13.21</v>
      </c>
      <c r="C305" s="31">
        <v>5.9</v>
      </c>
      <c r="D305" s="38">
        <v>15.77</v>
      </c>
      <c r="E305" s="31">
        <v>3.2</v>
      </c>
      <c r="F305" s="38">
        <v>7.54</v>
      </c>
      <c r="G305" s="31">
        <v>3</v>
      </c>
      <c r="H305" s="38">
        <v>8.8000000000000007</v>
      </c>
      <c r="I305" s="31">
        <v>3.8</v>
      </c>
      <c r="J305" s="38">
        <v>9.58</v>
      </c>
      <c r="K305" s="31">
        <v>3.3</v>
      </c>
      <c r="L305" s="38">
        <v>10.039999999999999</v>
      </c>
      <c r="M305" s="31">
        <v>3.4</v>
      </c>
      <c r="N305" s="38">
        <v>11.71</v>
      </c>
      <c r="O305" s="31">
        <v>4.0999999999999996</v>
      </c>
      <c r="P305" s="38">
        <v>15.58</v>
      </c>
      <c r="Q305" s="31">
        <v>6.4</v>
      </c>
      <c r="R305" s="38">
        <v>18.329999999999998</v>
      </c>
      <c r="S305" s="31">
        <v>6.9</v>
      </c>
      <c r="T305" s="38">
        <v>19.600000000000001</v>
      </c>
      <c r="U305" s="31">
        <v>7.3</v>
      </c>
      <c r="V305" s="38">
        <v>21.22</v>
      </c>
      <c r="W305" s="31">
        <v>9.3000000000000007</v>
      </c>
      <c r="X305" s="32" t="s">
        <v>1392</v>
      </c>
      <c r="Y305" s="32" t="s">
        <v>1392</v>
      </c>
      <c r="Z305" s="1">
        <v>179</v>
      </c>
    </row>
    <row r="306" spans="1:28" x14ac:dyDescent="0.2">
      <c r="A306" s="29" t="s">
        <v>142</v>
      </c>
      <c r="B306" s="38">
        <v>14.72</v>
      </c>
      <c r="C306" s="31">
        <v>5.4</v>
      </c>
      <c r="D306" s="38">
        <v>17.920000000000002</v>
      </c>
      <c r="E306" s="31">
        <v>4.5</v>
      </c>
      <c r="F306" s="38">
        <v>8.0299999999999994</v>
      </c>
      <c r="G306" s="31">
        <v>5.0999999999999996</v>
      </c>
      <c r="H306" s="38">
        <v>9.2200000000000006</v>
      </c>
      <c r="I306" s="31">
        <v>4.0999999999999996</v>
      </c>
      <c r="J306" s="38">
        <v>10.34</v>
      </c>
      <c r="K306" s="31">
        <v>5.5</v>
      </c>
      <c r="L306" s="38">
        <v>11.26</v>
      </c>
      <c r="M306" s="31">
        <v>4.4000000000000004</v>
      </c>
      <c r="N306" s="38">
        <v>12.95</v>
      </c>
      <c r="O306" s="31">
        <v>5.2</v>
      </c>
      <c r="P306" s="38">
        <v>16.690000000000001</v>
      </c>
      <c r="Q306" s="31">
        <v>6.3</v>
      </c>
      <c r="R306" s="38">
        <v>19.670000000000002</v>
      </c>
      <c r="S306" s="31">
        <v>8.4</v>
      </c>
      <c r="T306" s="38">
        <v>21.99</v>
      </c>
      <c r="U306" s="31">
        <v>9</v>
      </c>
      <c r="V306" s="38">
        <v>23.33</v>
      </c>
      <c r="W306" s="31">
        <v>14</v>
      </c>
      <c r="X306" s="32" t="s">
        <v>1392</v>
      </c>
      <c r="Y306" s="32" t="s">
        <v>1392</v>
      </c>
      <c r="Z306" s="1">
        <v>248</v>
      </c>
    </row>
    <row r="307" spans="1:28" x14ac:dyDescent="0.2">
      <c r="A307" s="29" t="s">
        <v>181</v>
      </c>
      <c r="B307" s="38">
        <v>15.93</v>
      </c>
      <c r="C307" s="31">
        <v>6.7</v>
      </c>
      <c r="D307" s="38">
        <v>18.12</v>
      </c>
      <c r="E307" s="31">
        <v>4.7</v>
      </c>
      <c r="F307" s="38">
        <v>8.18</v>
      </c>
      <c r="G307" s="31">
        <v>6.3</v>
      </c>
      <c r="H307" s="38">
        <v>10</v>
      </c>
      <c r="I307" s="31">
        <v>6.3</v>
      </c>
      <c r="J307" s="38">
        <v>10.76</v>
      </c>
      <c r="K307" s="31">
        <v>6.2</v>
      </c>
      <c r="L307" s="38">
        <v>11.82</v>
      </c>
      <c r="M307" s="31">
        <v>6.5</v>
      </c>
      <c r="N307" s="38">
        <v>13.88</v>
      </c>
      <c r="O307" s="31">
        <v>5.8</v>
      </c>
      <c r="P307" s="38">
        <v>18.16</v>
      </c>
      <c r="Q307" s="31">
        <v>7.5</v>
      </c>
      <c r="R307" s="38">
        <v>20.95</v>
      </c>
      <c r="S307" s="31">
        <v>8.8000000000000007</v>
      </c>
      <c r="T307" s="38">
        <v>22.52</v>
      </c>
      <c r="U307" s="31">
        <v>10</v>
      </c>
      <c r="V307" s="38">
        <v>24.27</v>
      </c>
      <c r="W307" s="31">
        <v>12</v>
      </c>
      <c r="X307" s="32" t="s">
        <v>1392</v>
      </c>
      <c r="Y307" s="32" t="s">
        <v>1392</v>
      </c>
      <c r="Z307" s="1">
        <v>281</v>
      </c>
    </row>
    <row r="308" spans="1:28" x14ac:dyDescent="0.2">
      <c r="A308" s="29" t="s">
        <v>196</v>
      </c>
      <c r="B308" s="38">
        <v>11.71</v>
      </c>
      <c r="C308" s="31">
        <v>5.9</v>
      </c>
      <c r="D308" s="38">
        <v>13.29</v>
      </c>
      <c r="E308" s="31">
        <v>3.7</v>
      </c>
      <c r="F308" s="38">
        <v>7.49</v>
      </c>
      <c r="G308" s="31">
        <v>5.2</v>
      </c>
      <c r="H308" s="38">
        <v>8.2799999999999994</v>
      </c>
      <c r="I308" s="31">
        <v>3.8</v>
      </c>
      <c r="J308" s="38">
        <v>9.02</v>
      </c>
      <c r="K308" s="31">
        <v>4.2</v>
      </c>
      <c r="L308" s="38">
        <v>9.41</v>
      </c>
      <c r="M308" s="31">
        <v>4.5</v>
      </c>
      <c r="N308" s="38">
        <v>10.35</v>
      </c>
      <c r="O308" s="31">
        <v>5.3</v>
      </c>
      <c r="P308" s="38">
        <v>12.96</v>
      </c>
      <c r="Q308" s="31">
        <v>6.3</v>
      </c>
      <c r="R308" s="38">
        <v>14.57</v>
      </c>
      <c r="S308" s="31">
        <v>11</v>
      </c>
      <c r="T308" s="38">
        <v>15.89</v>
      </c>
      <c r="U308" s="31">
        <v>11</v>
      </c>
      <c r="V308" s="38">
        <v>18.16</v>
      </c>
      <c r="W308" s="31">
        <v>15</v>
      </c>
      <c r="X308" s="32" t="s">
        <v>1392</v>
      </c>
      <c r="Y308" s="32" t="s">
        <v>1392</v>
      </c>
      <c r="Z308" s="1">
        <v>79</v>
      </c>
      <c r="AB308" s="1" t="s">
        <v>348</v>
      </c>
    </row>
    <row r="309" spans="1:28" x14ac:dyDescent="0.2">
      <c r="A309" s="29" t="s">
        <v>290</v>
      </c>
      <c r="B309" s="38">
        <v>17.86</v>
      </c>
      <c r="C309" s="31">
        <v>7.2</v>
      </c>
      <c r="D309" s="38">
        <v>22.7</v>
      </c>
      <c r="E309" s="31">
        <v>6.7</v>
      </c>
      <c r="F309" s="38">
        <v>8.3699999999999992</v>
      </c>
      <c r="G309" s="31">
        <v>5.2</v>
      </c>
      <c r="H309" s="38">
        <v>10.23</v>
      </c>
      <c r="I309" s="31">
        <v>6.3</v>
      </c>
      <c r="J309" s="38">
        <v>11.39</v>
      </c>
      <c r="K309" s="31">
        <v>5.7</v>
      </c>
      <c r="L309" s="38">
        <v>12.34</v>
      </c>
      <c r="M309" s="31">
        <v>6.8</v>
      </c>
      <c r="N309" s="38">
        <v>15.24</v>
      </c>
      <c r="O309" s="31">
        <v>7.9</v>
      </c>
      <c r="P309" s="38">
        <v>20.3</v>
      </c>
      <c r="Q309" s="31">
        <v>8.1999999999999993</v>
      </c>
      <c r="R309" s="38">
        <v>23.32</v>
      </c>
      <c r="S309" s="31">
        <v>14</v>
      </c>
      <c r="T309" s="38">
        <v>25.49</v>
      </c>
      <c r="U309" s="31">
        <v>17</v>
      </c>
      <c r="V309" s="32" t="s">
        <v>1392</v>
      </c>
      <c r="W309" s="32" t="s">
        <v>1392</v>
      </c>
      <c r="X309" s="32" t="s">
        <v>1392</v>
      </c>
      <c r="Y309" s="32" t="s">
        <v>1392</v>
      </c>
      <c r="Z309" s="1">
        <v>312</v>
      </c>
    </row>
    <row r="310" spans="1:28" x14ac:dyDescent="0.2">
      <c r="A310" s="29" t="s">
        <v>252</v>
      </c>
      <c r="B310" s="38">
        <v>14.94</v>
      </c>
      <c r="C310" s="31">
        <v>10</v>
      </c>
      <c r="D310" s="38">
        <v>20.309999999999999</v>
      </c>
      <c r="E310" s="31">
        <v>7.9</v>
      </c>
      <c r="F310" s="38">
        <v>7.46</v>
      </c>
      <c r="G310" s="31">
        <v>4.5999999999999996</v>
      </c>
      <c r="H310" s="38">
        <v>9.33</v>
      </c>
      <c r="I310" s="31">
        <v>5.2</v>
      </c>
      <c r="J310" s="38">
        <v>10.09</v>
      </c>
      <c r="K310" s="31">
        <v>5.8</v>
      </c>
      <c r="L310" s="38">
        <v>10.72</v>
      </c>
      <c r="M310" s="31">
        <v>5.4</v>
      </c>
      <c r="N310" s="38">
        <v>12.35</v>
      </c>
      <c r="O310" s="31">
        <v>7.4</v>
      </c>
      <c r="P310" s="38">
        <v>18.29</v>
      </c>
      <c r="Q310" s="31">
        <v>9.3000000000000007</v>
      </c>
      <c r="R310" s="38">
        <v>21.09</v>
      </c>
      <c r="S310" s="31">
        <v>10</v>
      </c>
      <c r="T310" s="38">
        <v>22.93</v>
      </c>
      <c r="U310" s="31">
        <v>17</v>
      </c>
      <c r="V310" s="32" t="s">
        <v>1392</v>
      </c>
      <c r="W310" s="32" t="s">
        <v>1392</v>
      </c>
      <c r="X310" s="32" t="s">
        <v>1392</v>
      </c>
      <c r="Y310" s="32" t="s">
        <v>1392</v>
      </c>
      <c r="Z310" s="1">
        <v>253</v>
      </c>
    </row>
    <row r="311" spans="1:28" x14ac:dyDescent="0.2">
      <c r="A311" s="29" t="s">
        <v>110</v>
      </c>
      <c r="B311" s="38">
        <v>11.47</v>
      </c>
      <c r="C311" s="31">
        <v>6.3</v>
      </c>
      <c r="D311" s="38">
        <v>13.73</v>
      </c>
      <c r="E311" s="31">
        <v>6.2</v>
      </c>
      <c r="F311" s="38">
        <v>6.71</v>
      </c>
      <c r="G311" s="31">
        <v>4.0999999999999996</v>
      </c>
      <c r="H311" s="38">
        <v>8.0399999999999991</v>
      </c>
      <c r="I311" s="31">
        <v>5.0999999999999996</v>
      </c>
      <c r="J311" s="38">
        <v>8.51</v>
      </c>
      <c r="K311" s="31">
        <v>4.5</v>
      </c>
      <c r="L311" s="38">
        <v>8.7899999999999991</v>
      </c>
      <c r="M311" s="31">
        <v>4.7</v>
      </c>
      <c r="N311" s="38">
        <v>9.93</v>
      </c>
      <c r="O311" s="31">
        <v>6.9</v>
      </c>
      <c r="P311" s="38">
        <v>12.44</v>
      </c>
      <c r="Q311" s="31">
        <v>7.6</v>
      </c>
      <c r="R311" s="38">
        <v>14.49</v>
      </c>
      <c r="S311" s="31">
        <v>10</v>
      </c>
      <c r="T311" s="38">
        <v>14.99</v>
      </c>
      <c r="U311" s="31">
        <v>19</v>
      </c>
      <c r="V311" s="32" t="s">
        <v>1392</v>
      </c>
      <c r="W311" s="32" t="s">
        <v>1392</v>
      </c>
      <c r="X311" s="32" t="s">
        <v>1392</v>
      </c>
      <c r="Y311" s="32" t="s">
        <v>1392</v>
      </c>
      <c r="Z311" s="1">
        <v>58</v>
      </c>
      <c r="AB311" s="1" t="s">
        <v>348</v>
      </c>
    </row>
    <row r="312" spans="1:28" x14ac:dyDescent="0.2">
      <c r="A312" s="29" t="s">
        <v>182</v>
      </c>
      <c r="B312" s="38">
        <v>15.58</v>
      </c>
      <c r="C312" s="31">
        <v>5.6</v>
      </c>
      <c r="D312" s="38">
        <v>17.73</v>
      </c>
      <c r="E312" s="31">
        <v>5.2</v>
      </c>
      <c r="F312" s="38">
        <v>8.0399999999999991</v>
      </c>
      <c r="G312" s="31">
        <v>3.9</v>
      </c>
      <c r="H312" s="38">
        <v>9.7799999999999994</v>
      </c>
      <c r="I312" s="31">
        <v>5.9</v>
      </c>
      <c r="J312" s="38">
        <v>10.73</v>
      </c>
      <c r="K312" s="31">
        <v>6.5</v>
      </c>
      <c r="L312" s="38">
        <v>11.93</v>
      </c>
      <c r="M312" s="31">
        <v>6.2</v>
      </c>
      <c r="N312" s="38">
        <v>13.62</v>
      </c>
      <c r="O312" s="31">
        <v>6.2</v>
      </c>
      <c r="P312" s="38">
        <v>17.25</v>
      </c>
      <c r="Q312" s="31">
        <v>5.6</v>
      </c>
      <c r="R312" s="38">
        <v>19.11</v>
      </c>
      <c r="S312" s="31">
        <v>9.1999999999999993</v>
      </c>
      <c r="T312" s="38">
        <v>20.97</v>
      </c>
      <c r="U312" s="31">
        <v>12</v>
      </c>
      <c r="V312" s="38">
        <v>23.3</v>
      </c>
      <c r="W312" s="31">
        <v>14</v>
      </c>
      <c r="X312" s="32" t="s">
        <v>1392</v>
      </c>
      <c r="Y312" s="32" t="s">
        <v>1392</v>
      </c>
      <c r="Z312" s="1">
        <v>273</v>
      </c>
    </row>
    <row r="313" spans="1:28" x14ac:dyDescent="0.2">
      <c r="A313" s="29" t="s">
        <v>234</v>
      </c>
      <c r="B313" s="38">
        <v>15.29</v>
      </c>
      <c r="C313" s="31">
        <v>6.5</v>
      </c>
      <c r="D313" s="38">
        <v>18.54</v>
      </c>
      <c r="E313" s="31">
        <v>3.8</v>
      </c>
      <c r="F313" s="38">
        <v>7.67</v>
      </c>
      <c r="G313" s="31">
        <v>3.2</v>
      </c>
      <c r="H313" s="38">
        <v>9.6</v>
      </c>
      <c r="I313" s="31">
        <v>5.6</v>
      </c>
      <c r="J313" s="38">
        <v>10.72</v>
      </c>
      <c r="K313" s="31">
        <v>5.0999999999999996</v>
      </c>
      <c r="L313" s="38">
        <v>11.67</v>
      </c>
      <c r="M313" s="31">
        <v>4.5</v>
      </c>
      <c r="N313" s="38">
        <v>13.21</v>
      </c>
      <c r="O313" s="31">
        <v>4.3</v>
      </c>
      <c r="P313" s="38">
        <v>18.11</v>
      </c>
      <c r="Q313" s="31">
        <v>7.3</v>
      </c>
      <c r="R313" s="38">
        <v>21.44</v>
      </c>
      <c r="S313" s="31">
        <v>7.7</v>
      </c>
      <c r="T313" s="38">
        <v>22.93</v>
      </c>
      <c r="U313" s="31">
        <v>9.6999999999999993</v>
      </c>
      <c r="V313" s="38">
        <v>24.99</v>
      </c>
      <c r="W313" s="31">
        <v>13</v>
      </c>
      <c r="X313" s="32" t="s">
        <v>1392</v>
      </c>
      <c r="Y313" s="32" t="s">
        <v>1392</v>
      </c>
      <c r="Z313" s="1">
        <v>263</v>
      </c>
    </row>
    <row r="314" spans="1:28" x14ac:dyDescent="0.2">
      <c r="A314" s="29" t="s">
        <v>319</v>
      </c>
      <c r="B314" s="38">
        <v>11.62</v>
      </c>
      <c r="C314" s="31">
        <v>10</v>
      </c>
      <c r="D314" s="38">
        <v>15.17</v>
      </c>
      <c r="E314" s="31">
        <v>8.3000000000000007</v>
      </c>
      <c r="F314" s="38">
        <v>7.23</v>
      </c>
      <c r="G314" s="31">
        <v>4.2</v>
      </c>
      <c r="H314" s="38">
        <v>8.31</v>
      </c>
      <c r="I314" s="31">
        <v>7.2</v>
      </c>
      <c r="J314" s="38">
        <v>8.85</v>
      </c>
      <c r="K314" s="31">
        <v>8.3000000000000007</v>
      </c>
      <c r="L314" s="38">
        <v>10.039999999999999</v>
      </c>
      <c r="M314" s="31">
        <v>6.9</v>
      </c>
      <c r="N314" s="38">
        <v>10.81</v>
      </c>
      <c r="O314" s="31">
        <v>7.6</v>
      </c>
      <c r="P314" s="38">
        <v>13.92</v>
      </c>
      <c r="Q314" s="31">
        <v>10</v>
      </c>
      <c r="R314" s="38">
        <v>15.9</v>
      </c>
      <c r="S314" s="31">
        <v>19</v>
      </c>
      <c r="T314" s="32" t="s">
        <v>1392</v>
      </c>
      <c r="U314" s="32" t="s">
        <v>1392</v>
      </c>
      <c r="V314" s="32" t="s">
        <v>1392</v>
      </c>
      <c r="W314" s="32" t="s">
        <v>1392</v>
      </c>
      <c r="X314" s="32" t="s">
        <v>1392</v>
      </c>
      <c r="Y314" s="32" t="s">
        <v>1392</v>
      </c>
      <c r="Z314" s="1">
        <v>69</v>
      </c>
      <c r="AB314" s="1" t="s">
        <v>348</v>
      </c>
    </row>
    <row r="315" spans="1:28" x14ac:dyDescent="0.2">
      <c r="A315" s="29" t="s">
        <v>324</v>
      </c>
      <c r="B315" s="38">
        <v>12.38</v>
      </c>
      <c r="C315" s="31">
        <v>7.8</v>
      </c>
      <c r="D315" s="38">
        <v>15.77</v>
      </c>
      <c r="E315" s="31">
        <v>5.3</v>
      </c>
      <c r="F315" s="38">
        <v>7.84</v>
      </c>
      <c r="G315" s="31">
        <v>3.3</v>
      </c>
      <c r="H315" s="38">
        <v>8.7100000000000009</v>
      </c>
      <c r="I315" s="31">
        <v>4.9000000000000004</v>
      </c>
      <c r="J315" s="38">
        <v>9.49</v>
      </c>
      <c r="K315" s="31">
        <v>5.5</v>
      </c>
      <c r="L315" s="38">
        <v>9.94</v>
      </c>
      <c r="M315" s="31">
        <v>5.8</v>
      </c>
      <c r="N315" s="38">
        <v>11.41</v>
      </c>
      <c r="O315" s="31">
        <v>5.2</v>
      </c>
      <c r="P315" s="38">
        <v>14.81</v>
      </c>
      <c r="Q315" s="31">
        <v>12</v>
      </c>
      <c r="R315" s="38">
        <v>18.22</v>
      </c>
      <c r="S315" s="31">
        <v>13</v>
      </c>
      <c r="T315" s="38">
        <v>19.850000000000001</v>
      </c>
      <c r="U315" s="31">
        <v>15</v>
      </c>
      <c r="V315" s="38">
        <v>20.95</v>
      </c>
      <c r="W315" s="31">
        <v>18</v>
      </c>
      <c r="X315" s="32" t="s">
        <v>1392</v>
      </c>
      <c r="Y315" s="32" t="s">
        <v>1392</v>
      </c>
      <c r="Z315" s="1">
        <v>128</v>
      </c>
    </row>
    <row r="316" spans="1:28" x14ac:dyDescent="0.2">
      <c r="A316" s="29" t="s">
        <v>53</v>
      </c>
      <c r="B316" s="38">
        <v>12.78</v>
      </c>
      <c r="C316" s="31">
        <v>5.7</v>
      </c>
      <c r="D316" s="38">
        <v>15.11</v>
      </c>
      <c r="E316" s="31">
        <v>4.7</v>
      </c>
      <c r="F316" s="38">
        <v>7.36</v>
      </c>
      <c r="G316" s="31">
        <v>4.3</v>
      </c>
      <c r="H316" s="38">
        <v>8.3699999999999992</v>
      </c>
      <c r="I316" s="31">
        <v>4.2</v>
      </c>
      <c r="J316" s="38">
        <v>9.06</v>
      </c>
      <c r="K316" s="31">
        <v>5.2</v>
      </c>
      <c r="L316" s="38">
        <v>9.8000000000000007</v>
      </c>
      <c r="M316" s="31">
        <v>6.8</v>
      </c>
      <c r="N316" s="38">
        <v>11.71</v>
      </c>
      <c r="O316" s="31">
        <v>6</v>
      </c>
      <c r="P316" s="38">
        <v>14.47</v>
      </c>
      <c r="Q316" s="31">
        <v>9.3000000000000007</v>
      </c>
      <c r="R316" s="38">
        <v>17.68</v>
      </c>
      <c r="S316" s="31">
        <v>12</v>
      </c>
      <c r="T316" s="38">
        <v>19.11</v>
      </c>
      <c r="U316" s="31">
        <v>13</v>
      </c>
      <c r="V316" s="38">
        <v>21.85</v>
      </c>
      <c r="W316" s="31">
        <v>14</v>
      </c>
      <c r="X316" s="32" t="s">
        <v>1392</v>
      </c>
      <c r="Y316" s="32" t="s">
        <v>1392</v>
      </c>
      <c r="Z316" s="1">
        <v>149</v>
      </c>
    </row>
    <row r="317" spans="1:28" x14ac:dyDescent="0.2">
      <c r="A317" s="29" t="s">
        <v>103</v>
      </c>
      <c r="B317" s="38">
        <v>11.42</v>
      </c>
      <c r="C317" s="31">
        <v>8</v>
      </c>
      <c r="D317" s="38">
        <v>13.51</v>
      </c>
      <c r="E317" s="31">
        <v>4.3</v>
      </c>
      <c r="F317" s="38">
        <v>7.11</v>
      </c>
      <c r="G317" s="31">
        <v>2.2000000000000002</v>
      </c>
      <c r="H317" s="38">
        <v>8.09</v>
      </c>
      <c r="I317" s="31">
        <v>5.6</v>
      </c>
      <c r="J317" s="38">
        <v>8.84</v>
      </c>
      <c r="K317" s="31">
        <v>5.0999999999999996</v>
      </c>
      <c r="L317" s="38">
        <v>9.1</v>
      </c>
      <c r="M317" s="31">
        <v>5.3</v>
      </c>
      <c r="N317" s="38">
        <v>10.29</v>
      </c>
      <c r="O317" s="31">
        <v>5.8</v>
      </c>
      <c r="P317" s="38">
        <v>13.37</v>
      </c>
      <c r="Q317" s="31">
        <v>9.8000000000000007</v>
      </c>
      <c r="R317" s="38">
        <v>15.53</v>
      </c>
      <c r="S317" s="31">
        <v>12</v>
      </c>
      <c r="T317" s="38">
        <v>17.05</v>
      </c>
      <c r="U317" s="31">
        <v>11</v>
      </c>
      <c r="V317" s="38">
        <v>18.63</v>
      </c>
      <c r="W317" s="31">
        <v>15</v>
      </c>
      <c r="X317" s="32" t="s">
        <v>1392</v>
      </c>
      <c r="Y317" s="32" t="s">
        <v>1392</v>
      </c>
      <c r="Z317" s="1">
        <v>56</v>
      </c>
      <c r="AB317" s="1" t="s">
        <v>348</v>
      </c>
    </row>
    <row r="318" spans="1:28" x14ac:dyDescent="0.2">
      <c r="A318" s="29" t="s">
        <v>280</v>
      </c>
      <c r="B318" s="38">
        <v>14.45</v>
      </c>
      <c r="C318" s="31">
        <v>4.5</v>
      </c>
      <c r="D318" s="38">
        <v>18.27</v>
      </c>
      <c r="E318" s="31">
        <v>6</v>
      </c>
      <c r="F318" s="38">
        <v>8.1999999999999993</v>
      </c>
      <c r="G318" s="31">
        <v>5</v>
      </c>
      <c r="H318" s="38">
        <v>10</v>
      </c>
      <c r="I318" s="31">
        <v>5.0999999999999996</v>
      </c>
      <c r="J318" s="38">
        <v>10.71</v>
      </c>
      <c r="K318" s="31">
        <v>4.2</v>
      </c>
      <c r="L318" s="38">
        <v>11.62</v>
      </c>
      <c r="M318" s="31">
        <v>6</v>
      </c>
      <c r="N318" s="38">
        <v>13.32</v>
      </c>
      <c r="O318" s="31">
        <v>4.9000000000000004</v>
      </c>
      <c r="P318" s="38">
        <v>16.14</v>
      </c>
      <c r="Q318" s="31">
        <v>7.8</v>
      </c>
      <c r="R318" s="38">
        <v>19.149999999999999</v>
      </c>
      <c r="S318" s="31">
        <v>12</v>
      </c>
      <c r="T318" s="38">
        <v>20.83</v>
      </c>
      <c r="U318" s="31">
        <v>14</v>
      </c>
      <c r="V318" s="38">
        <v>23.7</v>
      </c>
      <c r="W318" s="31">
        <v>16</v>
      </c>
      <c r="X318" s="32" t="s">
        <v>1392</v>
      </c>
      <c r="Y318" s="32" t="s">
        <v>1392</v>
      </c>
      <c r="Z318" s="1">
        <v>235</v>
      </c>
    </row>
    <row r="319" spans="1:28" x14ac:dyDescent="0.2">
      <c r="A319" s="29" t="s">
        <v>336</v>
      </c>
      <c r="B319" s="32" t="s">
        <v>1418</v>
      </c>
      <c r="C319" s="32" t="s">
        <v>1418</v>
      </c>
      <c r="D319" s="38">
        <v>12.64</v>
      </c>
      <c r="E319" s="31">
        <v>9.6</v>
      </c>
      <c r="F319" s="32" t="s">
        <v>1418</v>
      </c>
      <c r="G319" s="32" t="s">
        <v>1418</v>
      </c>
      <c r="H319" s="38">
        <v>6.31</v>
      </c>
      <c r="I319" s="31">
        <v>10</v>
      </c>
      <c r="J319" s="38">
        <v>6.73</v>
      </c>
      <c r="K319" s="31">
        <v>10</v>
      </c>
      <c r="L319" s="38">
        <v>7.01</v>
      </c>
      <c r="M319" s="31">
        <v>11</v>
      </c>
      <c r="N319" s="38">
        <v>8.3800000000000008</v>
      </c>
      <c r="O319" s="31">
        <v>16</v>
      </c>
      <c r="P319" s="32" t="s">
        <v>1392</v>
      </c>
      <c r="Q319" s="32" t="s">
        <v>1392</v>
      </c>
      <c r="R319" s="32" t="s">
        <v>1392</v>
      </c>
      <c r="S319" s="32" t="s">
        <v>1392</v>
      </c>
      <c r="T319" s="32" t="s">
        <v>1392</v>
      </c>
      <c r="U319" s="32" t="s">
        <v>1392</v>
      </c>
      <c r="V319" s="32" t="s">
        <v>1392</v>
      </c>
      <c r="W319" s="32" t="s">
        <v>1392</v>
      </c>
      <c r="X319" s="32" t="s">
        <v>1392</v>
      </c>
      <c r="Y319" s="32" t="s">
        <v>1392</v>
      </c>
    </row>
    <row r="320" spans="1:28" x14ac:dyDescent="0.2">
      <c r="A320" s="29" t="s">
        <v>230</v>
      </c>
      <c r="B320" s="38">
        <v>19.420000000000002</v>
      </c>
      <c r="C320" s="31">
        <v>6</v>
      </c>
      <c r="D320" s="38">
        <v>27.19</v>
      </c>
      <c r="E320" s="31">
        <v>5.5</v>
      </c>
      <c r="F320" s="38">
        <v>8.6199999999999992</v>
      </c>
      <c r="G320" s="31">
        <v>5.0999999999999996</v>
      </c>
      <c r="H320" s="38">
        <v>11.74</v>
      </c>
      <c r="I320" s="31">
        <v>6.2</v>
      </c>
      <c r="J320" s="38">
        <v>13.21</v>
      </c>
      <c r="K320" s="31">
        <v>4.9000000000000004</v>
      </c>
      <c r="L320" s="38">
        <v>14.24</v>
      </c>
      <c r="M320" s="31">
        <v>4.8</v>
      </c>
      <c r="N320" s="38">
        <v>16.89</v>
      </c>
      <c r="O320" s="31">
        <v>4.5999999999999996</v>
      </c>
      <c r="P320" s="38">
        <v>22.75</v>
      </c>
      <c r="Q320" s="31">
        <v>7.5</v>
      </c>
      <c r="R320" s="38">
        <v>27.96</v>
      </c>
      <c r="S320" s="31">
        <v>8.8000000000000007</v>
      </c>
      <c r="T320" s="38">
        <v>29.36</v>
      </c>
      <c r="U320" s="31">
        <v>15</v>
      </c>
      <c r="V320" s="38">
        <v>35.450000000000003</v>
      </c>
      <c r="W320" s="31">
        <v>19</v>
      </c>
      <c r="X320" s="32" t="s">
        <v>1392</v>
      </c>
      <c r="Y320" s="32" t="s">
        <v>1392</v>
      </c>
      <c r="Z320" s="1">
        <v>321</v>
      </c>
    </row>
    <row r="321" spans="1:28" x14ac:dyDescent="0.2">
      <c r="A321" s="29" t="s">
        <v>325</v>
      </c>
      <c r="B321" s="38">
        <v>11.65</v>
      </c>
      <c r="C321" s="31">
        <v>7.2</v>
      </c>
      <c r="D321" s="38">
        <v>13.48</v>
      </c>
      <c r="E321" s="31">
        <v>5.3</v>
      </c>
      <c r="F321" s="38">
        <v>7.27</v>
      </c>
      <c r="G321" s="31">
        <v>5.2</v>
      </c>
      <c r="H321" s="38">
        <v>8.7100000000000009</v>
      </c>
      <c r="I321" s="31">
        <v>5.5</v>
      </c>
      <c r="J321" s="38">
        <v>8.9700000000000006</v>
      </c>
      <c r="K321" s="31">
        <v>6.2</v>
      </c>
      <c r="L321" s="38">
        <v>9.6199999999999992</v>
      </c>
      <c r="M321" s="31">
        <v>4.7</v>
      </c>
      <c r="N321" s="38">
        <v>10.48</v>
      </c>
      <c r="O321" s="31">
        <v>5.9</v>
      </c>
      <c r="P321" s="38">
        <v>13.03</v>
      </c>
      <c r="Q321" s="31">
        <v>11</v>
      </c>
      <c r="R321" s="38">
        <v>14.52</v>
      </c>
      <c r="S321" s="31">
        <v>15</v>
      </c>
      <c r="T321" s="38">
        <v>16.600000000000001</v>
      </c>
      <c r="U321" s="31">
        <v>15</v>
      </c>
      <c r="V321" s="38">
        <v>18.350000000000001</v>
      </c>
      <c r="W321" s="31">
        <v>18</v>
      </c>
      <c r="X321" s="32" t="s">
        <v>1392</v>
      </c>
      <c r="Y321" s="32" t="s">
        <v>1392</v>
      </c>
      <c r="Z321" s="1">
        <v>76</v>
      </c>
      <c r="AB321" s="1" t="s">
        <v>348</v>
      </c>
    </row>
    <row r="322" spans="1:28" x14ac:dyDescent="0.2">
      <c r="A322" s="29" t="s">
        <v>25</v>
      </c>
      <c r="B322" s="38">
        <v>12.01</v>
      </c>
      <c r="C322" s="31">
        <v>3.5</v>
      </c>
      <c r="D322" s="38">
        <v>13.67</v>
      </c>
      <c r="E322" s="31">
        <v>1.9</v>
      </c>
      <c r="F322" s="38">
        <v>7.18</v>
      </c>
      <c r="G322" s="31">
        <v>1.8</v>
      </c>
      <c r="H322" s="38">
        <v>8.3800000000000008</v>
      </c>
      <c r="I322" s="31">
        <v>2.6</v>
      </c>
      <c r="J322" s="38">
        <v>8.91</v>
      </c>
      <c r="K322" s="31">
        <v>3</v>
      </c>
      <c r="L322" s="38">
        <v>9.66</v>
      </c>
      <c r="M322" s="31">
        <v>3</v>
      </c>
      <c r="N322" s="38">
        <v>10.82</v>
      </c>
      <c r="O322" s="31">
        <v>2.6</v>
      </c>
      <c r="P322" s="38">
        <v>13.67</v>
      </c>
      <c r="Q322" s="31">
        <v>3.8</v>
      </c>
      <c r="R322" s="38">
        <v>15.71</v>
      </c>
      <c r="S322" s="31">
        <v>5.7</v>
      </c>
      <c r="T322" s="38">
        <v>17.2</v>
      </c>
      <c r="U322" s="31">
        <v>7</v>
      </c>
      <c r="V322" s="38">
        <v>18.73</v>
      </c>
      <c r="W322" s="31">
        <v>6.4</v>
      </c>
      <c r="X322" s="38">
        <v>22.77</v>
      </c>
      <c r="Y322" s="31">
        <v>12</v>
      </c>
      <c r="Z322" s="1">
        <v>107</v>
      </c>
    </row>
    <row r="323" spans="1:28" x14ac:dyDescent="0.2">
      <c r="A323" s="29" t="s">
        <v>311</v>
      </c>
      <c r="B323" s="38">
        <v>12.77</v>
      </c>
      <c r="C323" s="31">
        <v>3.5</v>
      </c>
      <c r="D323" s="38">
        <v>15.63</v>
      </c>
      <c r="E323" s="31">
        <v>2.4</v>
      </c>
      <c r="F323" s="38">
        <v>7.5</v>
      </c>
      <c r="G323" s="31">
        <v>2.2999999999999998</v>
      </c>
      <c r="H323" s="38">
        <v>8.67</v>
      </c>
      <c r="I323" s="31">
        <v>2</v>
      </c>
      <c r="J323" s="38">
        <v>9.2200000000000006</v>
      </c>
      <c r="K323" s="31">
        <v>1.8</v>
      </c>
      <c r="L323" s="38">
        <v>9.7100000000000009</v>
      </c>
      <c r="M323" s="31">
        <v>2.5</v>
      </c>
      <c r="N323" s="38">
        <v>11.25</v>
      </c>
      <c r="O323" s="31">
        <v>3.1</v>
      </c>
      <c r="P323" s="38">
        <v>14.97</v>
      </c>
      <c r="Q323" s="31">
        <v>5</v>
      </c>
      <c r="R323" s="38">
        <v>18.059999999999999</v>
      </c>
      <c r="S323" s="31">
        <v>5.5</v>
      </c>
      <c r="T323" s="38">
        <v>19.77</v>
      </c>
      <c r="U323" s="31">
        <v>5.3</v>
      </c>
      <c r="V323" s="38">
        <v>21.24</v>
      </c>
      <c r="W323" s="31">
        <v>5.4</v>
      </c>
      <c r="X323" s="38">
        <v>27.16</v>
      </c>
      <c r="Y323" s="31">
        <v>17</v>
      </c>
      <c r="Z323" s="1">
        <v>148</v>
      </c>
    </row>
    <row r="324" spans="1:28" x14ac:dyDescent="0.2">
      <c r="A324" s="29" t="s">
        <v>263</v>
      </c>
      <c r="B324" s="38">
        <v>16.010000000000002</v>
      </c>
      <c r="C324" s="31">
        <v>7.9</v>
      </c>
      <c r="D324" s="38">
        <v>19.739999999999998</v>
      </c>
      <c r="E324" s="31">
        <v>5.0999999999999996</v>
      </c>
      <c r="F324" s="38">
        <v>8.6</v>
      </c>
      <c r="G324" s="31">
        <v>3.7</v>
      </c>
      <c r="H324" s="38">
        <v>10.69</v>
      </c>
      <c r="I324" s="31">
        <v>5.9</v>
      </c>
      <c r="J324" s="38">
        <v>11.38</v>
      </c>
      <c r="K324" s="31">
        <v>5.5</v>
      </c>
      <c r="L324" s="38">
        <v>12.06</v>
      </c>
      <c r="M324" s="31">
        <v>5.3</v>
      </c>
      <c r="N324" s="38">
        <v>13.94</v>
      </c>
      <c r="O324" s="31">
        <v>5.8</v>
      </c>
      <c r="P324" s="38">
        <v>18.91</v>
      </c>
      <c r="Q324" s="31">
        <v>11</v>
      </c>
      <c r="R324" s="38">
        <v>23.37</v>
      </c>
      <c r="S324" s="31">
        <v>10</v>
      </c>
      <c r="T324" s="38">
        <v>24.49</v>
      </c>
      <c r="U324" s="31">
        <v>12</v>
      </c>
      <c r="V324" s="38">
        <v>27.18</v>
      </c>
      <c r="W324" s="31">
        <v>16</v>
      </c>
      <c r="X324" s="32" t="s">
        <v>1392</v>
      </c>
      <c r="Y324" s="32" t="s">
        <v>1392</v>
      </c>
      <c r="Z324" s="1">
        <v>284</v>
      </c>
    </row>
    <row r="325" spans="1:28" x14ac:dyDescent="0.2">
      <c r="A325" s="29" t="s">
        <v>237</v>
      </c>
      <c r="B325" s="38">
        <v>17.54</v>
      </c>
      <c r="C325" s="31">
        <v>7.4</v>
      </c>
      <c r="D325" s="38">
        <v>22.09</v>
      </c>
      <c r="E325" s="31">
        <v>4.3</v>
      </c>
      <c r="F325" s="38">
        <v>8.3000000000000007</v>
      </c>
      <c r="G325" s="31">
        <v>4.5999999999999996</v>
      </c>
      <c r="H325" s="38">
        <v>10.63</v>
      </c>
      <c r="I325" s="31">
        <v>6.7</v>
      </c>
      <c r="J325" s="38">
        <v>11.92</v>
      </c>
      <c r="K325" s="31">
        <v>6.5</v>
      </c>
      <c r="L325" s="38">
        <v>13.44</v>
      </c>
      <c r="M325" s="31">
        <v>5.4</v>
      </c>
      <c r="N325" s="38">
        <v>15.17</v>
      </c>
      <c r="O325" s="31">
        <v>5.6</v>
      </c>
      <c r="P325" s="38">
        <v>21.24</v>
      </c>
      <c r="Q325" s="31">
        <v>8.4</v>
      </c>
      <c r="R325" s="38">
        <v>24.85</v>
      </c>
      <c r="S325" s="31">
        <v>10</v>
      </c>
      <c r="T325" s="38">
        <v>28.03</v>
      </c>
      <c r="U325" s="31">
        <v>11</v>
      </c>
      <c r="V325" s="38">
        <v>30.98</v>
      </c>
      <c r="W325" s="31">
        <v>15</v>
      </c>
      <c r="X325" s="32" t="s">
        <v>1392</v>
      </c>
      <c r="Y325" s="32" t="s">
        <v>1392</v>
      </c>
      <c r="Z325" s="1">
        <v>307</v>
      </c>
    </row>
    <row r="326" spans="1:28" x14ac:dyDescent="0.2">
      <c r="A326" s="29" t="s">
        <v>30</v>
      </c>
      <c r="B326" s="38">
        <v>13.11</v>
      </c>
      <c r="C326" s="31">
        <v>4.7</v>
      </c>
      <c r="D326" s="38">
        <v>15.39</v>
      </c>
      <c r="E326" s="31">
        <v>3</v>
      </c>
      <c r="F326" s="38">
        <v>7.51</v>
      </c>
      <c r="G326" s="31">
        <v>2.9</v>
      </c>
      <c r="H326" s="38">
        <v>8.8699999999999992</v>
      </c>
      <c r="I326" s="31">
        <v>2.2999999999999998</v>
      </c>
      <c r="J326" s="38">
        <v>9.4499999999999993</v>
      </c>
      <c r="K326" s="31">
        <v>2.8</v>
      </c>
      <c r="L326" s="38">
        <v>10.050000000000001</v>
      </c>
      <c r="M326" s="31">
        <v>2.5</v>
      </c>
      <c r="N326" s="38">
        <v>11.29</v>
      </c>
      <c r="O326" s="31">
        <v>3.6</v>
      </c>
      <c r="P326" s="38">
        <v>14.92</v>
      </c>
      <c r="Q326" s="31">
        <v>4.4000000000000004</v>
      </c>
      <c r="R326" s="38">
        <v>17.14</v>
      </c>
      <c r="S326" s="31">
        <v>5.3</v>
      </c>
      <c r="T326" s="38">
        <v>18.5</v>
      </c>
      <c r="U326" s="31">
        <v>6.3</v>
      </c>
      <c r="V326" s="38">
        <v>19.829999999999998</v>
      </c>
      <c r="W326" s="31">
        <v>6.8</v>
      </c>
      <c r="X326" s="32" t="s">
        <v>1392</v>
      </c>
      <c r="Y326" s="32" t="s">
        <v>1392</v>
      </c>
      <c r="Z326" s="1">
        <v>172</v>
      </c>
    </row>
    <row r="327" spans="1:28" x14ac:dyDescent="0.2">
      <c r="A327" s="29" t="s">
        <v>291</v>
      </c>
      <c r="B327" s="38">
        <v>16.5</v>
      </c>
      <c r="C327" s="31">
        <v>7.9</v>
      </c>
      <c r="D327" s="38">
        <v>20.350000000000001</v>
      </c>
      <c r="E327" s="31">
        <v>7</v>
      </c>
      <c r="F327" s="38">
        <v>8.25</v>
      </c>
      <c r="G327" s="31">
        <v>6.9</v>
      </c>
      <c r="H327" s="38">
        <v>10.29</v>
      </c>
      <c r="I327" s="31">
        <v>6.7</v>
      </c>
      <c r="J327" s="38">
        <v>11.25</v>
      </c>
      <c r="K327" s="31">
        <v>5.8</v>
      </c>
      <c r="L327" s="38">
        <v>12.1</v>
      </c>
      <c r="M327" s="31">
        <v>6.2</v>
      </c>
      <c r="N327" s="38">
        <v>13.92</v>
      </c>
      <c r="O327" s="31">
        <v>7</v>
      </c>
      <c r="P327" s="38">
        <v>18.97</v>
      </c>
      <c r="Q327" s="31">
        <v>8.9</v>
      </c>
      <c r="R327" s="38">
        <v>21.94</v>
      </c>
      <c r="S327" s="31">
        <v>11</v>
      </c>
      <c r="T327" s="38">
        <v>24.12</v>
      </c>
      <c r="U327" s="31">
        <v>12</v>
      </c>
      <c r="V327" s="38">
        <v>26.27</v>
      </c>
      <c r="W327" s="31">
        <v>19</v>
      </c>
      <c r="X327" s="32" t="s">
        <v>1392</v>
      </c>
      <c r="Y327" s="32" t="s">
        <v>1392</v>
      </c>
      <c r="Z327" s="1">
        <v>292</v>
      </c>
    </row>
    <row r="328" spans="1:28" x14ac:dyDescent="0.2">
      <c r="A328" s="29" t="s">
        <v>238</v>
      </c>
      <c r="B328" s="38">
        <v>17.2</v>
      </c>
      <c r="C328" s="31">
        <v>7.6</v>
      </c>
      <c r="D328" s="38">
        <v>20.36</v>
      </c>
      <c r="E328" s="31">
        <v>3.5</v>
      </c>
      <c r="F328" s="38">
        <v>8.7899999999999991</v>
      </c>
      <c r="G328" s="31">
        <v>4.4000000000000004</v>
      </c>
      <c r="H328" s="38">
        <v>10.47</v>
      </c>
      <c r="I328" s="31">
        <v>4.3</v>
      </c>
      <c r="J328" s="38">
        <v>11.35</v>
      </c>
      <c r="K328" s="31">
        <v>4.5999999999999996</v>
      </c>
      <c r="L328" s="38">
        <v>12.26</v>
      </c>
      <c r="M328" s="31">
        <v>6.3</v>
      </c>
      <c r="N328" s="38">
        <v>14.81</v>
      </c>
      <c r="O328" s="31">
        <v>6.2</v>
      </c>
      <c r="P328" s="38">
        <v>21.16</v>
      </c>
      <c r="Q328" s="31">
        <v>7.7</v>
      </c>
      <c r="R328" s="38">
        <v>24.07</v>
      </c>
      <c r="S328" s="31">
        <v>8.5</v>
      </c>
      <c r="T328" s="38">
        <v>26.45</v>
      </c>
      <c r="U328" s="31">
        <v>11</v>
      </c>
      <c r="V328" s="38">
        <v>29.64</v>
      </c>
      <c r="W328" s="31">
        <v>11</v>
      </c>
      <c r="X328" s="32" t="s">
        <v>1392</v>
      </c>
      <c r="Y328" s="32" t="s">
        <v>1392</v>
      </c>
      <c r="Z328" s="1">
        <v>304</v>
      </c>
    </row>
    <row r="329" spans="1:28" x14ac:dyDescent="0.2">
      <c r="A329" s="29" t="s">
        <v>125</v>
      </c>
      <c r="B329" s="38">
        <v>10.87</v>
      </c>
      <c r="C329" s="31">
        <v>3.8</v>
      </c>
      <c r="D329" s="38">
        <v>12.61</v>
      </c>
      <c r="E329" s="31">
        <v>2.7</v>
      </c>
      <c r="F329" s="38">
        <v>6.91</v>
      </c>
      <c r="G329" s="31">
        <v>2.1</v>
      </c>
      <c r="H329" s="38">
        <v>7.84</v>
      </c>
      <c r="I329" s="31">
        <v>2</v>
      </c>
      <c r="J329" s="38">
        <v>8.1999999999999993</v>
      </c>
      <c r="K329" s="31">
        <v>2.6</v>
      </c>
      <c r="L329" s="38">
        <v>8.68</v>
      </c>
      <c r="M329" s="31">
        <v>3.1</v>
      </c>
      <c r="N329" s="38">
        <v>9.7899999999999991</v>
      </c>
      <c r="O329" s="31">
        <v>3.8</v>
      </c>
      <c r="P329" s="38">
        <v>12.13</v>
      </c>
      <c r="Q329" s="31">
        <v>6.1</v>
      </c>
      <c r="R329" s="38">
        <v>14.3</v>
      </c>
      <c r="S329" s="31">
        <v>6.8</v>
      </c>
      <c r="T329" s="38">
        <v>15.3</v>
      </c>
      <c r="U329" s="31">
        <v>7.8</v>
      </c>
      <c r="V329" s="38">
        <v>16.920000000000002</v>
      </c>
      <c r="W329" s="31">
        <v>8.4</v>
      </c>
      <c r="X329" s="32" t="s">
        <v>1392</v>
      </c>
      <c r="Y329" s="32" t="s">
        <v>1392</v>
      </c>
      <c r="Z329" s="1">
        <v>25</v>
      </c>
      <c r="AA329" s="1" t="s">
        <v>348</v>
      </c>
      <c r="AB329" s="1" t="s">
        <v>348</v>
      </c>
    </row>
    <row r="330" spans="1:28" x14ac:dyDescent="0.2">
      <c r="A330" s="29" t="s">
        <v>146</v>
      </c>
      <c r="B330" s="38">
        <v>13.01</v>
      </c>
      <c r="C330" s="31">
        <v>6.2</v>
      </c>
      <c r="D330" s="38">
        <v>15.39</v>
      </c>
      <c r="E330" s="31">
        <v>5</v>
      </c>
      <c r="F330" s="38">
        <v>7.46</v>
      </c>
      <c r="G330" s="31">
        <v>3.5</v>
      </c>
      <c r="H330" s="38">
        <v>8.5</v>
      </c>
      <c r="I330" s="31">
        <v>4.5999999999999996</v>
      </c>
      <c r="J330" s="38">
        <v>9.23</v>
      </c>
      <c r="K330" s="31">
        <v>5</v>
      </c>
      <c r="L330" s="38">
        <v>9.91</v>
      </c>
      <c r="M330" s="31">
        <v>5.8</v>
      </c>
      <c r="N330" s="38">
        <v>11.31</v>
      </c>
      <c r="O330" s="31">
        <v>6.3</v>
      </c>
      <c r="P330" s="38">
        <v>14.64</v>
      </c>
      <c r="Q330" s="31">
        <v>8.3000000000000007</v>
      </c>
      <c r="R330" s="38">
        <v>17.46</v>
      </c>
      <c r="S330" s="31">
        <v>8.8000000000000007</v>
      </c>
      <c r="T330" s="38">
        <v>18.45</v>
      </c>
      <c r="U330" s="31">
        <v>10</v>
      </c>
      <c r="V330" s="38">
        <v>20.170000000000002</v>
      </c>
      <c r="W330" s="31">
        <v>12</v>
      </c>
      <c r="X330" s="32" t="s">
        <v>1392</v>
      </c>
      <c r="Y330" s="32" t="s">
        <v>1392</v>
      </c>
      <c r="Z330" s="1">
        <v>168</v>
      </c>
    </row>
    <row r="331" spans="1:28" x14ac:dyDescent="0.2">
      <c r="A331" s="29" t="s">
        <v>298</v>
      </c>
      <c r="B331" s="38">
        <v>13.44</v>
      </c>
      <c r="C331" s="31">
        <v>5</v>
      </c>
      <c r="D331" s="38">
        <v>15.75</v>
      </c>
      <c r="E331" s="31">
        <v>4.5</v>
      </c>
      <c r="F331" s="38">
        <v>7.62</v>
      </c>
      <c r="G331" s="31">
        <v>3.6</v>
      </c>
      <c r="H331" s="38">
        <v>8.66</v>
      </c>
      <c r="I331" s="31">
        <v>5.6</v>
      </c>
      <c r="J331" s="38">
        <v>9.8000000000000007</v>
      </c>
      <c r="K331" s="31">
        <v>6.1</v>
      </c>
      <c r="L331" s="38">
        <v>10.51</v>
      </c>
      <c r="M331" s="31">
        <v>6.3</v>
      </c>
      <c r="N331" s="38">
        <v>11.97</v>
      </c>
      <c r="O331" s="31">
        <v>5.7</v>
      </c>
      <c r="P331" s="38">
        <v>14.43</v>
      </c>
      <c r="Q331" s="31">
        <v>6.9</v>
      </c>
      <c r="R331" s="38">
        <v>16.920000000000002</v>
      </c>
      <c r="S331" s="31">
        <v>12</v>
      </c>
      <c r="T331" s="38">
        <v>18.420000000000002</v>
      </c>
      <c r="U331" s="31">
        <v>16</v>
      </c>
      <c r="V331" s="38">
        <v>21.72</v>
      </c>
      <c r="W331" s="31">
        <v>16</v>
      </c>
      <c r="X331" s="32" t="s">
        <v>1392</v>
      </c>
      <c r="Y331" s="32" t="s">
        <v>1392</v>
      </c>
      <c r="Z331" s="1">
        <v>193</v>
      </c>
    </row>
    <row r="332" spans="1:28" x14ac:dyDescent="0.2">
      <c r="A332" s="29" t="s">
        <v>147</v>
      </c>
      <c r="B332" s="38">
        <v>12.09</v>
      </c>
      <c r="C332" s="31">
        <v>6</v>
      </c>
      <c r="D332" s="38">
        <v>14.99</v>
      </c>
      <c r="E332" s="31">
        <v>5.3</v>
      </c>
      <c r="F332" s="38">
        <v>7.01</v>
      </c>
      <c r="G332" s="31">
        <v>3.7</v>
      </c>
      <c r="H332" s="38">
        <v>7.89</v>
      </c>
      <c r="I332" s="31">
        <v>4</v>
      </c>
      <c r="J332" s="38">
        <v>8.31</v>
      </c>
      <c r="K332" s="31">
        <v>5</v>
      </c>
      <c r="L332" s="38">
        <v>9</v>
      </c>
      <c r="M332" s="31">
        <v>5.8</v>
      </c>
      <c r="N332" s="38">
        <v>10.55</v>
      </c>
      <c r="O332" s="31">
        <v>6.3</v>
      </c>
      <c r="P332" s="38">
        <v>13.43</v>
      </c>
      <c r="Q332" s="31">
        <v>8.1</v>
      </c>
      <c r="R332" s="38">
        <v>15.97</v>
      </c>
      <c r="S332" s="31">
        <v>12</v>
      </c>
      <c r="T332" s="38">
        <v>17.53</v>
      </c>
      <c r="U332" s="31">
        <v>13</v>
      </c>
      <c r="V332" s="38">
        <v>19.73</v>
      </c>
      <c r="W332" s="31">
        <v>19</v>
      </c>
      <c r="X332" s="32" t="s">
        <v>1392</v>
      </c>
      <c r="Y332" s="32" t="s">
        <v>1392</v>
      </c>
      <c r="Z332" s="1">
        <v>109</v>
      </c>
    </row>
    <row r="333" spans="1:28" x14ac:dyDescent="0.2">
      <c r="A333" s="29" t="s">
        <v>247</v>
      </c>
      <c r="B333" s="38">
        <v>15.36</v>
      </c>
      <c r="C333" s="31">
        <v>6.9</v>
      </c>
      <c r="D333" s="38">
        <v>20.32</v>
      </c>
      <c r="E333" s="31">
        <v>4.8</v>
      </c>
      <c r="F333" s="38">
        <v>7.72</v>
      </c>
      <c r="G333" s="31">
        <v>3.9</v>
      </c>
      <c r="H333" s="38">
        <v>9.66</v>
      </c>
      <c r="I333" s="31">
        <v>4.7</v>
      </c>
      <c r="J333" s="38">
        <v>10.46</v>
      </c>
      <c r="K333" s="31">
        <v>4.5999999999999996</v>
      </c>
      <c r="L333" s="38">
        <v>11.39</v>
      </c>
      <c r="M333" s="31">
        <v>5.6</v>
      </c>
      <c r="N333" s="38">
        <v>13.32</v>
      </c>
      <c r="O333" s="31">
        <v>5.3</v>
      </c>
      <c r="P333" s="38">
        <v>18.02</v>
      </c>
      <c r="Q333" s="31">
        <v>8</v>
      </c>
      <c r="R333" s="38">
        <v>21.49</v>
      </c>
      <c r="S333" s="31">
        <v>11</v>
      </c>
      <c r="T333" s="38">
        <v>25.06</v>
      </c>
      <c r="U333" s="31">
        <v>13</v>
      </c>
      <c r="V333" s="38">
        <v>27.88</v>
      </c>
      <c r="W333" s="31">
        <v>19</v>
      </c>
      <c r="X333" s="32" t="s">
        <v>1392</v>
      </c>
      <c r="Y333" s="32" t="s">
        <v>1392</v>
      </c>
      <c r="Z333" s="1">
        <v>265</v>
      </c>
    </row>
    <row r="334" spans="1:28" x14ac:dyDescent="0.2">
      <c r="A334" s="29" t="s">
        <v>54</v>
      </c>
      <c r="B334" s="38">
        <v>12.61</v>
      </c>
      <c r="C334" s="31">
        <v>7</v>
      </c>
      <c r="D334" s="38">
        <v>15.13</v>
      </c>
      <c r="E334" s="31">
        <v>6.6</v>
      </c>
      <c r="F334" s="38">
        <v>7.13</v>
      </c>
      <c r="G334" s="31">
        <v>4.9000000000000004</v>
      </c>
      <c r="H334" s="38">
        <v>8.4600000000000009</v>
      </c>
      <c r="I334" s="31">
        <v>5</v>
      </c>
      <c r="J334" s="38">
        <v>8.9</v>
      </c>
      <c r="K334" s="31">
        <v>5.6</v>
      </c>
      <c r="L334" s="38">
        <v>9.5500000000000007</v>
      </c>
      <c r="M334" s="31">
        <v>6.7</v>
      </c>
      <c r="N334" s="38">
        <v>11.26</v>
      </c>
      <c r="O334" s="31">
        <v>7.4</v>
      </c>
      <c r="P334" s="38">
        <v>14.18</v>
      </c>
      <c r="Q334" s="31">
        <v>7.7</v>
      </c>
      <c r="R334" s="38">
        <v>15.71</v>
      </c>
      <c r="S334" s="31">
        <v>13</v>
      </c>
      <c r="T334" s="38">
        <v>16.829999999999998</v>
      </c>
      <c r="U334" s="31">
        <v>19</v>
      </c>
      <c r="V334" s="32" t="s">
        <v>1392</v>
      </c>
      <c r="W334" s="32" t="s">
        <v>1392</v>
      </c>
      <c r="X334" s="32" t="s">
        <v>1392</v>
      </c>
      <c r="Y334" s="32" t="s">
        <v>1392</v>
      </c>
      <c r="Z334" s="1">
        <v>139</v>
      </c>
    </row>
    <row r="335" spans="1:28" x14ac:dyDescent="0.2">
      <c r="A335" s="29" t="s">
        <v>148</v>
      </c>
      <c r="B335" s="38">
        <v>11.67</v>
      </c>
      <c r="C335" s="31">
        <v>7.3</v>
      </c>
      <c r="D335" s="38">
        <v>14.1</v>
      </c>
      <c r="E335" s="31">
        <v>6.5</v>
      </c>
      <c r="F335" s="38">
        <v>7.09</v>
      </c>
      <c r="G335" s="31">
        <v>5.2</v>
      </c>
      <c r="H335" s="38">
        <v>8.14</v>
      </c>
      <c r="I335" s="31">
        <v>3.9</v>
      </c>
      <c r="J335" s="38">
        <v>8.68</v>
      </c>
      <c r="K335" s="31">
        <v>3.8</v>
      </c>
      <c r="L335" s="38">
        <v>9.09</v>
      </c>
      <c r="M335" s="31">
        <v>4.4000000000000004</v>
      </c>
      <c r="N335" s="38">
        <v>10.16</v>
      </c>
      <c r="O335" s="31">
        <v>6.7</v>
      </c>
      <c r="P335" s="38">
        <v>12.85</v>
      </c>
      <c r="Q335" s="31">
        <v>8.8000000000000007</v>
      </c>
      <c r="R335" s="38">
        <v>14.81</v>
      </c>
      <c r="S335" s="31">
        <v>11</v>
      </c>
      <c r="T335" s="38">
        <v>16</v>
      </c>
      <c r="U335" s="31">
        <v>18</v>
      </c>
      <c r="V335" s="38">
        <v>17.2</v>
      </c>
      <c r="W335" s="31">
        <v>20</v>
      </c>
      <c r="X335" s="32" t="s">
        <v>1392</v>
      </c>
      <c r="Y335" s="32" t="s">
        <v>1392</v>
      </c>
      <c r="Z335" s="1">
        <v>77</v>
      </c>
      <c r="AB335" s="1" t="s">
        <v>348</v>
      </c>
    </row>
    <row r="336" spans="1:28" x14ac:dyDescent="0.2">
      <c r="A336" s="29" t="s">
        <v>69</v>
      </c>
      <c r="B336" s="38">
        <v>12.34</v>
      </c>
      <c r="C336" s="31">
        <v>5.8</v>
      </c>
      <c r="D336" s="38">
        <v>14.8</v>
      </c>
      <c r="E336" s="31">
        <v>3.6</v>
      </c>
      <c r="F336" s="38">
        <v>7.26</v>
      </c>
      <c r="G336" s="31">
        <v>3.3</v>
      </c>
      <c r="H336" s="38">
        <v>8.86</v>
      </c>
      <c r="I336" s="31">
        <v>4</v>
      </c>
      <c r="J336" s="38">
        <v>9.44</v>
      </c>
      <c r="K336" s="31">
        <v>3.2</v>
      </c>
      <c r="L336" s="38">
        <v>9.99</v>
      </c>
      <c r="M336" s="31">
        <v>2.8</v>
      </c>
      <c r="N336" s="38">
        <v>10.99</v>
      </c>
      <c r="O336" s="31">
        <v>3.1</v>
      </c>
      <c r="P336" s="38">
        <v>14.67</v>
      </c>
      <c r="Q336" s="31">
        <v>6.1</v>
      </c>
      <c r="R336" s="38">
        <v>16.79</v>
      </c>
      <c r="S336" s="31">
        <v>5.8</v>
      </c>
      <c r="T336" s="38">
        <v>17.79</v>
      </c>
      <c r="U336" s="31">
        <v>7.1</v>
      </c>
      <c r="V336" s="38">
        <v>18.97</v>
      </c>
      <c r="W336" s="31">
        <v>8.4</v>
      </c>
      <c r="X336" s="32" t="s">
        <v>1392</v>
      </c>
      <c r="Y336" s="32" t="s">
        <v>1392</v>
      </c>
      <c r="Z336" s="1">
        <v>126</v>
      </c>
    </row>
    <row r="337" spans="1:25" x14ac:dyDescent="0.2">
      <c r="A337" s="29" t="s">
        <v>1393</v>
      </c>
      <c r="B337" s="39" t="s">
        <v>1392</v>
      </c>
      <c r="C337" s="39" t="s">
        <v>1392</v>
      </c>
      <c r="D337" s="39" t="s">
        <v>1392</v>
      </c>
      <c r="E337" s="39" t="s">
        <v>1392</v>
      </c>
      <c r="F337" s="39" t="s">
        <v>1392</v>
      </c>
      <c r="G337" s="39" t="s">
        <v>1392</v>
      </c>
      <c r="H337" s="39" t="s">
        <v>1392</v>
      </c>
      <c r="I337" s="39" t="s">
        <v>1392</v>
      </c>
      <c r="J337" s="39" t="s">
        <v>1392</v>
      </c>
      <c r="K337" s="39" t="s">
        <v>1392</v>
      </c>
      <c r="L337" s="39" t="s">
        <v>1392</v>
      </c>
      <c r="M337" s="39" t="s">
        <v>1392</v>
      </c>
      <c r="N337" s="39" t="s">
        <v>1392</v>
      </c>
      <c r="O337" s="39" t="s">
        <v>1392</v>
      </c>
      <c r="P337" s="39" t="s">
        <v>1392</v>
      </c>
      <c r="Q337" s="39" t="s">
        <v>1392</v>
      </c>
      <c r="R337" s="39" t="s">
        <v>1392</v>
      </c>
      <c r="S337" s="39" t="s">
        <v>1392</v>
      </c>
      <c r="T337" s="39" t="s">
        <v>1392</v>
      </c>
      <c r="U337" s="39" t="s">
        <v>1392</v>
      </c>
      <c r="V337" s="39" t="s">
        <v>1392</v>
      </c>
      <c r="W337" s="39" t="s">
        <v>1392</v>
      </c>
      <c r="X337" s="39" t="s">
        <v>1392</v>
      </c>
      <c r="Y337" s="39" t="s">
        <v>1392</v>
      </c>
    </row>
    <row r="339" spans="1:25" x14ac:dyDescent="0.2">
      <c r="A339" s="33" t="s">
        <v>1419</v>
      </c>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row>
    <row r="340" spans="1:25" x14ac:dyDescent="0.2">
      <c r="A340" s="33" t="s">
        <v>1396</v>
      </c>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
      <c r="A341" s="33" t="s">
        <v>1420</v>
      </c>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row r="342" spans="1:25" x14ac:dyDescent="0.2">
      <c r="A342" s="33" t="s">
        <v>1421</v>
      </c>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row>
    <row r="344" spans="1:25" x14ac:dyDescent="0.2">
      <c r="A344" s="1" t="s">
        <v>1449</v>
      </c>
    </row>
    <row r="345" spans="1:25" x14ac:dyDescent="0.2">
      <c r="A345" s="100" t="s">
        <v>1453</v>
      </c>
    </row>
  </sheetData>
  <sortState ref="A11:AB336">
    <sortCondition ref="A11:A336"/>
  </sortState>
  <mergeCells count="12">
    <mergeCell ref="V9:W9"/>
    <mergeCell ref="X9:Y9"/>
    <mergeCell ref="L9:M9"/>
    <mergeCell ref="N9:O9"/>
    <mergeCell ref="P9:Q9"/>
    <mergeCell ref="R9:S9"/>
    <mergeCell ref="T9:U9"/>
    <mergeCell ref="B9:C9"/>
    <mergeCell ref="D9:E9"/>
    <mergeCell ref="F9:G9"/>
    <mergeCell ref="H9:I9"/>
    <mergeCell ref="J9: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GCSE results (by residence)</vt:lpstr>
      <vt:lpstr>Child Poverty</vt:lpstr>
      <vt:lpstr>Worklessness</vt:lpstr>
      <vt:lpstr>SOC 1-3</vt:lpstr>
      <vt:lpstr>Hourly Pay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 Peter</dc:creator>
  <cp:lastModifiedBy>SKELTON, Faye</cp:lastModifiedBy>
  <dcterms:created xsi:type="dcterms:W3CDTF">2015-02-23T09:35:05Z</dcterms:created>
  <dcterms:modified xsi:type="dcterms:W3CDTF">2015-02-27T15:08:15Z</dcterms:modified>
</cp:coreProperties>
</file>