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10305" tabRatio="658"/>
  </bookViews>
  <sheets>
    <sheet name="ICT &amp; Digital" sheetId="1" r:id="rId1"/>
    <sheet name="PROPERTY" sheetId="7" r:id="rId2"/>
    <sheet name="RECRUITMENT" sheetId="3" r:id="rId3"/>
    <sheet name="CONSULTANCY" sheetId="5" r:id="rId4"/>
    <sheet name="ADVERTISING &amp; MARKETING" sheetId="4" r:id="rId5"/>
  </sheets>
  <definedNames>
    <definedName name="_xlnm._FilterDatabase" localSheetId="4" hidden="1">'ADVERTISING &amp; MARKETING'!$C$2:$F$4</definedName>
    <definedName name="_xlnm._FilterDatabase" localSheetId="3" hidden="1">CONSULTANCY!#REF!</definedName>
    <definedName name="_xlnm._FilterDatabase" localSheetId="0" hidden="1">#REF!</definedName>
    <definedName name="_xlnm._FilterDatabase" localSheetId="2" hidden="1">RECRUITMENT!$B$2:$H$2</definedName>
    <definedName name="_xlnm.Print_Area" localSheetId="3">CONSULTANCY!$B$3:$H$6</definedName>
    <definedName name="_xlnm.Print_Area" localSheetId="0">'ICT &amp; Digital'!$D$2:$I$9</definedName>
    <definedName name="_xlnm.Print_Area" localSheetId="1">PROPERTY!$B$3:$H$10</definedName>
    <definedName name="_xlnm.Print_Area" localSheetId="2">RECRUITMENT!$B$2:$X$15</definedName>
  </definedNames>
  <calcPr calcId="114210"/>
</workbook>
</file>

<file path=xl/calcChain.xml><?xml version="1.0" encoding="utf-8"?>
<calcChain xmlns="http://schemas.openxmlformats.org/spreadsheetml/2006/main">
  <c r="V15" i="3"/>
  <c r="V14"/>
  <c r="V13"/>
  <c r="V12"/>
  <c r="V11"/>
  <c r="V10"/>
  <c r="V9"/>
  <c r="V8"/>
  <c r="O7"/>
  <c r="P7"/>
  <c r="V7"/>
  <c r="U6"/>
  <c r="V6"/>
  <c r="O5"/>
  <c r="P5"/>
  <c r="S5"/>
  <c r="V5"/>
  <c r="U4"/>
  <c r="V4"/>
</calcChain>
</file>

<file path=xl/comments1.xml><?xml version="1.0" encoding="utf-8"?>
<comments xmlns="http://schemas.openxmlformats.org/spreadsheetml/2006/main">
  <authors>
    <author>Simms, Rachel</author>
  </authors>
  <commentList>
    <comment ref="G5" authorId="0">
      <text>
        <r>
          <rPr>
            <b/>
            <sz val="9"/>
            <color indexed="81"/>
            <rFont val="Tahoma"/>
            <family val="2"/>
          </rPr>
          <t>Simms, Rachel:</t>
        </r>
        <r>
          <rPr>
            <sz val="9"/>
            <color indexed="81"/>
            <rFont val="Tahoma"/>
            <family val="2"/>
          </rPr>
          <t xml:space="preserve">
As in previous reporting and for consitency - the value recorded here is the annual rental value and not the total value</t>
        </r>
      </text>
    </comment>
  </commentList>
</comments>
</file>

<file path=xl/sharedStrings.xml><?xml version="1.0" encoding="utf-8"?>
<sst xmlns="http://schemas.openxmlformats.org/spreadsheetml/2006/main" count="282" uniqueCount="86">
  <si>
    <t>Department</t>
  </si>
  <si>
    <t>Basis for Exception</t>
  </si>
  <si>
    <t>Organisation Name</t>
  </si>
  <si>
    <t>Approval month</t>
  </si>
  <si>
    <t>Basis for expenditure approval</t>
  </si>
  <si>
    <t>Project name</t>
  </si>
  <si>
    <t>Total Value Approved (£M)</t>
  </si>
  <si>
    <t>AA/AO</t>
  </si>
  <si>
    <t>EO</t>
  </si>
  <si>
    <t>HEO</t>
  </si>
  <si>
    <t>SEO</t>
  </si>
  <si>
    <t>Grade 6 / 7</t>
  </si>
  <si>
    <t>SCS</t>
  </si>
  <si>
    <t>Civil Service Grade (FTE)</t>
  </si>
  <si>
    <t>Civil Service Grade (Headcount)</t>
  </si>
  <si>
    <t>Total approvals (Headcount)</t>
  </si>
  <si>
    <t>Total Approvals (FTE)</t>
  </si>
  <si>
    <t>Date of approval</t>
  </si>
  <si>
    <t>NIL</t>
  </si>
  <si>
    <t>Tool Ref</t>
  </si>
  <si>
    <t>Total Value requested (£)</t>
  </si>
  <si>
    <t>Total Value Approved (£)</t>
  </si>
  <si>
    <t>MoJ</t>
  </si>
  <si>
    <t>Judicial Appointments Commission</t>
  </si>
  <si>
    <t>Ministry of Justice</t>
  </si>
  <si>
    <t>MoJ Corporate HQ</t>
  </si>
  <si>
    <t>General external recruitment at stage 4 of the CSHR process</t>
  </si>
  <si>
    <t>Not applicable</t>
  </si>
  <si>
    <t>Legal Aid Agency</t>
  </si>
  <si>
    <t>Judicial Office</t>
  </si>
  <si>
    <t>HMI Prisons</t>
  </si>
  <si>
    <t>HMI Probation</t>
  </si>
  <si>
    <t>Law Commission</t>
  </si>
  <si>
    <t>Parole Board</t>
  </si>
  <si>
    <t>Criminal Injuries Compensation Authority</t>
  </si>
  <si>
    <t>Approved Spendings April 2015 to June 2015</t>
  </si>
  <si>
    <t>National Property Controls</t>
  </si>
  <si>
    <t>Property name</t>
  </si>
  <si>
    <r>
      <t xml:space="preserve"> </t>
    </r>
    <r>
      <rPr>
        <b/>
        <sz val="12"/>
        <color indexed="10"/>
        <rFont val="Calibri"/>
        <family val="2"/>
      </rPr>
      <t>**</t>
    </r>
    <r>
      <rPr>
        <b/>
        <sz val="12"/>
        <rFont val="Calibri"/>
        <family val="2"/>
      </rPr>
      <t>Rental Value per annum**</t>
    </r>
  </si>
  <si>
    <t>HM Courts &amp; Tribunals Service</t>
  </si>
  <si>
    <t>N/A</t>
  </si>
  <si>
    <t>National Offender Management Service (NOMS)</t>
  </si>
  <si>
    <t>Other</t>
  </si>
  <si>
    <t>HMG2408</t>
  </si>
  <si>
    <t>Criminal Justice Secure eMail  (CJSM) Continuation of Service</t>
  </si>
  <si>
    <t>HMG2443</t>
  </si>
  <si>
    <t>HMCTS Reform: Centralisation of Attachment of Earnings &amp; Charging Orders Project</t>
  </si>
  <si>
    <t>Centralising the administration of charging orders and attachment of earnings processing to provide one point of entry for this work. This work is currently done on a small scale in 172 county court centres and this initiative will ensure an improved, consistent and more cost effective service is delivered from one location.</t>
  </si>
  <si>
    <t>HMG2491</t>
  </si>
  <si>
    <t>Legal Aid, Crime Billing Online</t>
  </si>
  <si>
    <t>HMG125baa</t>
  </si>
  <si>
    <t>JARS (Judicial Appointments Recruitment System)</t>
  </si>
  <si>
    <t>This is a continuity of service contract renewal that contains support and further development of functionality, improvement and innovations to the Judicial Appointments Commission (JAC) website and business application JARS. It also includes the  development of a clone business application to be known as PARS.</t>
  </si>
  <si>
    <t>HMG2551</t>
  </si>
  <si>
    <t>Crime Billing Online</t>
  </si>
  <si>
    <t>HMG2550</t>
  </si>
  <si>
    <t>Fee Remission Process Reform Project</t>
  </si>
  <si>
    <t xml:space="preserve">Transformation of the submission and administration of applications under the HMCTS fee remission scheme through an initial business process redesign and the subsequent delivery of a HMCTS fee remission digital exemplar. The project will include enabling applicants to self-determine eligibility and remove the handling of 125,000 incomplete and ineligible applications per annum by courts and tribunals staff. </t>
  </si>
  <si>
    <t>HMG2572</t>
  </si>
  <si>
    <t>Defence Solicitors Contact Centre (DSCC)</t>
  </si>
  <si>
    <t>HMG2423</t>
  </si>
  <si>
    <t xml:space="preserve">An exception is sought for a new lease to commence for a period of 3 years </t>
  </si>
  <si>
    <t>HMG2456</t>
  </si>
  <si>
    <t>Information Commissioner's Office</t>
  </si>
  <si>
    <t>An exception is sought to re-gear the lease, reducing occupation for a period of 10 years with tenant breaks at 5 and 7 years</t>
  </si>
  <si>
    <t>HMG2477</t>
  </si>
  <si>
    <t xml:space="preserve">An exception is sought to waive the tenant break notice and retain the premises through to the lease expiry in 2018. </t>
  </si>
  <si>
    <t>HMG2567</t>
  </si>
  <si>
    <t>Not allocated</t>
  </si>
  <si>
    <t>NOMS Probation</t>
  </si>
  <si>
    <t>Transforming Rehabilitation Programme</t>
  </si>
  <si>
    <t>MoJ/HMCTS/ Brighton Family Court</t>
  </si>
  <si>
    <t>MoJ/LAA/ Cannon Hse, Birmingham</t>
  </si>
  <si>
    <t>MoJ/ICO/ Wycliffe House,Cheshire</t>
  </si>
  <si>
    <t>MoJ/HMCTS/ Friar Street</t>
  </si>
  <si>
    <t>Not available</t>
  </si>
  <si>
    <t>October - December 2015</t>
  </si>
  <si>
    <t>Her Majesty's Courts &amp; Tribunals Service (HMCTS)</t>
  </si>
  <si>
    <t>Office of the Public Guardian</t>
  </si>
  <si>
    <t>£20,474,000 p.a. (inclusive of rent, rates, service charge)</t>
  </si>
  <si>
    <t>Dept sought approval for a direct award of the contract to the incumbent supplier, Vodafone for the duration of up to one year (with opportunities to terminate at 6 and 9 months).  The continuation of the CJSM service is dependent on a direct award to the incumbent supplier.</t>
  </si>
  <si>
    <t>This request was for approval to continue development of an online billing system for Advocates Graduated Fee Scheme (AGFS) bills. This will allow us to continue digital development to November 2015, and the cost is estimated at an additional £73k over the approvals given at the outset (£500k). This will allow us to complete development of the minimal viable product (MVP) and proceed to commencing a pilot phase.</t>
  </si>
  <si>
    <t>This request was for approval to continue digital development and proceed through to a succesful Government Digital Service Beta assessment of our online billing system for AGFS bills by the end of January 2016. In tandem we will pilot the product and this funding will allow us to respond and address user feedback during this initial phase. Specifically this request seeks approval for the release of a further £127k of digital development costs as part of total project costs of £2.64m.</t>
  </si>
  <si>
    <t xml:space="preserve">
Procurement of a call centre service to identify and deploy cases to defence solicitors, Criminal Defence Direct (CDD) and/or the Police Station Immigration Telephone Advice Service (PSITAS) where a client is detained in police custody and is in need of legal advice. 
</t>
  </si>
  <si>
    <t xml:space="preserve">An exception is sought to pass the break following an incentivised rent review </t>
  </si>
  <si>
    <r>
      <t xml:space="preserve">The Transforming Rehabilitation (TR) Programme has changed the way offenders are managed in the community and the reformed National Probation Service (NPS) in the management of high risk offenders.  This exception request enabled the Probation Service and Community Rehabilitation Companies (CRCs) to remain in occupation of business critical holdings. It  also included the exercising of 43 lease breaks, the exiting of 119 leasehold and sale of 45 freehold properties.
    </t>
    </r>
    <r>
      <rPr>
        <sz val="11"/>
        <rFont val="Calibri"/>
        <family val="2"/>
      </rPr>
      <t>This consolidated exception approval is reported differently from the above single-item approvals. It is an umbrella Lease Moratorium Exception Request (LMER business case), which relates to more than 450 events on the Probation estate. NPS strategy seeks to outsource offender rehabilitation to CRCs and realise property cost savings of £10.1m p.a., approved by Government Property Unit (GPU).</t>
    </r>
  </si>
</sst>
</file>

<file path=xl/styles.xml><?xml version="1.0" encoding="utf-8"?>
<styleSheet xmlns="http://schemas.openxmlformats.org/spreadsheetml/2006/main">
  <numFmts count="5">
    <numFmt numFmtId="6" formatCode="&quot;£&quot;#,##0;[Red]\-&quot;£&quot;#,##0"/>
    <numFmt numFmtId="42" formatCode="_-&quot;£&quot;* #,##0_-;\-&quot;£&quot;* #,##0_-;_-&quot;£&quot;* &quot;-&quot;_-;_-@_-"/>
    <numFmt numFmtId="164" formatCode="&quot;£&quot;#,##0"/>
    <numFmt numFmtId="166" formatCode="dd/mm/yy;@"/>
    <numFmt numFmtId="167" formatCode="#,##0_ ;[Red]\-#,##0\ "/>
  </numFmts>
  <fonts count="34">
    <font>
      <sz val="11"/>
      <color theme="1"/>
      <name val="Calibri"/>
      <family val="2"/>
      <scheme val="minor"/>
    </font>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2"/>
      <color indexed="9"/>
      <name val="Calibri"/>
      <family val="2"/>
    </font>
    <font>
      <sz val="11"/>
      <color indexed="8"/>
      <name val="Calibri"/>
      <family val="2"/>
    </font>
    <font>
      <b/>
      <sz val="12"/>
      <name val="Calibri"/>
      <family val="2"/>
    </font>
    <font>
      <sz val="11"/>
      <name val="Calibri"/>
      <family val="2"/>
    </font>
    <font>
      <sz val="11"/>
      <color indexed="8"/>
      <name val="Calibri"/>
      <family val="2"/>
    </font>
    <font>
      <b/>
      <sz val="12"/>
      <color indexed="10"/>
      <name val="Calibri"/>
      <family val="2"/>
    </font>
    <font>
      <b/>
      <sz val="9"/>
      <color indexed="81"/>
      <name val="Tahoma"/>
      <family val="2"/>
    </font>
    <font>
      <sz val="9"/>
      <color indexed="81"/>
      <name val="Tahoma"/>
      <family val="2"/>
    </font>
    <font>
      <sz val="11"/>
      <color indexed="63"/>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34"/>
        <bgColor indexed="64"/>
      </patternFill>
    </fill>
    <fill>
      <patternFill patternType="solid">
        <fgColor indexed="47"/>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9" fillId="31" borderId="0" applyNumberFormat="0" applyBorder="0" applyAlignment="0" applyProtection="0"/>
    <xf numFmtId="0" fontId="20" fillId="32" borderId="17" applyNumberFormat="0" applyAlignment="0" applyProtection="0"/>
    <xf numFmtId="0" fontId="21" fillId="33" borderId="18" applyNumberFormat="0" applyAlignment="0" applyProtection="0"/>
    <xf numFmtId="0" fontId="22" fillId="0" borderId="0" applyNumberFormat="0" applyFill="0" applyBorder="0" applyAlignment="0" applyProtection="0"/>
    <xf numFmtId="0" fontId="23" fillId="3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5" borderId="17" applyNumberFormat="0" applyAlignment="0" applyProtection="0"/>
    <xf numFmtId="0" fontId="28" fillId="0" borderId="22" applyNumberFormat="0" applyFill="0" applyAlignment="0" applyProtection="0"/>
    <xf numFmtId="0" fontId="29" fillId="36" borderId="0" applyNumberFormat="0" applyBorder="0" applyAlignment="0" applyProtection="0"/>
    <xf numFmtId="0" fontId="9" fillId="37" borderId="23" applyNumberFormat="0" applyFont="0" applyAlignment="0" applyProtection="0"/>
    <xf numFmtId="0" fontId="30" fillId="32" borderId="24" applyNumberFormat="0" applyAlignment="0" applyProtection="0"/>
    <xf numFmtId="0" fontId="31" fillId="0" borderId="0" applyNumberFormat="0" applyFill="0" applyBorder="0" applyAlignment="0" applyProtection="0"/>
    <xf numFmtId="0" fontId="32" fillId="0" borderId="25" applyNumberFormat="0" applyFill="0" applyAlignment="0" applyProtection="0"/>
    <xf numFmtId="0" fontId="33" fillId="0" borderId="0" applyNumberFormat="0" applyFill="0" applyBorder="0" applyAlignment="0" applyProtection="0"/>
  </cellStyleXfs>
  <cellXfs count="78">
    <xf numFmtId="0" fontId="0" fillId="0" borderId="0" xfId="0"/>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42" fontId="4" fillId="2" borderId="0" xfId="0" applyNumberFormat="1" applyFont="1" applyFill="1" applyAlignment="1">
      <alignment wrapText="1"/>
    </xf>
    <xf numFmtId="0" fontId="0" fillId="2" borderId="0" xfId="0" applyFill="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wrapText="1"/>
    </xf>
    <xf numFmtId="1" fontId="6" fillId="2" borderId="0" xfId="0" applyNumberFormat="1" applyFont="1" applyFill="1" applyBorder="1" applyAlignment="1">
      <alignment wrapText="1"/>
    </xf>
    <xf numFmtId="14" fontId="8" fillId="3" borderId="1" xfId="0" applyNumberFormat="1" applyFont="1" applyFill="1" applyBorder="1" applyAlignment="1">
      <alignment wrapText="1"/>
    </xf>
    <xf numFmtId="0" fontId="3" fillId="3" borderId="2"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42" fontId="4" fillId="2" borderId="0" xfId="0" applyNumberFormat="1" applyFont="1" applyFill="1" applyBorder="1" applyAlignment="1">
      <alignment wrapText="1"/>
    </xf>
    <xf numFmtId="14" fontId="0" fillId="2" borderId="0" xfId="0" applyNumberFormat="1" applyFill="1" applyBorder="1" applyAlignment="1">
      <alignment wrapText="1"/>
    </xf>
    <xf numFmtId="14" fontId="8" fillId="3" borderId="3" xfId="0" applyNumberFormat="1" applyFont="1" applyFill="1" applyBorder="1" applyAlignment="1">
      <alignment wrapText="1"/>
    </xf>
    <xf numFmtId="0" fontId="4" fillId="2" borderId="0" xfId="0" applyFont="1" applyFill="1" applyBorder="1" applyAlignment="1">
      <alignment wrapText="1"/>
    </xf>
    <xf numFmtId="164" fontId="0" fillId="2" borderId="0" xfId="0" applyNumberFormat="1" applyFill="1" applyBorder="1" applyAlignment="1">
      <alignment wrapText="1"/>
    </xf>
    <xf numFmtId="0" fontId="0" fillId="2" borderId="0" xfId="0" applyFill="1" applyBorder="1" applyAlignment="1">
      <alignment wrapText="1"/>
    </xf>
    <xf numFmtId="14" fontId="10" fillId="4" borderId="3" xfId="0" applyNumberFormat="1" applyFont="1" applyFill="1" applyBorder="1" applyAlignment="1">
      <alignment wrapText="1"/>
    </xf>
    <xf numFmtId="0" fontId="0" fillId="2" borderId="0" xfId="0" applyFill="1" applyBorder="1"/>
    <xf numFmtId="0" fontId="4" fillId="0" borderId="0" xfId="0" applyFont="1" applyFill="1" applyBorder="1" applyAlignment="1">
      <alignment wrapText="1"/>
    </xf>
    <xf numFmtId="14" fontId="10" fillId="4" borderId="0" xfId="0" applyNumberFormat="1" applyFont="1" applyFill="1" applyBorder="1" applyAlignment="1">
      <alignment wrapText="1"/>
    </xf>
    <xf numFmtId="14" fontId="8" fillId="3" borderId="0" xfId="0" applyNumberFormat="1" applyFont="1" applyFill="1" applyBorder="1" applyAlignment="1">
      <alignment wrapText="1"/>
    </xf>
    <xf numFmtId="0" fontId="0" fillId="0" borderId="3" xfId="0" applyBorder="1"/>
    <xf numFmtId="0" fontId="0" fillId="0" borderId="3" xfId="0" applyBorder="1" applyAlignment="1">
      <alignment wrapText="1"/>
    </xf>
    <xf numFmtId="0" fontId="0" fillId="0" borderId="0" xfId="0" applyFill="1" applyAlignment="1">
      <alignment wrapText="1"/>
    </xf>
    <xf numFmtId="0" fontId="0" fillId="2" borderId="0" xfId="0" applyFill="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0" xfId="0" applyNumberFormat="1" applyFont="1" applyFill="1" applyAlignment="1">
      <alignment horizontal="center" vertical="center"/>
    </xf>
    <xf numFmtId="0" fontId="11" fillId="0" borderId="4" xfId="0" applyFont="1" applyFill="1" applyBorder="1" applyAlignment="1">
      <alignment horizontal="center" vertical="center"/>
    </xf>
    <xf numFmtId="14" fontId="10" fillId="0" borderId="5"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66" fontId="12" fillId="0" borderId="3" xfId="0" applyNumberFormat="1" applyFont="1" applyFill="1" applyBorder="1"/>
    <xf numFmtId="0" fontId="11" fillId="0" borderId="10" xfId="0" applyFont="1" applyFill="1" applyBorder="1" applyAlignment="1">
      <alignment wrapText="1"/>
    </xf>
    <xf numFmtId="0" fontId="0" fillId="0" borderId="10" xfId="0" applyFill="1" applyBorder="1" applyAlignment="1">
      <alignment wrapText="1"/>
    </xf>
    <xf numFmtId="0" fontId="0" fillId="0" borderId="10" xfId="0" applyNumberFormat="1" applyFill="1" applyBorder="1" applyAlignment="1">
      <alignment wrapText="1"/>
    </xf>
    <xf numFmtId="14" fontId="0" fillId="0" borderId="10" xfId="0" applyNumberFormat="1" applyFill="1" applyBorder="1" applyAlignment="1">
      <alignment wrapText="1"/>
    </xf>
    <xf numFmtId="0" fontId="3" fillId="3" borderId="11" xfId="0" applyFont="1" applyFill="1" applyBorder="1" applyAlignment="1">
      <alignment horizontal="center" vertical="center" wrapText="1"/>
    </xf>
    <xf numFmtId="6" fontId="0" fillId="0" borderId="3" xfId="0" applyNumberFormat="1" applyFont="1" applyFill="1" applyBorder="1" applyAlignment="1">
      <alignment horizontal="center" vertical="center" wrapText="1"/>
    </xf>
    <xf numFmtId="0" fontId="0" fillId="2" borderId="3" xfId="0" applyFill="1" applyBorder="1"/>
    <xf numFmtId="0" fontId="1" fillId="0" borderId="0" xfId="0" applyFont="1" applyFill="1"/>
    <xf numFmtId="0" fontId="11" fillId="0" borderId="0" xfId="0" applyFont="1" applyFill="1"/>
    <xf numFmtId="0" fontId="1" fillId="0" borderId="3" xfId="0" applyFont="1" applyFill="1" applyBorder="1" applyAlignment="1">
      <alignment horizontal="left" vertical="top" wrapText="1"/>
    </xf>
    <xf numFmtId="6" fontId="16" fillId="0" borderId="3" xfId="0" applyNumberFormat="1" applyFont="1" applyFill="1" applyBorder="1" applyAlignment="1">
      <alignment horizontal="center" vertical="top"/>
    </xf>
    <xf numFmtId="14" fontId="1" fillId="0" borderId="3" xfId="0" applyNumberFormat="1" applyFont="1" applyFill="1" applyBorder="1" applyAlignment="1">
      <alignment horizontal="left" vertical="top" wrapText="1"/>
    </xf>
    <xf numFmtId="0" fontId="11" fillId="0" borderId="3" xfId="0" applyFont="1" applyFill="1" applyBorder="1" applyAlignment="1">
      <alignment wrapText="1"/>
    </xf>
    <xf numFmtId="0" fontId="0" fillId="0" borderId="3" xfId="0" applyFill="1" applyBorder="1" applyAlignment="1">
      <alignment wrapText="1"/>
    </xf>
    <xf numFmtId="0" fontId="0" fillId="0" borderId="3" xfId="0" applyNumberFormat="1" applyFill="1" applyBorder="1" applyAlignment="1">
      <alignment wrapText="1"/>
    </xf>
    <xf numFmtId="14" fontId="0" fillId="0" borderId="3" xfId="0" applyNumberFormat="1" applyFill="1" applyBorder="1" applyAlignment="1">
      <alignment wrapText="1"/>
    </xf>
    <xf numFmtId="0" fontId="4" fillId="5" borderId="3" xfId="0" applyFont="1" applyFill="1" applyBorder="1" applyAlignment="1">
      <alignment horizontal="left" vertical="top" wrapText="1"/>
    </xf>
    <xf numFmtId="14" fontId="4" fillId="5" borderId="3" xfId="0" applyNumberFormat="1" applyFont="1" applyFill="1" applyBorder="1" applyAlignment="1">
      <alignment horizontal="left" vertical="top" wrapText="1"/>
    </xf>
    <xf numFmtId="167" fontId="7" fillId="5" borderId="3" xfId="0" applyNumberFormat="1" applyFont="1" applyFill="1" applyBorder="1" applyAlignment="1">
      <alignment vertical="center" wrapText="1"/>
    </xf>
    <xf numFmtId="0" fontId="4" fillId="5" borderId="3" xfId="0" applyFont="1" applyFill="1" applyBorder="1" applyAlignment="1">
      <alignment vertical="top" wrapText="1"/>
    </xf>
    <xf numFmtId="6" fontId="16" fillId="0" borderId="3" xfId="0" applyNumberFormat="1" applyFont="1" applyFill="1" applyBorder="1" applyAlignment="1">
      <alignment horizontal="center" vertical="top" wrapText="1"/>
    </xf>
    <xf numFmtId="6" fontId="0" fillId="0" borderId="0" xfId="0" applyNumberFormat="1" applyFont="1" applyFill="1" applyAlignment="1">
      <alignment horizontal="center" vertical="center"/>
    </xf>
    <xf numFmtId="14" fontId="10" fillId="0" borderId="12"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4" fontId="10" fillId="6" borderId="12" xfId="0" applyNumberFormat="1" applyFont="1" applyFill="1" applyBorder="1" applyAlignment="1">
      <alignment horizontal="center" vertical="center"/>
    </xf>
    <xf numFmtId="0" fontId="0" fillId="6" borderId="8" xfId="0" applyFill="1" applyBorder="1" applyAlignment="1">
      <alignment horizontal="center" vertical="center"/>
    </xf>
    <xf numFmtId="14" fontId="8" fillId="3" borderId="13" xfId="0" applyNumberFormat="1" applyFont="1" applyFill="1" applyBorder="1" applyAlignment="1">
      <alignment horizontal="center" vertical="center" wrapText="1"/>
    </xf>
    <xf numFmtId="0" fontId="0" fillId="0" borderId="14" xfId="0" applyBorder="1" applyAlignment="1">
      <alignment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14" fontId="8" fillId="3" borderId="15" xfId="0" applyNumberFormat="1" applyFont="1" applyFill="1" applyBorder="1" applyAlignment="1">
      <alignment horizontal="center" vertical="center" wrapText="1"/>
    </xf>
    <xf numFmtId="0" fontId="0" fillId="0" borderId="16" xfId="0" applyBorder="1" applyAlignment="1">
      <alignment wrapText="1"/>
    </xf>
    <xf numFmtId="0" fontId="3" fillId="3" borderId="13" xfId="0" applyFont="1" applyFill="1" applyBorder="1" applyAlignment="1">
      <alignment horizontal="center" vertical="center" wrapText="1"/>
    </xf>
    <xf numFmtId="0" fontId="0" fillId="0" borderId="14" xfId="0" applyBorder="1" applyAlignment="1">
      <alignment horizontal="center" vertical="center" wrapText="1"/>
    </xf>
    <xf numFmtId="0" fontId="3" fillId="3" borderId="13" xfId="0" applyFont="1" applyFill="1" applyBorder="1" applyAlignment="1">
      <alignment vertical="center" wrapText="1"/>
    </xf>
    <xf numFmtId="0" fontId="0" fillId="0" borderId="14" xfId="0" applyBorder="1" applyAlignment="1">
      <alignmen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2:I9"/>
  <sheetViews>
    <sheetView tabSelected="1" zoomScale="90" zoomScaleNormal="100" workbookViewId="0">
      <selection activeCell="G11" sqref="G11"/>
    </sheetView>
  </sheetViews>
  <sheetFormatPr defaultColWidth="8.7109375" defaultRowHeight="15.75"/>
  <cols>
    <col min="1" max="1" width="1.5703125" style="19" customWidth="1"/>
    <col min="2" max="2" width="12.42578125" style="19" customWidth="1"/>
    <col min="3" max="3" width="8.140625" style="15" customWidth="1"/>
    <col min="4" max="4" width="13.28515625" style="15" customWidth="1"/>
    <col min="5" max="5" width="27.5703125" style="12" customWidth="1"/>
    <col min="6" max="6" width="83.28515625" style="15" customWidth="1"/>
    <col min="7" max="7" width="13.42578125" style="20" customWidth="1"/>
    <col min="8" max="8" width="12.7109375" style="20" customWidth="1"/>
    <col min="9" max="9" width="10.42578125" style="15" customWidth="1"/>
    <col min="10" max="16384" width="8.7109375" style="19"/>
  </cols>
  <sheetData>
    <row r="2" spans="2:9" s="17" customFormat="1" ht="47.25">
      <c r="B2" s="21" t="s">
        <v>19</v>
      </c>
      <c r="C2" s="22" t="s">
        <v>0</v>
      </c>
      <c r="D2" s="22" t="s">
        <v>2</v>
      </c>
      <c r="E2" s="22" t="s">
        <v>5</v>
      </c>
      <c r="F2" s="22" t="s">
        <v>4</v>
      </c>
      <c r="G2" s="22" t="s">
        <v>20</v>
      </c>
      <c r="H2" s="22" t="s">
        <v>21</v>
      </c>
      <c r="I2" s="22" t="s">
        <v>17</v>
      </c>
    </row>
    <row r="3" spans="2:9" ht="60">
      <c r="B3" s="47" t="s">
        <v>43</v>
      </c>
      <c r="C3" s="24" t="s">
        <v>22</v>
      </c>
      <c r="D3" s="23"/>
      <c r="E3" s="24" t="s">
        <v>44</v>
      </c>
      <c r="F3" s="24" t="s">
        <v>80</v>
      </c>
      <c r="G3" s="46">
        <v>2828000</v>
      </c>
      <c r="H3" s="46">
        <v>2828000</v>
      </c>
      <c r="I3" s="40">
        <v>42282</v>
      </c>
    </row>
    <row r="4" spans="2:9" ht="60">
      <c r="B4" s="47" t="s">
        <v>45</v>
      </c>
      <c r="C4" s="24" t="s">
        <v>22</v>
      </c>
      <c r="D4" s="23"/>
      <c r="E4" s="24" t="s">
        <v>46</v>
      </c>
      <c r="F4" s="24" t="s">
        <v>47</v>
      </c>
      <c r="G4" s="46">
        <v>295000</v>
      </c>
      <c r="H4" s="46">
        <v>295000</v>
      </c>
      <c r="I4" s="40">
        <v>42284</v>
      </c>
    </row>
    <row r="5" spans="2:9" ht="79.5" customHeight="1">
      <c r="B5" s="47" t="s">
        <v>48</v>
      </c>
      <c r="C5" s="24" t="s">
        <v>22</v>
      </c>
      <c r="D5" s="23"/>
      <c r="E5" s="24" t="s">
        <v>49</v>
      </c>
      <c r="F5" s="24" t="s">
        <v>81</v>
      </c>
      <c r="G5" s="46">
        <v>573000</v>
      </c>
      <c r="H5" s="46">
        <v>573000</v>
      </c>
      <c r="I5" s="40">
        <v>42299</v>
      </c>
    </row>
    <row r="6" spans="2:9" ht="60">
      <c r="B6" s="47" t="s">
        <v>50</v>
      </c>
      <c r="C6" s="24" t="s">
        <v>22</v>
      </c>
      <c r="D6" s="23"/>
      <c r="E6" s="24" t="s">
        <v>51</v>
      </c>
      <c r="F6" s="24" t="s">
        <v>52</v>
      </c>
      <c r="G6" s="46">
        <v>293000</v>
      </c>
      <c r="H6" s="46">
        <v>293000</v>
      </c>
      <c r="I6" s="40">
        <v>42304</v>
      </c>
    </row>
    <row r="7" spans="2:9" ht="90">
      <c r="B7" s="47" t="s">
        <v>53</v>
      </c>
      <c r="C7" s="24" t="s">
        <v>22</v>
      </c>
      <c r="D7" s="23"/>
      <c r="E7" s="24" t="s">
        <v>54</v>
      </c>
      <c r="F7" s="24" t="s">
        <v>82</v>
      </c>
      <c r="G7" s="46">
        <v>2640000</v>
      </c>
      <c r="H7" s="46">
        <v>2640000</v>
      </c>
      <c r="I7" s="40">
        <v>42333</v>
      </c>
    </row>
    <row r="8" spans="2:9" ht="75">
      <c r="B8" s="47" t="s">
        <v>55</v>
      </c>
      <c r="C8" s="24" t="s">
        <v>22</v>
      </c>
      <c r="D8" s="23"/>
      <c r="E8" s="24" t="s">
        <v>56</v>
      </c>
      <c r="F8" s="24" t="s">
        <v>57</v>
      </c>
      <c r="G8" s="46">
        <v>685000</v>
      </c>
      <c r="H8" s="46">
        <v>685000</v>
      </c>
      <c r="I8" s="40">
        <v>42349</v>
      </c>
    </row>
    <row r="9" spans="2:9" ht="75">
      <c r="B9" s="47" t="s">
        <v>58</v>
      </c>
      <c r="C9" s="24" t="s">
        <v>22</v>
      </c>
      <c r="D9" s="23"/>
      <c r="E9" s="24" t="s">
        <v>59</v>
      </c>
      <c r="F9" s="24" t="s">
        <v>83</v>
      </c>
      <c r="G9" s="46">
        <v>5810000</v>
      </c>
      <c r="H9" s="46">
        <v>5810000</v>
      </c>
      <c r="I9" s="40">
        <v>42349</v>
      </c>
    </row>
  </sheetData>
  <phoneticPr fontId="2" type="noConversion"/>
  <pageMargins left="0.70866141732283472" right="0.8" top="1.3" bottom="0.45" header="0.84" footer="0.31496062992125984"/>
  <pageSetup paperSize="8" orientation="landscape" r:id="rId1"/>
  <headerFooter>
    <oddHeader xml:space="preserve">&amp;L&amp;14&amp;F&amp;C&amp;"Calibri,Bold"&amp;18 &amp;R&amp;"Calibri,Bold"&amp;18&amp;A       .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DW11"/>
  <sheetViews>
    <sheetView topLeftCell="A2" zoomScale="90" workbookViewId="0">
      <selection activeCell="F12" sqref="F12"/>
    </sheetView>
  </sheetViews>
  <sheetFormatPr defaultRowHeight="15"/>
  <cols>
    <col min="1" max="1" width="1.42578125" style="29" customWidth="1"/>
    <col min="2" max="2" width="11.28515625" style="29" customWidth="1"/>
    <col min="3" max="3" width="8.7109375" style="29" customWidth="1"/>
    <col min="4" max="4" width="20.85546875" style="29" customWidth="1"/>
    <col min="5" max="5" width="17.28515625" style="29" customWidth="1"/>
    <col min="6" max="6" width="83.42578125" style="29" customWidth="1"/>
    <col min="7" max="7" width="16.28515625" style="33" customWidth="1"/>
    <col min="8" max="8" width="12" style="29" customWidth="1"/>
    <col min="9" max="127" width="9.140625" style="30"/>
    <col min="128" max="16384" width="9.140625" style="29"/>
  </cols>
  <sheetData>
    <row r="2" spans="1:127" ht="15.75" thickBot="1"/>
    <row r="3" spans="1:127" ht="15.75" thickBot="1">
      <c r="B3" s="63" t="s">
        <v>35</v>
      </c>
      <c r="C3" s="64"/>
      <c r="D3" s="64"/>
      <c r="E3" s="64"/>
      <c r="F3" s="64"/>
      <c r="G3" s="64"/>
      <c r="H3" s="65"/>
    </row>
    <row r="4" spans="1:127" ht="16.5" thickBot="1">
      <c r="B4" s="66" t="s">
        <v>36</v>
      </c>
      <c r="C4" s="67"/>
      <c r="D4" s="67"/>
      <c r="E4" s="38"/>
      <c r="F4" s="38"/>
      <c r="G4" s="38"/>
      <c r="H4" s="39"/>
    </row>
    <row r="5" spans="1:127" s="32" customFormat="1" ht="31.5">
      <c r="A5" s="34"/>
      <c r="B5" s="35" t="s">
        <v>19</v>
      </c>
      <c r="C5" s="36" t="s">
        <v>0</v>
      </c>
      <c r="D5" s="36" t="s">
        <v>2</v>
      </c>
      <c r="E5" s="36" t="s">
        <v>37</v>
      </c>
      <c r="F5" s="36" t="s">
        <v>4</v>
      </c>
      <c r="G5" s="36" t="s">
        <v>38</v>
      </c>
      <c r="H5" s="37" t="s">
        <v>17</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row>
    <row r="6" spans="1:127" s="48" customFormat="1" ht="30">
      <c r="B6" s="50" t="s">
        <v>60</v>
      </c>
      <c r="C6" s="50" t="s">
        <v>22</v>
      </c>
      <c r="D6" s="50" t="s">
        <v>39</v>
      </c>
      <c r="E6" s="50" t="s">
        <v>74</v>
      </c>
      <c r="F6" s="50" t="s">
        <v>61</v>
      </c>
      <c r="G6" s="51">
        <v>144940</v>
      </c>
      <c r="H6" s="52">
        <v>42296</v>
      </c>
    </row>
    <row r="7" spans="1:127" s="48" customFormat="1" ht="45">
      <c r="B7" s="50" t="s">
        <v>62</v>
      </c>
      <c r="C7" s="50" t="s">
        <v>22</v>
      </c>
      <c r="D7" s="50" t="s">
        <v>63</v>
      </c>
      <c r="E7" s="50" t="s">
        <v>73</v>
      </c>
      <c r="F7" s="50" t="s">
        <v>64</v>
      </c>
      <c r="G7" s="51">
        <v>498481</v>
      </c>
      <c r="H7" s="52">
        <v>42298</v>
      </c>
    </row>
    <row r="8" spans="1:127" s="48" customFormat="1" ht="30">
      <c r="B8" s="50" t="s">
        <v>65</v>
      </c>
      <c r="C8" s="50" t="s">
        <v>22</v>
      </c>
      <c r="D8" s="50" t="s">
        <v>28</v>
      </c>
      <c r="E8" s="50" t="s">
        <v>72</v>
      </c>
      <c r="F8" s="50" t="s">
        <v>66</v>
      </c>
      <c r="G8" s="51">
        <v>228488</v>
      </c>
      <c r="H8" s="52">
        <v>42298</v>
      </c>
    </row>
    <row r="9" spans="1:127" s="48" customFormat="1" ht="45">
      <c r="B9" s="50" t="s">
        <v>67</v>
      </c>
      <c r="C9" s="50" t="s">
        <v>22</v>
      </c>
      <c r="D9" s="50" t="s">
        <v>39</v>
      </c>
      <c r="E9" s="50" t="s">
        <v>71</v>
      </c>
      <c r="F9" s="50" t="s">
        <v>84</v>
      </c>
      <c r="G9" s="51">
        <v>236500</v>
      </c>
      <c r="H9" s="52">
        <v>42355</v>
      </c>
    </row>
    <row r="10" spans="1:127" s="49" customFormat="1" ht="165">
      <c r="B10" s="50" t="s">
        <v>68</v>
      </c>
      <c r="C10" s="50" t="s">
        <v>22</v>
      </c>
      <c r="D10" s="50" t="s">
        <v>69</v>
      </c>
      <c r="E10" s="50" t="s">
        <v>70</v>
      </c>
      <c r="F10" s="50" t="s">
        <v>85</v>
      </c>
      <c r="G10" s="61" t="s">
        <v>79</v>
      </c>
      <c r="H10" s="52">
        <v>42292</v>
      </c>
    </row>
    <row r="11" spans="1:127">
      <c r="G11" s="62"/>
    </row>
  </sheetData>
  <mergeCells count="2">
    <mergeCell ref="B3:H3"/>
    <mergeCell ref="B4:D4"/>
  </mergeCells>
  <phoneticPr fontId="0" type="noConversion"/>
  <pageMargins left="0.7" right="0.7" top="0.86" bottom="0.75" header="0.43" footer="0.3"/>
  <pageSetup paperSize="9" scale="77" orientation="landscape" r:id="rId1"/>
  <headerFooter alignWithMargins="0">
    <oddHeader>&amp;L&amp;F&amp;R&amp;"Calibri,Bold"&amp;16&amp;A</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X18"/>
  <sheetViews>
    <sheetView topLeftCell="A2" zoomScale="75" zoomScaleNormal="100" workbookViewId="0">
      <pane xSplit="8" ySplit="2" topLeftCell="I6" activePane="bottomRight" state="frozen"/>
      <selection activeCell="E27" sqref="E27"/>
      <selection pane="topRight" activeCell="E27" sqref="E27"/>
      <selection pane="bottomLeft" activeCell="E27" sqref="E27"/>
      <selection pane="bottomRight" activeCell="A17" sqref="A17:IV17"/>
    </sheetView>
  </sheetViews>
  <sheetFormatPr defaultColWidth="20.7109375" defaultRowHeight="15"/>
  <cols>
    <col min="1" max="1" width="2.85546875" style="5" customWidth="1"/>
    <col min="2" max="2" width="10.28515625" style="5" customWidth="1"/>
    <col min="3" max="3" width="18.140625" style="5" customWidth="1"/>
    <col min="4" max="4" width="20.5703125" style="5" customWidth="1"/>
    <col min="5" max="5" width="10.42578125" style="5" customWidth="1"/>
    <col min="6" max="6" width="10.85546875" style="5" customWidth="1"/>
    <col min="7" max="7" width="38.28515625" style="5" hidden="1" customWidth="1"/>
    <col min="8" max="8" width="20.7109375" style="5" hidden="1" customWidth="1"/>
    <col min="9" max="9" width="7.5703125" style="26" customWidth="1"/>
    <col min="10" max="10" width="5.85546875" style="26" customWidth="1"/>
    <col min="11" max="13" width="8.140625" style="26" customWidth="1"/>
    <col min="14" max="14" width="7.140625" style="26" customWidth="1"/>
    <col min="15" max="15" width="8.140625" style="26" customWidth="1"/>
    <col min="16" max="16" width="6.42578125" style="26" customWidth="1"/>
    <col min="17" max="19" width="8.140625" style="26" customWidth="1"/>
    <col min="20" max="20" width="5.28515625" style="26" customWidth="1"/>
    <col min="21" max="21" width="7" style="26" customWidth="1"/>
    <col min="22" max="22" width="12.7109375" style="26" customWidth="1"/>
    <col min="23" max="23" width="9.7109375" style="5" customWidth="1"/>
    <col min="24" max="24" width="12.5703125" style="5" customWidth="1"/>
    <col min="25" max="16384" width="20.7109375" style="5"/>
  </cols>
  <sheetData>
    <row r="1" spans="2:24" ht="15.75" thickBot="1"/>
    <row r="2" spans="2:24" ht="16.5" thickBot="1">
      <c r="B2" s="68" t="s">
        <v>0</v>
      </c>
      <c r="C2" s="68" t="s">
        <v>2</v>
      </c>
      <c r="D2" s="68" t="s">
        <v>4</v>
      </c>
      <c r="E2" s="68" t="s">
        <v>5</v>
      </c>
      <c r="F2" s="72" t="s">
        <v>6</v>
      </c>
      <c r="G2" s="11" t="s">
        <v>1</v>
      </c>
      <c r="H2" s="11" t="s">
        <v>3</v>
      </c>
      <c r="I2" s="70" t="s">
        <v>13</v>
      </c>
      <c r="J2" s="64"/>
      <c r="K2" s="64"/>
      <c r="L2" s="64"/>
      <c r="M2" s="64"/>
      <c r="N2" s="65"/>
      <c r="O2" s="70" t="s">
        <v>14</v>
      </c>
      <c r="P2" s="71"/>
      <c r="Q2" s="71"/>
      <c r="R2" s="71"/>
      <c r="S2" s="71"/>
      <c r="T2" s="71"/>
      <c r="U2" s="45"/>
      <c r="V2" s="74" t="s">
        <v>15</v>
      </c>
      <c r="W2" s="76" t="s">
        <v>16</v>
      </c>
      <c r="X2" s="68" t="s">
        <v>17</v>
      </c>
    </row>
    <row r="3" spans="2:24" ht="32.25" thickBot="1">
      <c r="B3" s="69"/>
      <c r="C3" s="69"/>
      <c r="D3" s="69"/>
      <c r="E3" s="69"/>
      <c r="F3" s="73"/>
      <c r="G3" s="9"/>
      <c r="H3" s="9"/>
      <c r="I3" s="11" t="s">
        <v>7</v>
      </c>
      <c r="J3" s="11" t="s">
        <v>8</v>
      </c>
      <c r="K3" s="11" t="s">
        <v>9</v>
      </c>
      <c r="L3" s="11" t="s">
        <v>10</v>
      </c>
      <c r="M3" s="11" t="s">
        <v>11</v>
      </c>
      <c r="N3" s="10" t="s">
        <v>12</v>
      </c>
      <c r="O3" s="11" t="s">
        <v>7</v>
      </c>
      <c r="P3" s="11" t="s">
        <v>8</v>
      </c>
      <c r="Q3" s="11" t="s">
        <v>9</v>
      </c>
      <c r="R3" s="11" t="s">
        <v>10</v>
      </c>
      <c r="S3" s="11" t="s">
        <v>11</v>
      </c>
      <c r="T3" s="10" t="s">
        <v>12</v>
      </c>
      <c r="U3" s="10" t="s">
        <v>42</v>
      </c>
      <c r="V3" s="75"/>
      <c r="W3" s="77"/>
      <c r="X3" s="69"/>
    </row>
    <row r="4" spans="2:24" customFormat="1" ht="63">
      <c r="B4" s="57" t="s">
        <v>24</v>
      </c>
      <c r="C4" s="57" t="s">
        <v>25</v>
      </c>
      <c r="D4" s="57" t="s">
        <v>26</v>
      </c>
      <c r="E4" s="57" t="s">
        <v>27</v>
      </c>
      <c r="F4" s="57" t="s">
        <v>75</v>
      </c>
      <c r="G4" s="57" t="s">
        <v>27</v>
      </c>
      <c r="H4" s="57" t="s">
        <v>76</v>
      </c>
      <c r="I4" s="57" t="s">
        <v>40</v>
      </c>
      <c r="J4" s="57" t="s">
        <v>40</v>
      </c>
      <c r="K4" s="57" t="s">
        <v>40</v>
      </c>
      <c r="L4" s="57" t="s">
        <v>40</v>
      </c>
      <c r="M4" s="57" t="s">
        <v>40</v>
      </c>
      <c r="N4" s="57" t="s">
        <v>40</v>
      </c>
      <c r="O4" s="59">
        <v>23</v>
      </c>
      <c r="P4" s="59">
        <v>24</v>
      </c>
      <c r="Q4" s="59">
        <v>67</v>
      </c>
      <c r="R4" s="59">
        <v>3</v>
      </c>
      <c r="S4" s="59">
        <v>54</v>
      </c>
      <c r="T4" s="59">
        <v>0</v>
      </c>
      <c r="U4" s="59">
        <f>3+46</f>
        <v>49</v>
      </c>
      <c r="V4" s="59">
        <f>SUM(O4:U4)</f>
        <v>220</v>
      </c>
      <c r="W4" s="60" t="s">
        <v>40</v>
      </c>
      <c r="X4" s="58">
        <v>42369</v>
      </c>
    </row>
    <row r="5" spans="2:24" customFormat="1" ht="63">
      <c r="B5" s="57" t="s">
        <v>24</v>
      </c>
      <c r="C5" s="57" t="s">
        <v>77</v>
      </c>
      <c r="D5" s="57" t="s">
        <v>26</v>
      </c>
      <c r="E5" s="57" t="s">
        <v>27</v>
      </c>
      <c r="F5" s="57" t="s">
        <v>75</v>
      </c>
      <c r="G5" s="57" t="s">
        <v>27</v>
      </c>
      <c r="H5" s="57" t="s">
        <v>76</v>
      </c>
      <c r="I5" s="57" t="s">
        <v>40</v>
      </c>
      <c r="J5" s="57" t="s">
        <v>40</v>
      </c>
      <c r="K5" s="57" t="s">
        <v>40</v>
      </c>
      <c r="L5" s="57" t="s">
        <v>40</v>
      </c>
      <c r="M5" s="57" t="s">
        <v>40</v>
      </c>
      <c r="N5" s="57" t="s">
        <v>40</v>
      </c>
      <c r="O5" s="59">
        <f>602+539.5</f>
        <v>1141.5</v>
      </c>
      <c r="P5" s="59">
        <f>70+4</f>
        <v>74</v>
      </c>
      <c r="Q5" s="59">
        <v>21</v>
      </c>
      <c r="R5" s="59">
        <v>7</v>
      </c>
      <c r="S5" s="59">
        <f>2+1</f>
        <v>3</v>
      </c>
      <c r="T5" s="59">
        <v>0</v>
      </c>
      <c r="U5" s="59">
        <v>2</v>
      </c>
      <c r="V5" s="59">
        <f t="shared" ref="V5:V15" si="0">SUM(O5:U5)</f>
        <v>1248.5</v>
      </c>
      <c r="W5" s="60" t="s">
        <v>40</v>
      </c>
      <c r="X5" s="58">
        <v>42369</v>
      </c>
    </row>
    <row r="6" spans="2:24" customFormat="1" ht="63">
      <c r="B6" s="57" t="s">
        <v>24</v>
      </c>
      <c r="C6" s="57" t="s">
        <v>41</v>
      </c>
      <c r="D6" s="57" t="s">
        <v>26</v>
      </c>
      <c r="E6" s="57" t="s">
        <v>27</v>
      </c>
      <c r="F6" s="57" t="s">
        <v>75</v>
      </c>
      <c r="G6" s="57" t="s">
        <v>27</v>
      </c>
      <c r="H6" s="57" t="s">
        <v>76</v>
      </c>
      <c r="I6" s="57" t="s">
        <v>40</v>
      </c>
      <c r="J6" s="57" t="s">
        <v>40</v>
      </c>
      <c r="K6" s="57" t="s">
        <v>40</v>
      </c>
      <c r="L6" s="57" t="s">
        <v>40</v>
      </c>
      <c r="M6" s="57" t="s">
        <v>40</v>
      </c>
      <c r="N6" s="57" t="s">
        <v>40</v>
      </c>
      <c r="O6" s="59">
        <v>1756</v>
      </c>
      <c r="P6" s="59">
        <v>34</v>
      </c>
      <c r="Q6" s="59">
        <v>1</v>
      </c>
      <c r="R6" s="59">
        <v>4</v>
      </c>
      <c r="S6" s="59">
        <v>1</v>
      </c>
      <c r="T6" s="59">
        <v>0</v>
      </c>
      <c r="U6" s="59">
        <f>174+6</f>
        <v>180</v>
      </c>
      <c r="V6" s="59">
        <f t="shared" si="0"/>
        <v>1976</v>
      </c>
      <c r="W6" s="60" t="s">
        <v>40</v>
      </c>
      <c r="X6" s="58">
        <v>42369</v>
      </c>
    </row>
    <row r="7" spans="2:24" customFormat="1" ht="63">
      <c r="B7" s="57" t="s">
        <v>24</v>
      </c>
      <c r="C7" s="57" t="s">
        <v>28</v>
      </c>
      <c r="D7" s="57" t="s">
        <v>26</v>
      </c>
      <c r="E7" s="57" t="s">
        <v>27</v>
      </c>
      <c r="F7" s="57" t="s">
        <v>75</v>
      </c>
      <c r="G7" s="57" t="s">
        <v>27</v>
      </c>
      <c r="H7" s="57" t="s">
        <v>76</v>
      </c>
      <c r="I7" s="57" t="s">
        <v>40</v>
      </c>
      <c r="J7" s="57" t="s">
        <v>40</v>
      </c>
      <c r="K7" s="57" t="s">
        <v>40</v>
      </c>
      <c r="L7" s="57" t="s">
        <v>40</v>
      </c>
      <c r="M7" s="57" t="s">
        <v>40</v>
      </c>
      <c r="N7" s="57" t="s">
        <v>40</v>
      </c>
      <c r="O7" s="59">
        <f>64</f>
        <v>64</v>
      </c>
      <c r="P7" s="59">
        <f>8</f>
        <v>8</v>
      </c>
      <c r="Q7" s="59">
        <v>0</v>
      </c>
      <c r="R7" s="59">
        <v>3</v>
      </c>
      <c r="S7" s="59">
        <v>6</v>
      </c>
      <c r="T7" s="59">
        <v>0</v>
      </c>
      <c r="U7" s="59">
        <v>90</v>
      </c>
      <c r="V7" s="59">
        <f t="shared" si="0"/>
        <v>171</v>
      </c>
      <c r="W7" s="60" t="s">
        <v>40</v>
      </c>
      <c r="X7" s="58">
        <v>42369</v>
      </c>
    </row>
    <row r="8" spans="2:24" customFormat="1" ht="63">
      <c r="B8" s="57" t="s">
        <v>24</v>
      </c>
      <c r="C8" s="57" t="s">
        <v>78</v>
      </c>
      <c r="D8" s="57" t="s">
        <v>26</v>
      </c>
      <c r="E8" s="57" t="s">
        <v>27</v>
      </c>
      <c r="F8" s="57" t="s">
        <v>75</v>
      </c>
      <c r="G8" s="57" t="s">
        <v>27</v>
      </c>
      <c r="H8" s="57" t="s">
        <v>76</v>
      </c>
      <c r="I8" s="57" t="s">
        <v>40</v>
      </c>
      <c r="J8" s="57" t="s">
        <v>40</v>
      </c>
      <c r="K8" s="57" t="s">
        <v>40</v>
      </c>
      <c r="L8" s="57" t="s">
        <v>40</v>
      </c>
      <c r="M8" s="57" t="s">
        <v>40</v>
      </c>
      <c r="N8" s="57" t="s">
        <v>40</v>
      </c>
      <c r="O8" s="59">
        <v>0</v>
      </c>
      <c r="P8" s="59">
        <v>0</v>
      </c>
      <c r="Q8" s="59">
        <v>0</v>
      </c>
      <c r="R8" s="59">
        <v>0</v>
      </c>
      <c r="S8" s="59">
        <v>0</v>
      </c>
      <c r="T8" s="59">
        <v>0</v>
      </c>
      <c r="U8" s="59">
        <v>0</v>
      </c>
      <c r="V8" s="59">
        <f t="shared" si="0"/>
        <v>0</v>
      </c>
      <c r="W8" s="60" t="s">
        <v>40</v>
      </c>
      <c r="X8" s="58">
        <v>42369</v>
      </c>
    </row>
    <row r="9" spans="2:24" customFormat="1" ht="63">
      <c r="B9" s="57" t="s">
        <v>24</v>
      </c>
      <c r="C9" s="57" t="s">
        <v>29</v>
      </c>
      <c r="D9" s="57" t="s">
        <v>26</v>
      </c>
      <c r="E9" s="57" t="s">
        <v>27</v>
      </c>
      <c r="F9" s="57" t="s">
        <v>75</v>
      </c>
      <c r="G9" s="57" t="s">
        <v>27</v>
      </c>
      <c r="H9" s="57" t="s">
        <v>76</v>
      </c>
      <c r="I9" s="57" t="s">
        <v>40</v>
      </c>
      <c r="J9" s="57" t="s">
        <v>40</v>
      </c>
      <c r="K9" s="57" t="s">
        <v>40</v>
      </c>
      <c r="L9" s="57" t="s">
        <v>40</v>
      </c>
      <c r="M9" s="57" t="s">
        <v>40</v>
      </c>
      <c r="N9" s="57" t="s">
        <v>40</v>
      </c>
      <c r="O9" s="59">
        <v>0</v>
      </c>
      <c r="P9" s="59">
        <v>0</v>
      </c>
      <c r="Q9" s="59">
        <v>0</v>
      </c>
      <c r="R9" s="59">
        <v>0</v>
      </c>
      <c r="S9" s="59">
        <v>0</v>
      </c>
      <c r="T9" s="59">
        <v>0</v>
      </c>
      <c r="U9" s="59">
        <v>2</v>
      </c>
      <c r="V9" s="59">
        <f t="shared" si="0"/>
        <v>2</v>
      </c>
      <c r="W9" s="60" t="s">
        <v>40</v>
      </c>
      <c r="X9" s="58">
        <v>42369</v>
      </c>
    </row>
    <row r="10" spans="2:24" customFormat="1" ht="63">
      <c r="B10" s="57" t="s">
        <v>24</v>
      </c>
      <c r="C10" s="57" t="s">
        <v>30</v>
      </c>
      <c r="D10" s="57" t="s">
        <v>26</v>
      </c>
      <c r="E10" s="57" t="s">
        <v>27</v>
      </c>
      <c r="F10" s="57" t="s">
        <v>75</v>
      </c>
      <c r="G10" s="57" t="s">
        <v>27</v>
      </c>
      <c r="H10" s="57" t="s">
        <v>76</v>
      </c>
      <c r="I10" s="57" t="s">
        <v>40</v>
      </c>
      <c r="J10" s="57" t="s">
        <v>40</v>
      </c>
      <c r="K10" s="57" t="s">
        <v>40</v>
      </c>
      <c r="L10" s="57" t="s">
        <v>40</v>
      </c>
      <c r="M10" s="57" t="s">
        <v>40</v>
      </c>
      <c r="N10" s="57" t="s">
        <v>40</v>
      </c>
      <c r="O10" s="59">
        <v>0</v>
      </c>
      <c r="P10" s="59">
        <v>0</v>
      </c>
      <c r="Q10" s="59">
        <v>0</v>
      </c>
      <c r="R10" s="59">
        <v>0</v>
      </c>
      <c r="S10" s="59">
        <v>0</v>
      </c>
      <c r="T10" s="59">
        <v>0</v>
      </c>
      <c r="U10" s="59">
        <v>0</v>
      </c>
      <c r="V10" s="59">
        <f t="shared" si="0"/>
        <v>0</v>
      </c>
      <c r="W10" s="60" t="s">
        <v>40</v>
      </c>
      <c r="X10" s="58">
        <v>42369</v>
      </c>
    </row>
    <row r="11" spans="2:24" customFormat="1" ht="63">
      <c r="B11" s="57" t="s">
        <v>24</v>
      </c>
      <c r="C11" s="57" t="s">
        <v>31</v>
      </c>
      <c r="D11" s="57" t="s">
        <v>26</v>
      </c>
      <c r="E11" s="57" t="s">
        <v>27</v>
      </c>
      <c r="F11" s="57" t="s">
        <v>75</v>
      </c>
      <c r="G11" s="57" t="s">
        <v>27</v>
      </c>
      <c r="H11" s="57" t="s">
        <v>76</v>
      </c>
      <c r="I11" s="57" t="s">
        <v>40</v>
      </c>
      <c r="J11" s="57" t="s">
        <v>40</v>
      </c>
      <c r="K11" s="57" t="s">
        <v>40</v>
      </c>
      <c r="L11" s="57" t="s">
        <v>40</v>
      </c>
      <c r="M11" s="57" t="s">
        <v>40</v>
      </c>
      <c r="N11" s="57" t="s">
        <v>40</v>
      </c>
      <c r="O11" s="59">
        <v>0</v>
      </c>
      <c r="P11" s="59">
        <v>0</v>
      </c>
      <c r="Q11" s="59">
        <v>0</v>
      </c>
      <c r="R11" s="59">
        <v>0</v>
      </c>
      <c r="S11" s="59">
        <v>0</v>
      </c>
      <c r="T11" s="59">
        <v>0</v>
      </c>
      <c r="U11" s="59">
        <v>0</v>
      </c>
      <c r="V11" s="59">
        <f t="shared" si="0"/>
        <v>0</v>
      </c>
      <c r="W11" s="60" t="s">
        <v>40</v>
      </c>
      <c r="X11" s="58">
        <v>42369</v>
      </c>
    </row>
    <row r="12" spans="2:24" customFormat="1" ht="63">
      <c r="B12" s="57" t="s">
        <v>24</v>
      </c>
      <c r="C12" s="57" t="s">
        <v>32</v>
      </c>
      <c r="D12" s="57" t="s">
        <v>26</v>
      </c>
      <c r="E12" s="57" t="s">
        <v>27</v>
      </c>
      <c r="F12" s="57" t="s">
        <v>75</v>
      </c>
      <c r="G12" s="57" t="s">
        <v>27</v>
      </c>
      <c r="H12" s="57" t="s">
        <v>76</v>
      </c>
      <c r="I12" s="57" t="s">
        <v>40</v>
      </c>
      <c r="J12" s="57" t="s">
        <v>40</v>
      </c>
      <c r="K12" s="57" t="s">
        <v>40</v>
      </c>
      <c r="L12" s="57" t="s">
        <v>40</v>
      </c>
      <c r="M12" s="57" t="s">
        <v>40</v>
      </c>
      <c r="N12" s="57" t="s">
        <v>40</v>
      </c>
      <c r="O12" s="59">
        <v>0</v>
      </c>
      <c r="P12" s="59">
        <v>0</v>
      </c>
      <c r="Q12" s="59">
        <v>0</v>
      </c>
      <c r="R12" s="59">
        <v>0</v>
      </c>
      <c r="S12" s="59">
        <v>0</v>
      </c>
      <c r="T12" s="59">
        <v>0</v>
      </c>
      <c r="U12" s="59">
        <v>0</v>
      </c>
      <c r="V12" s="59">
        <f t="shared" si="0"/>
        <v>0</v>
      </c>
      <c r="W12" s="60" t="s">
        <v>40</v>
      </c>
      <c r="X12" s="58">
        <v>42369</v>
      </c>
    </row>
    <row r="13" spans="2:24" customFormat="1" ht="63">
      <c r="B13" s="57" t="s">
        <v>24</v>
      </c>
      <c r="C13" s="57" t="s">
        <v>33</v>
      </c>
      <c r="D13" s="57" t="s">
        <v>26</v>
      </c>
      <c r="E13" s="57" t="s">
        <v>27</v>
      </c>
      <c r="F13" s="57" t="s">
        <v>75</v>
      </c>
      <c r="G13" s="57" t="s">
        <v>27</v>
      </c>
      <c r="H13" s="57" t="s">
        <v>76</v>
      </c>
      <c r="I13" s="57" t="s">
        <v>40</v>
      </c>
      <c r="J13" s="57" t="s">
        <v>40</v>
      </c>
      <c r="K13" s="57" t="s">
        <v>40</v>
      </c>
      <c r="L13" s="57" t="s">
        <v>40</v>
      </c>
      <c r="M13" s="57" t="s">
        <v>40</v>
      </c>
      <c r="N13" s="57" t="s">
        <v>40</v>
      </c>
      <c r="O13" s="59">
        <v>0</v>
      </c>
      <c r="P13" s="59">
        <v>0</v>
      </c>
      <c r="Q13" s="59">
        <v>0</v>
      </c>
      <c r="R13" s="59">
        <v>0</v>
      </c>
      <c r="S13" s="59">
        <v>0</v>
      </c>
      <c r="T13" s="59">
        <v>0</v>
      </c>
      <c r="U13" s="59">
        <v>0</v>
      </c>
      <c r="V13" s="59">
        <f t="shared" si="0"/>
        <v>0</v>
      </c>
      <c r="W13" s="60" t="s">
        <v>40</v>
      </c>
      <c r="X13" s="58">
        <v>42369</v>
      </c>
    </row>
    <row r="14" spans="2:24" customFormat="1" ht="63">
      <c r="B14" s="57" t="s">
        <v>24</v>
      </c>
      <c r="C14" s="57" t="s">
        <v>34</v>
      </c>
      <c r="D14" s="57" t="s">
        <v>26</v>
      </c>
      <c r="E14" s="57" t="s">
        <v>27</v>
      </c>
      <c r="F14" s="57" t="s">
        <v>75</v>
      </c>
      <c r="G14" s="57" t="s">
        <v>27</v>
      </c>
      <c r="H14" s="57" t="s">
        <v>76</v>
      </c>
      <c r="I14" s="57" t="s">
        <v>40</v>
      </c>
      <c r="J14" s="57" t="s">
        <v>40</v>
      </c>
      <c r="K14" s="57" t="s">
        <v>40</v>
      </c>
      <c r="L14" s="57" t="s">
        <v>40</v>
      </c>
      <c r="M14" s="57" t="s">
        <v>40</v>
      </c>
      <c r="N14" s="57" t="s">
        <v>40</v>
      </c>
      <c r="O14" s="59">
        <v>0</v>
      </c>
      <c r="P14" s="59">
        <v>0</v>
      </c>
      <c r="Q14" s="59">
        <v>0</v>
      </c>
      <c r="R14" s="59">
        <v>0</v>
      </c>
      <c r="S14" s="59">
        <v>0</v>
      </c>
      <c r="T14" s="59">
        <v>0</v>
      </c>
      <c r="U14" s="59">
        <v>0</v>
      </c>
      <c r="V14" s="59">
        <f t="shared" si="0"/>
        <v>0</v>
      </c>
      <c r="W14" s="60" t="s">
        <v>40</v>
      </c>
      <c r="X14" s="58">
        <v>42369</v>
      </c>
    </row>
    <row r="15" spans="2:24" customFormat="1" ht="63">
      <c r="B15" s="57" t="s">
        <v>24</v>
      </c>
      <c r="C15" s="57" t="s">
        <v>23</v>
      </c>
      <c r="D15" s="57" t="s">
        <v>26</v>
      </c>
      <c r="E15" s="57" t="s">
        <v>27</v>
      </c>
      <c r="F15" s="57" t="s">
        <v>75</v>
      </c>
      <c r="G15" s="57" t="s">
        <v>27</v>
      </c>
      <c r="H15" s="57" t="s">
        <v>76</v>
      </c>
      <c r="I15" s="57" t="s">
        <v>40</v>
      </c>
      <c r="J15" s="57" t="s">
        <v>40</v>
      </c>
      <c r="K15" s="57" t="s">
        <v>40</v>
      </c>
      <c r="L15" s="57" t="s">
        <v>40</v>
      </c>
      <c r="M15" s="57" t="s">
        <v>40</v>
      </c>
      <c r="N15" s="57" t="s">
        <v>40</v>
      </c>
      <c r="O15" s="59">
        <v>0</v>
      </c>
      <c r="P15" s="59">
        <v>0</v>
      </c>
      <c r="Q15" s="59">
        <v>0</v>
      </c>
      <c r="R15" s="59">
        <v>0</v>
      </c>
      <c r="S15" s="59">
        <v>0</v>
      </c>
      <c r="T15" s="59">
        <v>0</v>
      </c>
      <c r="U15" s="59">
        <v>0</v>
      </c>
      <c r="V15" s="59">
        <f t="shared" si="0"/>
        <v>0</v>
      </c>
      <c r="W15" s="60" t="s">
        <v>40</v>
      </c>
      <c r="X15" s="58">
        <v>42369</v>
      </c>
    </row>
    <row r="16" spans="2:24" s="6" customFormat="1">
      <c r="I16" s="27"/>
      <c r="J16" s="27"/>
      <c r="K16" s="27"/>
      <c r="L16" s="27"/>
      <c r="M16" s="27"/>
      <c r="N16" s="27"/>
      <c r="O16" s="27"/>
      <c r="P16" s="27"/>
      <c r="Q16" s="27"/>
      <c r="R16" s="27"/>
      <c r="S16" s="27"/>
      <c r="T16" s="27"/>
      <c r="U16" s="27"/>
      <c r="V16" s="27"/>
    </row>
    <row r="17" spans="2:24" s="6" customFormat="1">
      <c r="I17" s="27"/>
      <c r="J17" s="27"/>
      <c r="K17" s="27"/>
      <c r="L17" s="27"/>
      <c r="M17" s="27"/>
      <c r="N17" s="27"/>
      <c r="O17" s="27"/>
      <c r="P17" s="27"/>
      <c r="Q17" s="27"/>
      <c r="R17" s="27"/>
      <c r="S17" s="27"/>
      <c r="T17" s="27"/>
      <c r="U17" s="27"/>
      <c r="V17" s="27"/>
    </row>
    <row r="18" spans="2:24" s="7" customFormat="1">
      <c r="B18" s="8"/>
      <c r="D18" s="8"/>
      <c r="E18" s="8"/>
      <c r="I18" s="28"/>
      <c r="J18" s="28"/>
      <c r="K18" s="28"/>
      <c r="L18" s="28"/>
      <c r="M18" s="28"/>
      <c r="N18" s="28"/>
      <c r="O18" s="28"/>
      <c r="P18" s="28"/>
      <c r="Q18" s="28"/>
      <c r="R18" s="28"/>
      <c r="S18" s="28"/>
      <c r="T18" s="28"/>
      <c r="U18" s="28"/>
      <c r="V18" s="28"/>
      <c r="X18" s="8"/>
    </row>
  </sheetData>
  <mergeCells count="10">
    <mergeCell ref="B2:B3"/>
    <mergeCell ref="C2:C3"/>
    <mergeCell ref="D2:D3"/>
    <mergeCell ref="E2:E3"/>
    <mergeCell ref="X2:X3"/>
    <mergeCell ref="I2:N2"/>
    <mergeCell ref="O2:T2"/>
    <mergeCell ref="F2:F3"/>
    <mergeCell ref="V2:V3"/>
    <mergeCell ref="W2:W3"/>
  </mergeCells>
  <phoneticPr fontId="2" type="noConversion"/>
  <printOptions gridLines="1"/>
  <pageMargins left="0.52" right="0.45" top="0.87" bottom="0.4" header="0.55000000000000004" footer="0.36"/>
  <pageSetup paperSize="9" scale="64" orientation="landscape" r:id="rId1"/>
  <headerFooter>
    <oddHeader>&amp;L&amp;"Calibri,Bold"&amp;14&amp;F&amp;C&amp;"Calibri,Bold"&amp;18 &amp;R&amp;"Calibri,Bold"&amp;16&amp;A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H9"/>
  <sheetViews>
    <sheetView zoomScaleNormal="100" workbookViewId="0">
      <selection activeCell="G10" sqref="G10"/>
    </sheetView>
  </sheetViews>
  <sheetFormatPr defaultColWidth="36" defaultRowHeight="15.75"/>
  <cols>
    <col min="1" max="1" width="1.7109375" style="3" customWidth="1"/>
    <col min="2" max="2" width="10.140625" style="3" customWidth="1"/>
    <col min="3" max="3" width="12.5703125" style="3" customWidth="1"/>
    <col min="4" max="4" width="13.42578125" style="3" customWidth="1"/>
    <col min="5" max="5" width="17" style="4" customWidth="1"/>
    <col min="6" max="6" width="29.85546875" style="3" customWidth="1"/>
    <col min="7" max="7" width="17.7109375" style="3" customWidth="1"/>
    <col min="8" max="8" width="11.85546875" style="3" bestFit="1" customWidth="1"/>
    <col min="9" max="16384" width="36" style="3"/>
  </cols>
  <sheetData>
    <row r="2" spans="2:8" s="2" customFormat="1"/>
    <row r="3" spans="2:8" ht="31.5">
      <c r="B3" s="18" t="s">
        <v>19</v>
      </c>
      <c r="C3" s="14" t="s">
        <v>0</v>
      </c>
      <c r="D3" s="14" t="s">
        <v>2</v>
      </c>
      <c r="E3" s="14" t="s">
        <v>5</v>
      </c>
      <c r="F3" s="14" t="s">
        <v>4</v>
      </c>
      <c r="G3" s="14" t="s">
        <v>21</v>
      </c>
      <c r="H3" s="14" t="s">
        <v>17</v>
      </c>
    </row>
    <row r="4" spans="2:8" s="25" customFormat="1" ht="43.5" customHeight="1">
      <c r="B4" s="41"/>
      <c r="C4" s="42" t="s">
        <v>24</v>
      </c>
      <c r="D4" s="42"/>
      <c r="E4" s="42"/>
      <c r="F4" s="43"/>
      <c r="G4" s="42" t="s">
        <v>18</v>
      </c>
      <c r="H4" s="44"/>
    </row>
    <row r="5" spans="2:8">
      <c r="E5" s="3"/>
    </row>
    <row r="6" spans="2:8">
      <c r="E6" s="3"/>
    </row>
    <row r="7" spans="2:8">
      <c r="E7" s="3"/>
    </row>
    <row r="8" spans="2:8">
      <c r="E8" s="3"/>
    </row>
    <row r="9" spans="2:8">
      <c r="E9" s="3"/>
    </row>
  </sheetData>
  <phoneticPr fontId="2" type="noConversion"/>
  <printOptions gridLines="1"/>
  <pageMargins left="0.70866141732283472" right="0.70866141732283472" top="1.17" bottom="0.74803149606299213" header="0.75" footer="0.31496062992125984"/>
  <pageSetup paperSize="9" orientation="landscape" r:id="rId1"/>
  <headerFooter>
    <oddHeader>&amp;L&amp;14&amp;F&amp;R&amp;"Calibri,Bold"&amp;16&amp;A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H11"/>
  <sheetViews>
    <sheetView zoomScaleNormal="100" workbookViewId="0">
      <selection activeCell="I11" sqref="I11:I12"/>
    </sheetView>
  </sheetViews>
  <sheetFormatPr defaultColWidth="8.7109375" defaultRowHeight="15.75"/>
  <cols>
    <col min="1" max="1" width="1.85546875" style="1" customWidth="1"/>
    <col min="2" max="2" width="9.42578125" style="1" customWidth="1"/>
    <col min="3" max="3" width="16.28515625" style="3" customWidth="1"/>
    <col min="4" max="4" width="14.7109375" style="3" customWidth="1"/>
    <col min="5" max="5" width="7.85546875" style="4" customWidth="1"/>
    <col min="6" max="6" width="19.7109375" style="3" customWidth="1"/>
    <col min="7" max="7" width="13.28515625" style="3" customWidth="1"/>
    <col min="8" max="8" width="20.7109375" style="3" customWidth="1"/>
    <col min="9" max="16384" width="8.7109375" style="1"/>
  </cols>
  <sheetData>
    <row r="2" spans="2:8" ht="47.25">
      <c r="B2" s="18" t="s">
        <v>19</v>
      </c>
      <c r="C2" s="14" t="s">
        <v>0</v>
      </c>
      <c r="D2" s="14" t="s">
        <v>2</v>
      </c>
      <c r="E2" s="14" t="s">
        <v>5</v>
      </c>
      <c r="F2" s="14" t="s">
        <v>4</v>
      </c>
      <c r="G2" s="14" t="s">
        <v>21</v>
      </c>
      <c r="H2" s="14" t="s">
        <v>17</v>
      </c>
    </row>
    <row r="3" spans="2:8" s="25" customFormat="1" ht="57" customHeight="1">
      <c r="B3" s="53"/>
      <c r="C3" s="54" t="s">
        <v>24</v>
      </c>
      <c r="D3" s="54"/>
      <c r="E3" s="54"/>
      <c r="F3" s="55"/>
      <c r="G3" s="54" t="s">
        <v>18</v>
      </c>
      <c r="H3" s="56"/>
    </row>
    <row r="4" spans="2:8" ht="15">
      <c r="C4" s="17"/>
      <c r="D4" s="17"/>
      <c r="E4" s="17"/>
      <c r="F4" s="17"/>
      <c r="G4" s="16"/>
      <c r="H4" s="13"/>
    </row>
    <row r="5" spans="2:8" ht="15">
      <c r="C5" s="17"/>
      <c r="D5" s="17"/>
      <c r="E5" s="17"/>
      <c r="F5" s="17"/>
      <c r="G5" s="16"/>
      <c r="H5" s="13"/>
    </row>
    <row r="6" spans="2:8" ht="15">
      <c r="C6" s="17"/>
      <c r="D6" s="17"/>
      <c r="E6" s="17"/>
      <c r="F6" s="17"/>
      <c r="G6" s="16"/>
      <c r="H6" s="13"/>
    </row>
    <row r="7" spans="2:8" ht="15">
      <c r="C7" s="17"/>
      <c r="D7" s="17"/>
      <c r="E7" s="17"/>
      <c r="F7" s="17"/>
      <c r="G7" s="16"/>
      <c r="H7" s="13"/>
    </row>
    <row r="8" spans="2:8" ht="15">
      <c r="C8" s="17"/>
      <c r="D8" s="17"/>
      <c r="E8" s="17"/>
      <c r="F8" s="17"/>
      <c r="G8" s="16"/>
      <c r="H8" s="13"/>
    </row>
    <row r="9" spans="2:8" ht="15">
      <c r="C9" s="17"/>
      <c r="D9" s="17"/>
      <c r="E9" s="17"/>
      <c r="F9" s="17"/>
      <c r="G9" s="16"/>
      <c r="H9" s="13"/>
    </row>
    <row r="10" spans="2:8">
      <c r="C10" s="15"/>
      <c r="D10" s="15"/>
      <c r="E10" s="12"/>
      <c r="F10" s="15"/>
      <c r="G10" s="15"/>
      <c r="H10" s="15"/>
    </row>
    <row r="11" spans="2:8">
      <c r="C11" s="15"/>
      <c r="D11" s="15"/>
      <c r="E11" s="12"/>
      <c r="F11" s="15"/>
      <c r="G11" s="15"/>
      <c r="H11" s="15"/>
    </row>
  </sheetData>
  <phoneticPr fontId="2" type="noConversion"/>
  <pageMargins left="0.70866141732283472" right="0.86" top="0.9" bottom="0.74803149606299213" header="0.48" footer="0.31496062992125984"/>
  <pageSetup paperSize="9" orientation="landscape" r:id="rId1"/>
  <headerFooter>
    <oddHeader>&amp;L&amp;14&amp;F&amp;R&amp;"Calibri,Bold"&amp;16&amp;A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ICT &amp; Digital</vt:lpstr>
      <vt:lpstr>PROPERTY</vt:lpstr>
      <vt:lpstr>RECRUITMENT</vt:lpstr>
      <vt:lpstr>CONSULTANCY</vt:lpstr>
      <vt:lpstr>ADVERTISING &amp; MARKETING</vt:lpstr>
      <vt:lpstr>CONSULTANCY!Print_Area</vt:lpstr>
      <vt:lpstr>'ICT &amp; Digital'!Print_Area</vt:lpstr>
      <vt:lpstr>PROPERTY!Print_Area</vt:lpstr>
      <vt:lpstr>RECRUITMENT!Print_Area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ATribe</cp:lastModifiedBy>
  <cp:lastPrinted>2016-02-11T16:38:03Z</cp:lastPrinted>
  <dcterms:created xsi:type="dcterms:W3CDTF">2010-12-07T16:43:44Z</dcterms:created>
  <dcterms:modified xsi:type="dcterms:W3CDTF">2016-02-23T11:20:25Z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