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OMS\Analytical Services\DIAL\04 JDL\02 Requests\066 Caritas Care\03 Final reports\"/>
    </mc:Choice>
  </mc:AlternateContent>
  <bookViews>
    <workbookView xWindow="120" yWindow="120" windowWidth="19035" windowHeight="11760" tabRatio="725"/>
  </bookViews>
  <sheets>
    <sheet name="Index" sheetId="15" r:id="rId1"/>
    <sheet name="A.1 National complex model" sheetId="27" r:id="rId2"/>
    <sheet name="A.2 Regional complex model" sheetId="29" r:id="rId3"/>
    <sheet name="A.3 National standard model" sheetId="31" r:id="rId4"/>
    <sheet name="A.4 Regional standard model" sheetId="30" r:id="rId5"/>
    <sheet name="B.1 Established needs" sheetId="33" r:id="rId6"/>
    <sheet name="B.2 Combined needs" sheetId="17" r:id="rId7"/>
    <sheet name="B.3 Substance misuse comparison" sheetId="18" r:id="rId8"/>
  </sheets>
  <calcPr calcId="152511"/>
</workbook>
</file>

<file path=xl/calcChain.xml><?xml version="1.0" encoding="utf-8"?>
<calcChain xmlns="http://schemas.openxmlformats.org/spreadsheetml/2006/main">
  <c r="C6" i="18" l="1"/>
  <c r="C7" i="18" l="1"/>
  <c r="C5" i="18"/>
  <c r="C4" i="18"/>
  <c r="B7" i="17"/>
  <c r="B8" i="17"/>
  <c r="B4" i="17"/>
  <c r="B5" i="17"/>
  <c r="B6" i="17"/>
  <c r="B6" i="33"/>
  <c r="B9" i="33"/>
  <c r="B7" i="33"/>
  <c r="B10" i="33"/>
  <c r="B5" i="33"/>
  <c r="B8" i="33"/>
  <c r="B4" i="33"/>
</calcChain>
</file>

<file path=xl/sharedStrings.xml><?xml version="1.0" encoding="utf-8"?>
<sst xmlns="http://schemas.openxmlformats.org/spreadsheetml/2006/main" count="299" uniqueCount="116">
  <si>
    <t>Treatment Group</t>
  </si>
  <si>
    <t>Matched Control Group</t>
  </si>
  <si>
    <t>Standardised Difference</t>
  </si>
  <si>
    <t>Number in group</t>
  </si>
  <si>
    <t>Ethnicity</t>
  </si>
  <si>
    <t xml:space="preserve">White </t>
  </si>
  <si>
    <t>Nationality</t>
  </si>
  <si>
    <t>Male</t>
  </si>
  <si>
    <t>Age</t>
  </si>
  <si>
    <t>Burglary</t>
  </si>
  <si>
    <t>Mean total previous offences</t>
  </si>
  <si>
    <t>Mean previous criminal convictions</t>
  </si>
  <si>
    <t>Mean previous custodial sentences</t>
  </si>
  <si>
    <t>Mean previous court orders</t>
  </si>
  <si>
    <t>In P45 employment (year prior to conviction)</t>
  </si>
  <si>
    <t>In P45 employment (month prior to conviction)</t>
  </si>
  <si>
    <t>Claiming Incapacity Benefit and/or Income Support (year prior to conviction)</t>
  </si>
  <si>
    <t>Notes:</t>
  </si>
  <si>
    <t>Standardised Difference Key</t>
  </si>
  <si>
    <t>Green - the two groups were well matched on this variable (-5% to 5%)</t>
  </si>
  <si>
    <t>Amber - the two groups were reasonably matched on this variable (6% to 10% or -6% to -10%)</t>
  </si>
  <si>
    <t>Red - the two groups were poorly matched on this variable (greater than 10% or less than -10%)</t>
  </si>
  <si>
    <t>A.1</t>
  </si>
  <si>
    <t>A.3</t>
  </si>
  <si>
    <t>Table number</t>
  </si>
  <si>
    <t>Table title</t>
  </si>
  <si>
    <t>Violent offences, including robbery</t>
  </si>
  <si>
    <t>B.1</t>
  </si>
  <si>
    <t>B.2</t>
  </si>
  <si>
    <t>B.3</t>
  </si>
  <si>
    <t>A.2</t>
  </si>
  <si>
    <t>A.4</t>
  </si>
  <si>
    <t>Section B - Needs among the treatment group</t>
  </si>
  <si>
    <r>
      <t>Index offence</t>
    </r>
    <r>
      <rPr>
        <b/>
        <vertAlign val="superscript"/>
        <sz val="8"/>
        <color rgb="FF000000"/>
        <rFont val="Arial"/>
        <family val="2"/>
      </rPr>
      <t>1</t>
    </r>
  </si>
  <si>
    <t>Employment and benefit history</t>
  </si>
  <si>
    <t>All figures (except mean Copas rate) are rounded to the nearest whole number; this may mean that percentages do not sum to 100%.</t>
  </si>
  <si>
    <t>Standardised differences are rounded to the nearest whole number; this may mean that some categories have the same percentages but different standarised differences in some models.</t>
  </si>
  <si>
    <t>Theft, handling, fraud and forgery</t>
  </si>
  <si>
    <r>
      <t xml:space="preserve">3 </t>
    </r>
    <r>
      <rPr>
        <sz val="9"/>
        <color indexed="8"/>
        <rFont val="Arial"/>
        <family val="2"/>
      </rPr>
      <t>Drug-related offences including importation, exportation, possession and supply of drugs.</t>
    </r>
  </si>
  <si>
    <r>
      <t xml:space="preserve">5 </t>
    </r>
    <r>
      <rPr>
        <sz val="9"/>
        <color indexed="8"/>
        <rFont val="Arial"/>
        <family val="2"/>
      </rPr>
      <t>All excluding Penalty Notices for Disorder. All prior to Index offence.</t>
    </r>
  </si>
  <si>
    <r>
      <t>Mean Copas rate</t>
    </r>
    <r>
      <rPr>
        <vertAlign val="superscript"/>
        <sz val="9"/>
        <color rgb="FF000000"/>
        <rFont val="Arial"/>
        <family val="2"/>
      </rPr>
      <t>6</t>
    </r>
  </si>
  <si>
    <r>
      <t>Criminal history</t>
    </r>
    <r>
      <rPr>
        <b/>
        <vertAlign val="superscript"/>
        <sz val="9"/>
        <color rgb="FF000000"/>
        <rFont val="Arial"/>
        <family val="2"/>
      </rPr>
      <t>5</t>
    </r>
  </si>
  <si>
    <r>
      <t>Other</t>
    </r>
    <r>
      <rPr>
        <vertAlign val="superscript"/>
        <sz val="9"/>
        <color rgb="FF000000"/>
        <rFont val="Arial"/>
        <family val="2"/>
      </rPr>
      <t>4</t>
    </r>
  </si>
  <si>
    <r>
      <t>Drug-related offences</t>
    </r>
    <r>
      <rPr>
        <vertAlign val="superscript"/>
        <sz val="9"/>
        <color rgb="FF000000"/>
        <rFont val="Arial"/>
        <family val="2"/>
      </rPr>
      <t>3</t>
    </r>
  </si>
  <si>
    <t>1 Index Offence is based on OGRS categories. Further details on make-up of categories available upon request</t>
  </si>
  <si>
    <t>4 Other offences include absconding and bail offences.</t>
  </si>
  <si>
    <t>2 Vehicle-related offences include theft of or from vehicles, drink-driving and other motoring offences</t>
  </si>
  <si>
    <t>Female</t>
  </si>
  <si>
    <t>Non-UK and unknown</t>
  </si>
  <si>
    <t>UK</t>
  </si>
  <si>
    <t>Mean age at first contact with criminal justice system</t>
  </si>
  <si>
    <r>
      <t>Claiming Out-Of-Work Benefits (year prior to conviction)</t>
    </r>
    <r>
      <rPr>
        <vertAlign val="superscript"/>
        <sz val="9"/>
        <color rgb="FF000000"/>
        <rFont val="Arial"/>
        <family val="2"/>
      </rPr>
      <t>7</t>
    </r>
  </si>
  <si>
    <t>7 Out-Of Work Benefits (OOWB) include people on Jobseeker’s Allowance (JSA), Employment and Support Allowance (ESA), Incapacity Benefits (IB) and Income Support (IS), but it does not count people whose primary benefit is Carer's Allowance (CA).</t>
  </si>
  <si>
    <t>Claiming Jobseeker's Allowance (year prior to conviction)</t>
  </si>
  <si>
    <t>Sentence type</t>
  </si>
  <si>
    <t>Non-custodial</t>
  </si>
  <si>
    <t>Custodial, 1-4 years</t>
  </si>
  <si>
    <t>Custodial, 4-10 years</t>
  </si>
  <si>
    <r>
      <t>OASys variables</t>
    </r>
    <r>
      <rPr>
        <b/>
        <vertAlign val="superscript"/>
        <sz val="9"/>
        <color rgb="FF000000"/>
        <rFont val="Arial"/>
        <family val="2"/>
      </rPr>
      <t>8</t>
    </r>
  </si>
  <si>
    <t>Drugs currently used at least weekly</t>
  </si>
  <si>
    <t>Education, training or employability issues linked to offending behaviour</t>
  </si>
  <si>
    <t>General attitudes linked to offending behaviour</t>
  </si>
  <si>
    <t>Significant problems with work skills</t>
  </si>
  <si>
    <t>Significant psychological problems</t>
  </si>
  <si>
    <t>Current drug and/or alcohol use a significant problem and significant problems with work skills</t>
  </si>
  <si>
    <t>Percentage of treatment group with combined need</t>
  </si>
  <si>
    <t>Percentage of treatment group with need</t>
  </si>
  <si>
    <t>Significant past misuse of alcohol but current use not a significant problem</t>
  </si>
  <si>
    <t>Percentage of treatment group with in category</t>
  </si>
  <si>
    <t>Drugs</t>
  </si>
  <si>
    <t>Alcohol</t>
  </si>
  <si>
    <t>Standardised differences between intervention participants and a regional control group (complex model)</t>
  </si>
  <si>
    <t>Standardised differences between intervention participants and a national control group (complex model)</t>
  </si>
  <si>
    <r>
      <rPr>
        <b/>
        <sz val="11"/>
        <color theme="1"/>
        <rFont val="Calibri"/>
        <family val="2"/>
      </rPr>
      <t>Geographical area:</t>
    </r>
    <r>
      <rPr>
        <sz val="11"/>
        <color theme="1"/>
        <rFont val="Calibri"/>
        <family val="2"/>
      </rPr>
      <t xml:space="preserve"> People in national groups are based in England and Wales; people in regional groups are based in North-West England</t>
    </r>
  </si>
  <si>
    <t>Section A - Comparison of characteristics of treatment and control groups</t>
  </si>
  <si>
    <t>Profile of treatment group - Comparison between current and previous substance misuse (for intervention participants with an OASys record)</t>
  </si>
  <si>
    <t>Profile of treatment group - Combined needs (for intervention participants with an OASys record)</t>
  </si>
  <si>
    <t>Profile of treatment group - Established needs (for intervention participants with an OASys record)</t>
  </si>
  <si>
    <r>
      <rPr>
        <b/>
        <sz val="11"/>
        <color theme="1"/>
        <rFont val="Calibri"/>
        <family val="2"/>
        <scheme val="minor"/>
      </rPr>
      <t>Models used to match treatment and control groups:</t>
    </r>
    <r>
      <rPr>
        <sz val="11"/>
        <color theme="1"/>
        <rFont val="Calibri"/>
        <family val="2"/>
        <scheme val="minor"/>
      </rPr>
      <t xml:space="preserve"> The complex models control for drug and alcohol use, mental health, accommodation status, employment history, relationships and attitude towards offending, as well as the demographics, recent employment and criminal history that are included in the standard models</t>
    </r>
  </si>
  <si>
    <t>Justice Data Lab re-offending analysis: Caritas Care ex-offenders programme</t>
  </si>
  <si>
    <t>Annex tables</t>
  </si>
  <si>
    <t>Sex</t>
  </si>
  <si>
    <t>Black, Asian and unknown</t>
  </si>
  <si>
    <t>Table A.4: Standardised differences between intervention participants and a regional control group (standard model)</t>
  </si>
  <si>
    <t>Table A.3: Standardised differences between intervention participants and a national control group (standard model)</t>
  </si>
  <si>
    <t>Table A.2: Standardised differences between intervention participants and a regional control group (complex model)</t>
  </si>
  <si>
    <t>Table A.1: Standardised differences between intervention participants and a national control group (complex model)</t>
  </si>
  <si>
    <t>Custodial, less than 6 months</t>
  </si>
  <si>
    <t>Custodial, 6-12 months</t>
  </si>
  <si>
    <t>Current alcohol use a significant problem</t>
  </si>
  <si>
    <t>Mean age at index date</t>
  </si>
  <si>
    <t>Drug use linked to offending behaviour</t>
  </si>
  <si>
    <t>Alcohol use linked to offending behaviour</t>
  </si>
  <si>
    <t>Accommodation problems linked to offending behaviour</t>
  </si>
  <si>
    <t>Currently unemployed or will be unemployed on release</t>
  </si>
  <si>
    <t>Perpetrator of domestic violence at any time</t>
  </si>
  <si>
    <t>Significant problems with close family relationships</t>
  </si>
  <si>
    <t>Relationship problems linked to offender risks</t>
  </si>
  <si>
    <t>Significant psychological problems at any time</t>
  </si>
  <si>
    <t>High motivation to address offending behaviour</t>
  </si>
  <si>
    <t>Issues with emotional wellbeing linked to offending behaviour</t>
  </si>
  <si>
    <t>Chart B.1: Profile of treatment group - established needs (for national complex treatment group offenders with an OASys record)</t>
  </si>
  <si>
    <t>Chart B.2: Profile of treatment group - combined needs (for national complex treatment group offenders with an OASys record)</t>
  </si>
  <si>
    <t>Chart B.3: Profile of treatment group - comparison between current and previous substance misuse (for national complex treatment group offenders with an OASys record)</t>
  </si>
  <si>
    <t>Current drug and/or alcohol use a significant problem and significant problems with close family relationships</t>
  </si>
  <si>
    <t>Current drug and/or alcohol use a significant problem and perpetrator domestic violence at any time</t>
  </si>
  <si>
    <t>No current fixed abode</t>
  </si>
  <si>
    <t>Current drug and/or alcohol use a significant problem and no current fixed abode</t>
  </si>
  <si>
    <t>No current fixed abode and perpetrator of domestic violence at any time</t>
  </si>
  <si>
    <t>Standardised differences between intervention participants and a national control group (standard model)</t>
  </si>
  <si>
    <t>Standardised differences between intervention participants and a regional control group (standard model)</t>
  </si>
  <si>
    <t>8 OASys variables refer to the time of the assessment. A selection of OASys variables included in the model are shown, with a full list available on request.</t>
  </si>
  <si>
    <t>6 The Copas rate indicates the rate at which an offender has built up convictions throughout their criminal career. The higher the rate, the more convictions an offender has in a given amount of time.</t>
  </si>
  <si>
    <r>
      <t>Vehicle-related offences</t>
    </r>
    <r>
      <rPr>
        <vertAlign val="superscript"/>
        <sz val="9"/>
        <color rgb="FF000000"/>
        <rFont val="Arial"/>
        <family val="2"/>
      </rPr>
      <t>2</t>
    </r>
    <r>
      <rPr>
        <sz val="9"/>
        <color rgb="FF000000"/>
        <rFont val="Arial"/>
        <family val="2"/>
      </rPr>
      <t xml:space="preserve"> and criminal or malicious damage</t>
    </r>
  </si>
  <si>
    <t>Drugs misused in the past but not currently used at least weekly</t>
  </si>
  <si>
    <t>Current use of alcohol a significant problem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</si>
</sst>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38" x14ac:knownFonts="1">
    <font>
      <sz val="11"/>
      <color theme="1"/>
      <name val="Calibri"/>
      <family val="2"/>
      <scheme val="minor"/>
    </font>
    <font>
      <sz val="10"/>
      <name val="Arial"/>
      <family val="2"/>
    </font>
    <font>
      <sz val="9"/>
      <color indexed="8"/>
      <name val="Arial"/>
      <family val="2"/>
    </font>
    <font>
      <sz val="9"/>
      <name val="Arial"/>
      <family val="2"/>
    </font>
    <font>
      <sz val="10"/>
      <color indexed="8"/>
      <name val="Arial"/>
      <family val="2"/>
    </font>
    <font>
      <b/>
      <sz val="14"/>
      <color indexed="8"/>
      <name val="Arial"/>
      <family val="2"/>
    </font>
    <font>
      <sz val="11"/>
      <color indexed="8"/>
      <name val="Arial"/>
      <family val="2"/>
    </font>
    <font>
      <b/>
      <sz val="11"/>
      <color indexed="8"/>
      <name val="Arial"/>
      <family val="2"/>
    </font>
    <font>
      <u/>
      <sz val="11"/>
      <color theme="10"/>
      <name val="Calibri"/>
      <family val="2"/>
    </font>
    <font>
      <b/>
      <sz val="11"/>
      <color theme="1"/>
      <name val="Calibri"/>
      <family val="2"/>
      <scheme val="minor"/>
    </font>
    <font>
      <b/>
      <sz val="9"/>
      <color rgb="FF000000"/>
      <name val="Arial"/>
      <family val="2"/>
    </font>
    <font>
      <sz val="10"/>
      <color rgb="FF000000"/>
      <name val="Arial"/>
      <family val="2"/>
    </font>
    <font>
      <sz val="9"/>
      <color rgb="FF000000"/>
      <name val="Arial"/>
      <family val="2"/>
    </font>
    <font>
      <sz val="9"/>
      <color rgb="FFFFFFFF"/>
      <name val="Arial"/>
      <family val="2"/>
    </font>
    <font>
      <sz val="9"/>
      <color rgb="FF000000"/>
      <name val="Calibri"/>
      <family val="2"/>
    </font>
    <font>
      <b/>
      <sz val="10"/>
      <color rgb="FFFF9900"/>
      <name val="Arial"/>
      <family val="2"/>
    </font>
    <font>
      <b/>
      <sz val="10"/>
      <color rgb="FF008000"/>
      <name val="Arial"/>
      <family val="2"/>
    </font>
    <font>
      <b/>
      <sz val="10"/>
      <color theme="1"/>
      <name val="Arial"/>
      <family val="2"/>
    </font>
    <font>
      <sz val="10"/>
      <color theme="1"/>
      <name val="Arial"/>
      <family val="2"/>
    </font>
    <font>
      <b/>
      <sz val="9"/>
      <color theme="1"/>
      <name val="Arial"/>
      <family val="2"/>
    </font>
    <font>
      <sz val="9"/>
      <color theme="1"/>
      <name val="Arial"/>
      <family val="2"/>
    </font>
    <font>
      <sz val="12"/>
      <color theme="1"/>
      <name val="Calibri"/>
      <family val="2"/>
    </font>
    <font>
      <sz val="10.5"/>
      <color theme="1"/>
      <name val="Consolas"/>
      <family val="3"/>
    </font>
    <font>
      <b/>
      <sz val="12"/>
      <color theme="1"/>
      <name val="Calibri"/>
      <family val="2"/>
    </font>
    <font>
      <b/>
      <sz val="9"/>
      <color rgb="FF008000"/>
      <name val="Arial"/>
      <family val="2"/>
    </font>
    <font>
      <b/>
      <sz val="9"/>
      <color rgb="FFFF9900"/>
      <name val="Arial"/>
      <family val="2"/>
    </font>
    <font>
      <b/>
      <sz val="9"/>
      <color rgb="FFFF0000"/>
      <name val="Arial"/>
      <family val="2"/>
    </font>
    <font>
      <b/>
      <vertAlign val="superscript"/>
      <sz val="9"/>
      <color rgb="FF000000"/>
      <name val="Arial"/>
      <family val="2"/>
    </font>
    <font>
      <vertAlign val="superscript"/>
      <sz val="9"/>
      <color rgb="FF000000"/>
      <name val="Arial"/>
      <family val="2"/>
    </font>
    <font>
      <b/>
      <vertAlign val="superscript"/>
      <sz val="8"/>
      <color rgb="FF000000"/>
      <name val="Arial"/>
      <family val="2"/>
    </font>
    <font>
      <b/>
      <sz val="10"/>
      <color theme="9" tint="-0.249977111117893"/>
      <name val="Arial"/>
      <family val="2"/>
    </font>
    <font>
      <sz val="11"/>
      <color theme="1"/>
      <name val="Calibri"/>
      <family val="2"/>
    </font>
    <font>
      <b/>
      <sz val="11"/>
      <color theme="1"/>
      <name val="Calibri"/>
      <family val="2"/>
    </font>
    <font>
      <sz val="11"/>
      <color theme="1"/>
      <name val="Calibri"/>
      <family val="2"/>
      <scheme val="minor"/>
    </font>
    <font>
      <sz val="11"/>
      <color indexed="8"/>
      <name val="Calibri"/>
      <family val="2"/>
    </font>
    <font>
      <sz val="11"/>
      <name val="Calibri"/>
      <family val="2"/>
    </font>
    <font>
      <sz val="10"/>
      <name val="Lucida Console"/>
      <family val="3"/>
    </font>
    <font>
      <sz val="11"/>
      <color rgb="FF000000"/>
      <name val="Calibri"/>
      <family val="2"/>
    </font>
  </fonts>
  <fills count="4">
    <fill>
      <patternFill patternType="none"/>
    </fill>
    <fill>
      <patternFill patternType="gray125"/>
    </fill>
    <fill>
      <patternFill patternType="solid">
        <fgColor rgb="FF99CCFF"/>
        <bgColor indexed="64"/>
      </patternFill>
    </fill>
    <fill>
      <patternFill patternType="solid">
        <fgColor rgb="FFFFFFFF"/>
        <bgColor indexed="64"/>
      </patternFill>
    </fill>
  </fills>
  <borders count="13">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s>
  <cellStyleXfs count="6">
    <xf numFmtId="0" fontId="0" fillId="0" borderId="0"/>
    <xf numFmtId="0" fontId="8" fillId="0" borderId="0" applyNumberFormat="0" applyFill="0" applyBorder="0" applyAlignment="0" applyProtection="0">
      <alignment vertical="top"/>
      <protection locked="0"/>
    </xf>
    <xf numFmtId="0" fontId="1" fillId="0" borderId="0"/>
    <xf numFmtId="9" fontId="33" fillId="0" borderId="0" applyFont="0" applyFill="0" applyBorder="0" applyAlignment="0" applyProtection="0"/>
    <xf numFmtId="0" fontId="34" fillId="0" borderId="0"/>
    <xf numFmtId="0" fontId="1" fillId="0" borderId="0"/>
  </cellStyleXfs>
  <cellXfs count="103">
    <xf numFmtId="0" fontId="0" fillId="0" borderId="0" xfId="0"/>
    <xf numFmtId="0" fontId="13" fillId="2" borderId="3" xfId="0" applyFont="1" applyFill="1" applyBorder="1" applyAlignment="1">
      <alignment wrapText="1"/>
    </xf>
    <xf numFmtId="0" fontId="9" fillId="0" borderId="0" xfId="0" applyFont="1"/>
    <xf numFmtId="0" fontId="8" fillId="0" borderId="0" xfId="1" applyAlignment="1" applyProtection="1"/>
    <xf numFmtId="0" fontId="6" fillId="0" borderId="0" xfId="0" applyFont="1"/>
    <xf numFmtId="0" fontId="4" fillId="0" borderId="0" xfId="0" applyFont="1"/>
    <xf numFmtId="0" fontId="22" fillId="0" borderId="0" xfId="0" applyFont="1"/>
    <xf numFmtId="0" fontId="23" fillId="0" borderId="0" xfId="0" applyFont="1"/>
    <xf numFmtId="0" fontId="21" fillId="0" borderId="0" xfId="0" applyFont="1" applyAlignment="1">
      <alignment horizontal="left"/>
    </xf>
    <xf numFmtId="0" fontId="5" fillId="0" borderId="0" xfId="0" applyFont="1" applyAlignment="1">
      <alignment vertical="center"/>
    </xf>
    <xf numFmtId="0" fontId="0" fillId="0" borderId="0" xfId="0" applyFont="1"/>
    <xf numFmtId="0" fontId="0" fillId="0" borderId="0" xfId="0" applyAlignment="1">
      <alignment horizontal="left" wrapText="1"/>
    </xf>
    <xf numFmtId="0" fontId="12" fillId="0" borderId="1" xfId="0" applyFont="1" applyBorder="1" applyAlignment="1">
      <alignment vertical="center"/>
    </xf>
    <xf numFmtId="0" fontId="12" fillId="0" borderId="1" xfId="2" applyFont="1" applyBorder="1" applyAlignment="1">
      <alignment vertical="center"/>
    </xf>
    <xf numFmtId="0" fontId="12" fillId="0" borderId="1" xfId="2" applyFont="1" applyBorder="1" applyAlignment="1">
      <alignment vertical="top"/>
    </xf>
    <xf numFmtId="0" fontId="10" fillId="0" borderId="1" xfId="0" applyFont="1" applyBorder="1" applyAlignment="1">
      <alignment vertical="center" wrapText="1"/>
    </xf>
    <xf numFmtId="3" fontId="17" fillId="0" borderId="2" xfId="0" applyNumberFormat="1" applyFont="1" applyBorder="1" applyAlignment="1">
      <alignment horizontal="right" vertical="center" wrapText="1"/>
    </xf>
    <xf numFmtId="0" fontId="11" fillId="0" borderId="2" xfId="0" applyFont="1" applyBorder="1" applyAlignment="1">
      <alignment horizontal="center" vertical="center" wrapText="1"/>
    </xf>
    <xf numFmtId="0" fontId="10" fillId="0" borderId="1" xfId="0" applyFont="1" applyBorder="1" applyAlignment="1">
      <alignment vertical="center"/>
    </xf>
    <xf numFmtId="0" fontId="11" fillId="0" borderId="2" xfId="0" applyFont="1" applyBorder="1" applyAlignment="1">
      <alignment horizontal="right" vertical="center"/>
    </xf>
    <xf numFmtId="0" fontId="15" fillId="0" borderId="2" xfId="0" applyFont="1" applyBorder="1" applyAlignment="1">
      <alignment horizontal="right" vertical="center"/>
    </xf>
    <xf numFmtId="9" fontId="18" fillId="0" borderId="2" xfId="0" applyNumberFormat="1" applyFont="1" applyBorder="1" applyAlignment="1">
      <alignment horizontal="right" vertical="center"/>
    </xf>
    <xf numFmtId="1" fontId="16" fillId="0" borderId="2" xfId="0" applyNumberFormat="1" applyFont="1" applyBorder="1" applyAlignment="1">
      <alignment horizontal="right" vertical="center"/>
    </xf>
    <xf numFmtId="1" fontId="15" fillId="0" borderId="2" xfId="0" applyNumberFormat="1" applyFont="1" applyBorder="1" applyAlignment="1">
      <alignment horizontal="right" vertical="center"/>
    </xf>
    <xf numFmtId="1" fontId="18" fillId="0" borderId="2" xfId="0" applyNumberFormat="1" applyFont="1" applyBorder="1" applyAlignment="1">
      <alignment horizontal="right" vertical="center"/>
    </xf>
    <xf numFmtId="0" fontId="10" fillId="0" borderId="3" xfId="2" applyFont="1" applyBorder="1" applyAlignment="1">
      <alignment vertical="center"/>
    </xf>
    <xf numFmtId="1" fontId="11" fillId="0" borderId="2" xfId="0" applyNumberFormat="1" applyFont="1" applyBorder="1" applyAlignment="1">
      <alignment horizontal="right" vertical="center"/>
    </xf>
    <xf numFmtId="0" fontId="19" fillId="0" borderId="1" xfId="0" applyFont="1" applyBorder="1" applyAlignment="1">
      <alignment vertical="center"/>
    </xf>
    <xf numFmtId="0" fontId="20" fillId="0" borderId="1" xfId="0" applyFont="1" applyBorder="1" applyAlignment="1">
      <alignment vertical="center"/>
    </xf>
    <xf numFmtId="2" fontId="18" fillId="0" borderId="2" xfId="0" applyNumberFormat="1" applyFont="1" applyBorder="1" applyAlignment="1">
      <alignment horizontal="right" vertical="center"/>
    </xf>
    <xf numFmtId="0" fontId="12" fillId="0" borderId="1" xfId="0" applyFont="1" applyBorder="1" applyAlignment="1">
      <alignment vertical="center" wrapText="1"/>
    </xf>
    <xf numFmtId="0" fontId="12" fillId="0" borderId="1" xfId="2" applyFont="1" applyBorder="1" applyAlignment="1">
      <alignment vertical="center" wrapText="1"/>
    </xf>
    <xf numFmtId="1" fontId="30" fillId="0" borderId="2" xfId="0" applyNumberFormat="1" applyFont="1" applyBorder="1" applyAlignment="1">
      <alignment horizontal="right" vertical="center"/>
    </xf>
    <xf numFmtId="0" fontId="12" fillId="0" borderId="3" xfId="0" applyFont="1" applyFill="1" applyBorder="1" applyAlignment="1">
      <alignment vertical="center" wrapText="1"/>
    </xf>
    <xf numFmtId="0" fontId="19" fillId="3" borderId="1" xfId="0" applyFont="1" applyFill="1" applyBorder="1" applyAlignment="1">
      <alignment vertical="center"/>
    </xf>
    <xf numFmtId="0" fontId="14" fillId="3" borderId="2" xfId="0" applyFont="1" applyFill="1" applyBorder="1" applyAlignment="1">
      <alignment vertical="center"/>
    </xf>
    <xf numFmtId="0" fontId="10" fillId="0" borderId="1" xfId="2" applyFont="1" applyBorder="1" applyAlignment="1">
      <alignment vertical="top"/>
    </xf>
    <xf numFmtId="0" fontId="17" fillId="2" borderId="4" xfId="0" applyFont="1" applyFill="1" applyBorder="1" applyAlignment="1">
      <alignment horizontal="center" vertical="center" wrapText="1"/>
    </xf>
    <xf numFmtId="0" fontId="12" fillId="0" borderId="3" xfId="0" applyFont="1" applyBorder="1" applyAlignment="1">
      <alignment vertical="center"/>
    </xf>
    <xf numFmtId="0" fontId="0" fillId="0" borderId="5" xfId="0" applyBorder="1"/>
    <xf numFmtId="0" fontId="9" fillId="0" borderId="0" xfId="0" applyFont="1" applyBorder="1"/>
    <xf numFmtId="0" fontId="0" fillId="0" borderId="0" xfId="0" applyBorder="1"/>
    <xf numFmtId="0" fontId="9" fillId="0" borderId="0" xfId="0" applyFont="1" applyAlignment="1">
      <alignment horizontal="left"/>
    </xf>
    <xf numFmtId="0" fontId="34" fillId="0" borderId="0" xfId="4"/>
    <xf numFmtId="9" fontId="35" fillId="0" borderId="0" xfId="4" applyNumberFormat="1" applyFont="1"/>
    <xf numFmtId="164" fontId="36" fillId="0" borderId="0" xfId="4" applyNumberFormat="1" applyFont="1" applyAlignment="1">
      <alignment vertical="center"/>
    </xf>
    <xf numFmtId="164" fontId="0" fillId="0" borderId="0" xfId="3" applyNumberFormat="1" applyFont="1"/>
    <xf numFmtId="164" fontId="1" fillId="0" borderId="0" xfId="3" applyNumberFormat="1" applyFont="1"/>
    <xf numFmtId="164" fontId="34" fillId="0" borderId="0" xfId="4" applyNumberFormat="1"/>
    <xf numFmtId="164" fontId="35" fillId="0" borderId="0" xfId="4" applyNumberFormat="1" applyFont="1"/>
    <xf numFmtId="9" fontId="36" fillId="0" borderId="0" xfId="4" applyNumberFormat="1" applyFont="1" applyAlignment="1">
      <alignment vertical="center"/>
    </xf>
    <xf numFmtId="165" fontId="34" fillId="0" borderId="0" xfId="4" applyNumberFormat="1"/>
    <xf numFmtId="165" fontId="1" fillId="0" borderId="0" xfId="5" applyNumberFormat="1"/>
    <xf numFmtId="1" fontId="34" fillId="0" borderId="0" xfId="4" applyNumberFormat="1"/>
    <xf numFmtId="1" fontId="35" fillId="0" borderId="0" xfId="4" applyNumberFormat="1" applyFont="1"/>
    <xf numFmtId="9" fontId="34" fillId="0" borderId="0" xfId="4" applyNumberFormat="1"/>
    <xf numFmtId="0" fontId="2" fillId="0" borderId="0" xfId="4" applyFont="1"/>
    <xf numFmtId="0" fontId="37" fillId="0" borderId="0" xfId="0" applyFont="1" applyBorder="1" applyAlignment="1">
      <alignment vertical="center" wrapText="1"/>
    </xf>
    <xf numFmtId="0" fontId="34" fillId="0" borderId="0" xfId="4" applyFont="1"/>
    <xf numFmtId="0" fontId="9" fillId="0" borderId="0" xfId="0" applyFont="1" applyAlignment="1"/>
    <xf numFmtId="0" fontId="31" fillId="0" borderId="0" xfId="1" applyFont="1" applyAlignment="1" applyProtection="1">
      <alignment horizontal="left"/>
    </xf>
    <xf numFmtId="0" fontId="0" fillId="0" borderId="0" xfId="0" applyAlignment="1">
      <alignment horizontal="left" wrapText="1"/>
    </xf>
    <xf numFmtId="0" fontId="5" fillId="0" borderId="0" xfId="0" applyFont="1" applyAlignment="1">
      <alignment horizontal="left" vertical="center" wrapText="1"/>
    </xf>
    <xf numFmtId="0" fontId="5" fillId="0" borderId="0" xfId="0" applyFont="1" applyAlignment="1">
      <alignment horizontal="left" vertical="center"/>
    </xf>
    <xf numFmtId="0" fontId="7" fillId="0" borderId="0" xfId="0" applyFont="1" applyAlignment="1">
      <alignment horizontal="left"/>
    </xf>
    <xf numFmtId="0" fontId="0" fillId="0" borderId="0" xfId="0" applyAlignment="1">
      <alignment horizontal="left"/>
    </xf>
    <xf numFmtId="0" fontId="7" fillId="0" borderId="0" xfId="0" applyFont="1" applyAlignment="1">
      <alignment horizontal="center"/>
    </xf>
    <xf numFmtId="0" fontId="26" fillId="3" borderId="7" xfId="0" applyFont="1" applyFill="1" applyBorder="1" applyAlignment="1">
      <alignment vertical="center"/>
    </xf>
    <xf numFmtId="0" fontId="26" fillId="3" borderId="8" xfId="0" applyFont="1" applyFill="1" applyBorder="1" applyAlignment="1">
      <alignment vertical="center"/>
    </xf>
    <xf numFmtId="0" fontId="26" fillId="3" borderId="12" xfId="0" applyFont="1" applyFill="1" applyBorder="1" applyAlignment="1">
      <alignment vertical="center"/>
    </xf>
    <xf numFmtId="0" fontId="9" fillId="0" borderId="0" xfId="0" applyFont="1" applyAlignment="1">
      <alignment horizontal="left"/>
    </xf>
    <xf numFmtId="0" fontId="12" fillId="3" borderId="5" xfId="2" applyFont="1" applyFill="1" applyBorder="1" applyAlignment="1">
      <alignment horizontal="left" vertical="center" wrapText="1"/>
    </xf>
    <xf numFmtId="0" fontId="12" fillId="3" borderId="0" xfId="2" applyFont="1" applyFill="1" applyBorder="1" applyAlignment="1">
      <alignment horizontal="left" vertical="center" wrapText="1"/>
    </xf>
    <xf numFmtId="0" fontId="12" fillId="3" borderId="6" xfId="2" applyFont="1" applyFill="1" applyBorder="1" applyAlignment="1">
      <alignment horizontal="left" vertical="center" wrapText="1"/>
    </xf>
    <xf numFmtId="0" fontId="2" fillId="3" borderId="5" xfId="0" applyFont="1" applyFill="1" applyBorder="1" applyAlignment="1">
      <alignment vertical="center" wrapText="1"/>
    </xf>
    <xf numFmtId="0" fontId="20" fillId="3" borderId="0" xfId="0" applyFont="1" applyFill="1" applyBorder="1" applyAlignment="1">
      <alignment vertical="center" wrapText="1"/>
    </xf>
    <xf numFmtId="0" fontId="20" fillId="3" borderId="11" xfId="0" applyFont="1" applyFill="1" applyBorder="1" applyAlignment="1">
      <alignment vertical="center" wrapText="1"/>
    </xf>
    <xf numFmtId="0" fontId="20" fillId="3" borderId="7" xfId="0" applyFont="1" applyFill="1" applyBorder="1" applyAlignment="1">
      <alignment vertical="center" wrapText="1"/>
    </xf>
    <xf numFmtId="0" fontId="20" fillId="3" borderId="8" xfId="0" applyFont="1" applyFill="1" applyBorder="1" applyAlignment="1">
      <alignment vertical="center" wrapText="1"/>
    </xf>
    <xf numFmtId="0" fontId="20" fillId="3" borderId="12" xfId="0" applyFont="1" applyFill="1" applyBorder="1" applyAlignment="1">
      <alignment vertical="center" wrapText="1"/>
    </xf>
    <xf numFmtId="0" fontId="19" fillId="3" borderId="7" xfId="0" applyFont="1" applyFill="1" applyBorder="1" applyAlignment="1">
      <alignment vertical="center"/>
    </xf>
    <xf numFmtId="0" fontId="19" fillId="3" borderId="8" xfId="0" applyFont="1" applyFill="1" applyBorder="1" applyAlignment="1">
      <alignment vertical="center"/>
    </xf>
    <xf numFmtId="0" fontId="19" fillId="3" borderId="12" xfId="0" applyFont="1" applyFill="1" applyBorder="1" applyAlignment="1">
      <alignment vertical="center"/>
    </xf>
    <xf numFmtId="0" fontId="24" fillId="3" borderId="7" xfId="0" applyFont="1" applyFill="1" applyBorder="1" applyAlignment="1">
      <alignment vertical="center"/>
    </xf>
    <xf numFmtId="0" fontId="24" fillId="3" borderId="8" xfId="0" applyFont="1" applyFill="1" applyBorder="1" applyAlignment="1">
      <alignment vertical="center"/>
    </xf>
    <xf numFmtId="0" fontId="24" fillId="3" borderId="12" xfId="0" applyFont="1" applyFill="1" applyBorder="1" applyAlignment="1">
      <alignment vertical="center"/>
    </xf>
    <xf numFmtId="0" fontId="25" fillId="3" borderId="7" xfId="0" applyFont="1" applyFill="1" applyBorder="1" applyAlignment="1">
      <alignment vertical="center"/>
    </xf>
    <xf numFmtId="0" fontId="25" fillId="3" borderId="8" xfId="0" applyFont="1" applyFill="1" applyBorder="1" applyAlignment="1">
      <alignment vertical="center"/>
    </xf>
    <xf numFmtId="0" fontId="25" fillId="3" borderId="12" xfId="0" applyFont="1" applyFill="1" applyBorder="1" applyAlignment="1">
      <alignment vertical="center"/>
    </xf>
    <xf numFmtId="0" fontId="12" fillId="3" borderId="5" xfId="2" applyFont="1" applyFill="1" applyBorder="1" applyAlignment="1">
      <alignment vertical="center" wrapText="1"/>
    </xf>
    <xf numFmtId="0" fontId="12" fillId="3" borderId="0" xfId="2" applyFont="1" applyFill="1" applyBorder="1" applyAlignment="1">
      <alignment vertical="center" wrapText="1"/>
    </xf>
    <xf numFmtId="0" fontId="12" fillId="3" borderId="6" xfId="2" applyFont="1" applyFill="1" applyBorder="1" applyAlignment="1">
      <alignment vertical="center" wrapText="1"/>
    </xf>
    <xf numFmtId="0" fontId="3" fillId="3" borderId="5" xfId="2" applyFont="1" applyFill="1" applyBorder="1" applyAlignment="1">
      <alignment vertical="center" wrapText="1"/>
    </xf>
    <xf numFmtId="0" fontId="3" fillId="3" borderId="0" xfId="2" applyFont="1" applyFill="1" applyBorder="1" applyAlignment="1">
      <alignment vertical="center" wrapText="1"/>
    </xf>
    <xf numFmtId="0" fontId="3" fillId="3" borderId="6" xfId="2" applyFont="1" applyFill="1" applyBorder="1" applyAlignment="1">
      <alignment vertical="center" wrapText="1"/>
    </xf>
    <xf numFmtId="0" fontId="20" fillId="3" borderId="5" xfId="0" applyFont="1" applyFill="1" applyBorder="1" applyAlignment="1">
      <alignment vertical="center" wrapText="1"/>
    </xf>
    <xf numFmtId="0" fontId="12" fillId="3" borderId="5" xfId="0" applyFont="1" applyFill="1" applyBorder="1" applyAlignment="1">
      <alignment vertical="center" wrapText="1"/>
    </xf>
    <xf numFmtId="0" fontId="12" fillId="3" borderId="0" xfId="0" applyFont="1" applyFill="1" applyBorder="1" applyAlignment="1">
      <alignment vertical="center" wrapText="1"/>
    </xf>
    <xf numFmtId="0" fontId="12" fillId="3" borderId="11" xfId="0" applyFont="1" applyFill="1" applyBorder="1" applyAlignment="1">
      <alignmen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0" fillId="0" borderId="2" xfId="0" applyFont="1" applyBorder="1" applyAlignment="1">
      <alignment horizontal="left" vertical="center" wrapText="1"/>
    </xf>
    <xf numFmtId="0" fontId="34" fillId="0" borderId="0" xfId="4" applyAlignment="1">
      <alignment horizontal="left" vertical="center"/>
    </xf>
  </cellXfs>
  <cellStyles count="6">
    <cellStyle name="Hyperlink" xfId="1" builtinId="8"/>
    <cellStyle name="Normal" xfId="0" builtinId="0"/>
    <cellStyle name="Normal 2" xfId="2"/>
    <cellStyle name="Normal 3" xfId="4"/>
    <cellStyle name="Normal_Safeground Tables and Graphs" xfId="5"/>
    <cellStyle name="Percent" xfId="3" builtinId="5"/>
  </cellStyles>
  <dxfs count="125">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s>
  <tableStyles count="0" defaultTableStyle="TableStyleMedium2" defaultPivotStyle="PivotStyleLight16"/>
  <colors>
    <mruColors>
      <color rgb="FF18EFF4"/>
      <color rgb="FFFF9900"/>
      <color rgb="FFE26B0A"/>
      <color rgb="FF4881BD"/>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92819966486862"/>
          <c:y val="1.7986958825575741E-2"/>
          <c:w val="0.86971883005642314"/>
          <c:h val="0.75527115838752401"/>
        </c:manualLayout>
      </c:layout>
      <c:barChart>
        <c:barDir val="col"/>
        <c:grouping val="clustered"/>
        <c:varyColors val="0"/>
        <c:ser>
          <c:idx val="0"/>
          <c:order val="0"/>
          <c:tx>
            <c:strRef>
              <c:f>'B.1 Established needs'!$B$3</c:f>
              <c:strCache>
                <c:ptCount val="1"/>
                <c:pt idx="0">
                  <c:v>Percentage of treatment group with need</c:v>
                </c:pt>
              </c:strCache>
            </c:strRef>
          </c:tx>
          <c:invertIfNegative val="0"/>
          <c:dLbls>
            <c:dLbl>
              <c:idx val="3"/>
              <c:layout>
                <c:manualLayout>
                  <c:x val="0"/>
                  <c:y val="-1.055408970976256E-2"/>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'B.1 Established needs'!$A$4:$A$11</c:f>
              <c:strCache>
                <c:ptCount val="7"/>
                <c:pt idx="0">
                  <c:v>Perpetrator of domestic violence at any time</c:v>
                </c:pt>
                <c:pt idx="1">
                  <c:v>No current fixed abode</c:v>
                </c:pt>
                <c:pt idx="2">
                  <c:v>Drugs currently used at least weekly</c:v>
                </c:pt>
                <c:pt idx="3">
                  <c:v>Current alcohol use a significant problem</c:v>
                </c:pt>
                <c:pt idx="4">
                  <c:v>Significant problems with work skills</c:v>
                </c:pt>
                <c:pt idx="5">
                  <c:v>Significant problems with close family relationships</c:v>
                </c:pt>
                <c:pt idx="6">
                  <c:v>Significant psychological problems</c:v>
                </c:pt>
              </c:strCache>
            </c:strRef>
          </c:cat>
          <c:val>
            <c:numRef>
              <c:f>'B.1 Established needs'!$B$4:$B$10</c:f>
              <c:numCache>
                <c:formatCode>0%</c:formatCode>
                <c:ptCount val="7"/>
                <c:pt idx="0">
                  <c:v>0.33185840707964603</c:v>
                </c:pt>
                <c:pt idx="1">
                  <c:v>0.31858407079646017</c:v>
                </c:pt>
                <c:pt idx="2">
                  <c:v>0.30973451327433627</c:v>
                </c:pt>
                <c:pt idx="3">
                  <c:v>0.27876106194690264</c:v>
                </c:pt>
                <c:pt idx="4">
                  <c:v>0.2168141592920354</c:v>
                </c:pt>
                <c:pt idx="5">
                  <c:v>0.16814159292035399</c:v>
                </c:pt>
                <c:pt idx="6">
                  <c:v>0.1415929203539823</c:v>
                </c:pt>
              </c:numCache>
            </c:numRef>
          </c:val>
        </c:ser>
        <c:dLbls>
          <c:showLegendKey val="0"/>
          <c:showVal val="0"/>
          <c:showCatName val="0"/>
          <c:showSerName val="0"/>
          <c:showPercent val="0"/>
          <c:showBubbleSize val="0"/>
        </c:dLbls>
        <c:gapWidth val="150"/>
        <c:axId val="468605544"/>
        <c:axId val="468606328"/>
      </c:barChart>
      <c:catAx>
        <c:axId val="468605544"/>
        <c:scaling>
          <c:orientation val="minMax"/>
        </c:scaling>
        <c:delete val="0"/>
        <c:axPos val="b"/>
        <c:title>
          <c:tx>
            <c:rich>
              <a:bodyPr/>
              <a:lstStyle/>
              <a:p>
                <a:pPr>
                  <a:defRPr baseline="0"/>
                </a:pPr>
                <a:r>
                  <a:rPr lang="en-GB" sz="1200" baseline="0">
                    <a:latin typeface="Arial" panose="020B0604020202020204" pitchFamily="34" charset="0"/>
                    <a:cs typeface="Arial" panose="020B0604020202020204" pitchFamily="34" charset="0"/>
                  </a:rPr>
                  <a:t>Needs assessed from OASys</a:t>
                </a:r>
              </a:p>
            </c:rich>
          </c:tx>
          <c:layout>
            <c:manualLayout>
              <c:xMode val="edge"/>
              <c:yMode val="edge"/>
              <c:x val="0.40688288759818608"/>
              <c:y val="0.93901425519249293"/>
            </c:manualLayout>
          </c:layout>
          <c:overlay val="0"/>
        </c:title>
        <c:numFmt formatCode="General" sourceLinked="0"/>
        <c:majorTickMark val="out"/>
        <c:minorTickMark val="none"/>
        <c:tickLblPos val="nextTo"/>
        <c:crossAx val="468606328"/>
        <c:crosses val="autoZero"/>
        <c:auto val="1"/>
        <c:lblAlgn val="ctr"/>
        <c:lblOffset val="100"/>
        <c:noMultiLvlLbl val="0"/>
      </c:catAx>
      <c:valAx>
        <c:axId val="468606328"/>
        <c:scaling>
          <c:orientation val="minMax"/>
          <c:max val="1"/>
        </c:scaling>
        <c:delete val="0"/>
        <c:axPos val="l"/>
        <c:majorGridlines>
          <c:spPr>
            <a:ln>
              <a:solidFill>
                <a:schemeClr val="bg1">
                  <a:lumMod val="65000"/>
                </a:schemeClr>
              </a:solidFill>
              <a:prstDash val="sysDot"/>
            </a:ln>
          </c:spPr>
        </c:majorGridlines>
        <c:title>
          <c:tx>
            <c:strRef>
              <c:f>'B.1 Established needs'!$B$3</c:f>
              <c:strCache>
                <c:ptCount val="1"/>
                <c:pt idx="0">
                  <c:v>Percentage of treatment group with need</c:v>
                </c:pt>
              </c:strCache>
            </c:strRef>
          </c:tx>
          <c:layout>
            <c:manualLayout>
              <c:xMode val="edge"/>
              <c:yMode val="edge"/>
              <c:x val="1.0497677324029481E-2"/>
              <c:y val="7.006237466925376E-2"/>
            </c:manualLayout>
          </c:layout>
          <c:overlay val="0"/>
          <c:txPr>
            <a:bodyPr/>
            <a:lstStyle/>
            <a:p>
              <a:pPr>
                <a:defRPr sz="1200" baseline="0">
                  <a:latin typeface="Arial" panose="020B0604020202020204" pitchFamily="34" charset="0"/>
                </a:defRPr>
              </a:pPr>
              <a:endParaRPr lang="en-US"/>
            </a:p>
          </c:txPr>
        </c:title>
        <c:numFmt formatCode="0%" sourceLinked="0"/>
        <c:majorTickMark val="out"/>
        <c:minorTickMark val="none"/>
        <c:tickLblPos val="nextTo"/>
        <c:crossAx val="468605544"/>
        <c:crosses val="autoZero"/>
        <c:crossBetween val="between"/>
      </c:valAx>
    </c:plotArea>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676150049145074E-2"/>
          <c:y val="8.5827189927952227E-2"/>
          <c:w val="0.89302683191091181"/>
          <c:h val="0.64724721806468477"/>
        </c:manualLayout>
      </c:layout>
      <c:barChart>
        <c:barDir val="col"/>
        <c:grouping val="clustered"/>
        <c:varyColors val="0"/>
        <c:ser>
          <c:idx val="0"/>
          <c:order val="0"/>
          <c:tx>
            <c:strRef>
              <c:f>'B.2 Combined needs'!$B$3</c:f>
              <c:strCache>
                <c:ptCount val="1"/>
                <c:pt idx="0">
                  <c:v>Percentage of treatment group with combined need</c:v>
                </c:pt>
              </c:strCache>
            </c:strRef>
          </c:tx>
          <c:invertIfNegative val="0"/>
          <c:dLbls>
            <c:dLbl>
              <c:idx val="7"/>
              <c:tx>
                <c:rich>
                  <a:bodyPr/>
                  <a:lstStyle/>
                  <a:p>
                    <a:r>
                      <a:rPr lang="en-US"/>
                      <a:t>1%</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'B.2 Combined needs'!$A$4:$A$8</c:f>
              <c:strCache>
                <c:ptCount val="5"/>
                <c:pt idx="0">
                  <c:v>Current drug and/or alcohol use a significant problem and no current fixed abode</c:v>
                </c:pt>
                <c:pt idx="1">
                  <c:v>Current drug and/or alcohol use a significant problem and perpetrator domestic violence at any time</c:v>
                </c:pt>
                <c:pt idx="2">
                  <c:v>Current drug and/or alcohol use a significant problem and significant problems with work skills</c:v>
                </c:pt>
                <c:pt idx="3">
                  <c:v>Current drug and/or alcohol use a significant problem and significant problems with close family relationships</c:v>
                </c:pt>
                <c:pt idx="4">
                  <c:v>No current fixed abode and perpetrator of domestic violence at any time</c:v>
                </c:pt>
              </c:strCache>
            </c:strRef>
          </c:cat>
          <c:val>
            <c:numRef>
              <c:f>'B.2 Combined needs'!$B$4:$B$8</c:f>
              <c:numCache>
                <c:formatCode>0%</c:formatCode>
                <c:ptCount val="5"/>
                <c:pt idx="0">
                  <c:v>0.22566371681415928</c:v>
                </c:pt>
                <c:pt idx="1">
                  <c:v>0.19026548672566371</c:v>
                </c:pt>
                <c:pt idx="2">
                  <c:v>0.14601769911504425</c:v>
                </c:pt>
                <c:pt idx="3">
                  <c:v>0.12831858407079647</c:v>
                </c:pt>
                <c:pt idx="4">
                  <c:v>0.12831858407079647</c:v>
                </c:pt>
              </c:numCache>
            </c:numRef>
          </c:val>
        </c:ser>
        <c:dLbls>
          <c:showLegendKey val="0"/>
          <c:showVal val="1"/>
          <c:showCatName val="0"/>
          <c:showSerName val="0"/>
          <c:showPercent val="0"/>
          <c:showBubbleSize val="0"/>
        </c:dLbls>
        <c:gapWidth val="150"/>
        <c:axId val="468599272"/>
        <c:axId val="468599664"/>
      </c:barChart>
      <c:catAx>
        <c:axId val="468599272"/>
        <c:scaling>
          <c:orientation val="minMax"/>
        </c:scaling>
        <c:delete val="0"/>
        <c:axPos val="b"/>
        <c:title>
          <c:tx>
            <c:rich>
              <a:bodyPr/>
              <a:lstStyle/>
              <a:p>
                <a:pPr>
                  <a:defRPr/>
                </a:pPr>
                <a:r>
                  <a:rPr lang="en-GB" sz="1200" baseline="0">
                    <a:latin typeface="Arial" panose="020B0604020202020204" pitchFamily="34" charset="0"/>
                    <a:cs typeface="Arial" panose="020B0604020202020204" pitchFamily="34" charset="0"/>
                  </a:rPr>
                  <a:t>Combined needs assessed from OASys</a:t>
                </a:r>
                <a:endParaRPr lang="en-GB" sz="1200">
                  <a:latin typeface="Arial" panose="020B0604020202020204" pitchFamily="34" charset="0"/>
                  <a:cs typeface="Arial" panose="020B0604020202020204" pitchFamily="34" charset="0"/>
                </a:endParaRPr>
              </a:p>
            </c:rich>
          </c:tx>
          <c:layout>
            <c:manualLayout>
              <c:xMode val="edge"/>
              <c:yMode val="edge"/>
              <c:x val="0.37820827032382542"/>
              <c:y val="0.89747236774686034"/>
            </c:manualLayout>
          </c:layout>
          <c:overlay val="0"/>
        </c:title>
        <c:numFmt formatCode="General" sourceLinked="0"/>
        <c:majorTickMark val="out"/>
        <c:minorTickMark val="none"/>
        <c:tickLblPos val="nextTo"/>
        <c:spPr>
          <a:ln/>
        </c:spPr>
        <c:crossAx val="468599664"/>
        <c:crosses val="autoZero"/>
        <c:auto val="1"/>
        <c:lblAlgn val="ctr"/>
        <c:lblOffset val="100"/>
        <c:tickLblSkip val="1"/>
        <c:noMultiLvlLbl val="0"/>
      </c:catAx>
      <c:valAx>
        <c:axId val="468599664"/>
        <c:scaling>
          <c:orientation val="minMax"/>
          <c:max val="1"/>
        </c:scaling>
        <c:delete val="0"/>
        <c:axPos val="l"/>
        <c:majorGridlines>
          <c:spPr>
            <a:ln>
              <a:solidFill>
                <a:sysClr val="windowText" lastClr="000000">
                  <a:tint val="75000"/>
                  <a:shade val="95000"/>
                  <a:satMod val="105000"/>
                </a:sysClr>
              </a:solidFill>
              <a:prstDash val="sysDot"/>
            </a:ln>
          </c:spPr>
        </c:majorGridlines>
        <c:title>
          <c:tx>
            <c:strRef>
              <c:f>'B.2 Combined needs'!$B$3</c:f>
              <c:strCache>
                <c:ptCount val="1"/>
                <c:pt idx="0">
                  <c:v>Percentage of treatment group with combined need</c:v>
                </c:pt>
              </c:strCache>
            </c:strRef>
          </c:tx>
          <c:layout>
            <c:manualLayout>
              <c:xMode val="edge"/>
              <c:yMode val="edge"/>
              <c:x val="1.002214229394165E-2"/>
              <c:y val="1.0297915947757526E-2"/>
            </c:manualLayout>
          </c:layout>
          <c:overlay val="0"/>
          <c:txPr>
            <a:bodyPr rot="-5400000" vert="horz"/>
            <a:lstStyle/>
            <a:p>
              <a:pPr>
                <a:defRPr sz="1200" baseline="0">
                  <a:latin typeface="Arial" panose="020B0604020202020204" pitchFamily="34" charset="0"/>
                </a:defRPr>
              </a:pPr>
              <a:endParaRPr lang="en-US"/>
            </a:p>
          </c:txPr>
        </c:title>
        <c:numFmt formatCode="0%" sourceLinked="1"/>
        <c:majorTickMark val="out"/>
        <c:minorTickMark val="none"/>
        <c:tickLblPos val="nextTo"/>
        <c:spPr>
          <a:ln w="9525">
            <a:solidFill>
              <a:sysClr val="windowText" lastClr="000000">
                <a:tint val="75000"/>
                <a:shade val="95000"/>
                <a:satMod val="105000"/>
              </a:sysClr>
            </a:solidFill>
          </a:ln>
        </c:spPr>
        <c:crossAx val="468599272"/>
        <c:crosses val="autoZero"/>
        <c:crossBetween val="between"/>
      </c:valAx>
      <c:spPr>
        <a:noFill/>
      </c:spPr>
    </c:plotArea>
    <c:plotVisOnly val="1"/>
    <c:dispBlanksAs val="gap"/>
    <c:showDLblsOverMax val="0"/>
  </c:chart>
  <c:spPr>
    <a:ln>
      <a:noFill/>
    </a:ln>
  </c:spPr>
  <c:printSettings>
    <c:headerFooter/>
    <c:pageMargins b="0.75000000000000155" l="0.70000000000000062" r="0.70000000000000062" t="0.750000000000001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v>Significant misuse in the past only</c:v>
          </c:tx>
          <c:spPr>
            <a:solidFill>
              <a:srgbClr val="0070C0"/>
            </a:solidFill>
          </c:spPr>
          <c:invertIfNegative val="0"/>
          <c:dPt>
            <c:idx val="0"/>
            <c:invertIfNegative val="0"/>
            <c:bubble3D val="0"/>
            <c:spPr>
              <a:solidFill>
                <a:srgbClr val="4881BD"/>
              </a:solidFill>
            </c:spPr>
          </c:dPt>
          <c:dPt>
            <c:idx val="1"/>
            <c:invertIfNegative val="0"/>
            <c:bubble3D val="0"/>
            <c:spPr>
              <a:solidFill>
                <a:srgbClr val="4881BD"/>
              </a:solidFill>
            </c:spPr>
          </c:dPt>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('B.3 Substance misuse comparison'!$A$4,'B.3 Substance misuse comparison'!$A$6)</c:f>
              <c:strCache>
                <c:ptCount val="2"/>
                <c:pt idx="0">
                  <c:v>Drugs</c:v>
                </c:pt>
                <c:pt idx="1">
                  <c:v>Alcohol</c:v>
                </c:pt>
              </c:strCache>
            </c:strRef>
          </c:cat>
          <c:val>
            <c:numRef>
              <c:f>('B.3 Substance misuse comparison'!$C$5,'B.3 Substance misuse comparison'!$C$7)</c:f>
              <c:numCache>
                <c:formatCode>0%</c:formatCode>
                <c:ptCount val="2"/>
                <c:pt idx="0">
                  <c:v>0.47787610619469029</c:v>
                </c:pt>
                <c:pt idx="1">
                  <c:v>0.15044247787610621</c:v>
                </c:pt>
              </c:numCache>
            </c:numRef>
          </c:val>
        </c:ser>
        <c:ser>
          <c:idx val="0"/>
          <c:order val="1"/>
          <c:tx>
            <c:v>Significant misuse in the present</c:v>
          </c:tx>
          <c:spPr>
            <a:solidFill>
              <a:srgbClr val="18EFF4"/>
            </a:solidFill>
          </c:spPr>
          <c:invertIfNegative val="0"/>
          <c:dPt>
            <c:idx val="0"/>
            <c:invertIfNegative val="0"/>
            <c:bubble3D val="0"/>
          </c:dPt>
          <c:dPt>
            <c:idx val="1"/>
            <c:invertIfNegative val="0"/>
            <c:bubble3D val="0"/>
          </c:dPt>
          <c:dLbls>
            <c:dLbl>
              <c:idx val="3"/>
              <c:layout>
                <c:manualLayout>
                  <c:x val="0"/>
                  <c:y val="-1.0554089709762569E-2"/>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('B.3 Substance misuse comparison'!$A$4,'B.3 Substance misuse comparison'!$A$6)</c:f>
              <c:strCache>
                <c:ptCount val="2"/>
                <c:pt idx="0">
                  <c:v>Drugs</c:v>
                </c:pt>
                <c:pt idx="1">
                  <c:v>Alcohol</c:v>
                </c:pt>
              </c:strCache>
            </c:strRef>
          </c:cat>
          <c:val>
            <c:numRef>
              <c:f>('B.3 Substance misuse comparison'!$C$4,'B.3 Substance misuse comparison'!$C$6)</c:f>
              <c:numCache>
                <c:formatCode>0%</c:formatCode>
                <c:ptCount val="2"/>
                <c:pt idx="0">
                  <c:v>0.30973451327433627</c:v>
                </c:pt>
                <c:pt idx="1">
                  <c:v>0.27876106194690264</c:v>
                </c:pt>
              </c:numCache>
            </c:numRef>
          </c:val>
        </c:ser>
        <c:dLbls>
          <c:showLegendKey val="0"/>
          <c:showVal val="0"/>
          <c:showCatName val="0"/>
          <c:showSerName val="0"/>
          <c:showPercent val="0"/>
          <c:showBubbleSize val="0"/>
        </c:dLbls>
        <c:gapWidth val="150"/>
        <c:overlap val="100"/>
        <c:axId val="468600056"/>
        <c:axId val="468602016"/>
      </c:barChart>
      <c:catAx>
        <c:axId val="468600056"/>
        <c:scaling>
          <c:orientation val="minMax"/>
        </c:scaling>
        <c:delete val="0"/>
        <c:axPos val="b"/>
        <c:title>
          <c:tx>
            <c:rich>
              <a:bodyPr/>
              <a:lstStyle/>
              <a:p>
                <a:pPr>
                  <a:defRPr/>
                </a:pPr>
                <a:r>
                  <a:rPr lang="en-GB" sz="1200">
                    <a:latin typeface="Arial" panose="020B0604020202020204" pitchFamily="34" charset="0"/>
                    <a:cs typeface="Arial" panose="020B0604020202020204" pitchFamily="34" charset="0"/>
                  </a:rPr>
                  <a:t>Needs</a:t>
                </a:r>
                <a:r>
                  <a:rPr lang="en-GB" sz="1200" baseline="0">
                    <a:latin typeface="Arial" panose="020B0604020202020204" pitchFamily="34" charset="0"/>
                    <a:cs typeface="Arial" panose="020B0604020202020204" pitchFamily="34" charset="0"/>
                  </a:rPr>
                  <a:t> assessed from OASys</a:t>
                </a:r>
                <a:endParaRPr lang="en-GB" sz="1200">
                  <a:latin typeface="Arial" panose="020B0604020202020204" pitchFamily="34" charset="0"/>
                  <a:cs typeface="Arial" panose="020B0604020202020204" pitchFamily="34" charset="0"/>
                </a:endParaRPr>
              </a:p>
            </c:rich>
          </c:tx>
          <c:layout>
            <c:manualLayout>
              <c:xMode val="edge"/>
              <c:yMode val="edge"/>
              <c:x val="0.36149749138500542"/>
              <c:y val="0.94789715801653829"/>
            </c:manualLayout>
          </c:layout>
          <c:overlay val="0"/>
        </c:title>
        <c:numFmt formatCode="General" sourceLinked="0"/>
        <c:majorTickMark val="out"/>
        <c:minorTickMark val="none"/>
        <c:tickLblPos val="nextTo"/>
        <c:crossAx val="468602016"/>
        <c:crosses val="autoZero"/>
        <c:auto val="1"/>
        <c:lblAlgn val="ctr"/>
        <c:lblOffset val="100"/>
        <c:noMultiLvlLbl val="0"/>
      </c:catAx>
      <c:valAx>
        <c:axId val="468602016"/>
        <c:scaling>
          <c:orientation val="minMax"/>
          <c:max val="1"/>
        </c:scaling>
        <c:delete val="0"/>
        <c:axPos val="l"/>
        <c:majorGridlines>
          <c:spPr>
            <a:ln>
              <a:solidFill>
                <a:schemeClr val="bg1">
                  <a:lumMod val="65000"/>
                </a:schemeClr>
              </a:solidFill>
              <a:prstDash val="sysDot"/>
            </a:ln>
          </c:spPr>
        </c:majorGridlines>
        <c:title>
          <c:tx>
            <c:strRef>
              <c:f>'B.3 Substance misuse comparison'!$C$3</c:f>
              <c:strCache>
                <c:ptCount val="1"/>
                <c:pt idx="0">
                  <c:v>Percentage of treatment group with in category</c:v>
                </c:pt>
              </c:strCache>
            </c:strRef>
          </c:tx>
          <c:layout>
            <c:manualLayout>
              <c:xMode val="edge"/>
              <c:yMode val="edge"/>
              <c:x val="1.5873015873015872E-2"/>
              <c:y val="0.1558347679658322"/>
            </c:manualLayout>
          </c:layout>
          <c:overlay val="0"/>
          <c:txPr>
            <a:bodyPr rot="-5400000" vert="horz"/>
            <a:lstStyle/>
            <a:p>
              <a:pPr>
                <a:defRPr sz="1200">
                  <a:latin typeface="Arial" panose="020B0604020202020204" pitchFamily="34" charset="0"/>
                  <a:cs typeface="Arial" panose="020B0604020202020204" pitchFamily="34" charset="0"/>
                </a:defRPr>
              </a:pPr>
              <a:endParaRPr lang="en-US"/>
            </a:p>
          </c:txPr>
        </c:title>
        <c:numFmt formatCode="0%" sourceLinked="0"/>
        <c:majorTickMark val="out"/>
        <c:minorTickMark val="none"/>
        <c:tickLblPos val="nextTo"/>
        <c:crossAx val="468600056"/>
        <c:crosses val="autoZero"/>
        <c:crossBetween val="between"/>
      </c:valAx>
    </c:plotArea>
    <c:legend>
      <c:legendPos val="t"/>
      <c:layout/>
      <c:overlay val="0"/>
    </c:legend>
    <c:plotVisOnly val="1"/>
    <c:dispBlanksAs val="gap"/>
    <c:showDLblsOverMax val="0"/>
  </c:chart>
  <c:spPr>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628649</xdr:colOff>
      <xdr:row>10</xdr:row>
      <xdr:rowOff>171449</xdr:rowOff>
    </xdr:from>
    <xdr:to>
      <xdr:col>9</xdr:col>
      <xdr:colOff>571500</xdr:colOff>
      <xdr:row>35</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590550</xdr:colOff>
      <xdr:row>9</xdr:row>
      <xdr:rowOff>76200</xdr:rowOff>
    </xdr:from>
    <xdr:to>
      <xdr:col>6</xdr:col>
      <xdr:colOff>323850</xdr:colOff>
      <xdr:row>36</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7</xdr:row>
      <xdr:rowOff>123825</xdr:rowOff>
    </xdr:from>
    <xdr:to>
      <xdr:col>3</xdr:col>
      <xdr:colOff>485775</xdr:colOff>
      <xdr:row>35</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abSelected="1" workbookViewId="0">
      <selection sqref="A1:B1"/>
    </sheetView>
  </sheetViews>
  <sheetFormatPr defaultRowHeight="15" x14ac:dyDescent="0.25"/>
  <cols>
    <col min="1" max="1" width="13.140625" customWidth="1"/>
    <col min="2" max="2" width="133.28515625" customWidth="1"/>
  </cols>
  <sheetData>
    <row r="1" spans="1:5" s="4" customFormat="1" ht="35.25" customHeight="1" x14ac:dyDescent="0.2">
      <c r="A1" s="62" t="s">
        <v>79</v>
      </c>
      <c r="B1" s="63"/>
      <c r="C1" s="9"/>
      <c r="D1" s="9"/>
      <c r="E1" s="9"/>
    </row>
    <row r="2" spans="1:5" s="4" customFormat="1" x14ac:dyDescent="0.25">
      <c r="A2" s="64" t="s">
        <v>80</v>
      </c>
      <c r="B2" s="64"/>
      <c r="C2" s="5"/>
      <c r="D2" s="5"/>
    </row>
    <row r="3" spans="1:5" s="4" customFormat="1" x14ac:dyDescent="0.25">
      <c r="A3" s="66"/>
      <c r="B3" s="66"/>
      <c r="C3" s="5"/>
      <c r="D3" s="5"/>
    </row>
    <row r="4" spans="1:5" x14ac:dyDescent="0.25">
      <c r="A4" s="65" t="s">
        <v>74</v>
      </c>
      <c r="B4" s="65"/>
    </row>
    <row r="5" spans="1:5" x14ac:dyDescent="0.25">
      <c r="A5" s="2" t="s">
        <v>24</v>
      </c>
      <c r="B5" s="2" t="s">
        <v>25</v>
      </c>
    </row>
    <row r="6" spans="1:5" x14ac:dyDescent="0.25">
      <c r="A6" s="3" t="s">
        <v>22</v>
      </c>
      <c r="B6" t="s">
        <v>72</v>
      </c>
    </row>
    <row r="7" spans="1:5" x14ac:dyDescent="0.25">
      <c r="A7" s="3" t="s">
        <v>30</v>
      </c>
      <c r="B7" t="s">
        <v>71</v>
      </c>
    </row>
    <row r="8" spans="1:5" x14ac:dyDescent="0.25">
      <c r="A8" s="3" t="s">
        <v>23</v>
      </c>
      <c r="B8" t="s">
        <v>109</v>
      </c>
    </row>
    <row r="9" spans="1:5" x14ac:dyDescent="0.25">
      <c r="A9" s="3" t="s">
        <v>31</v>
      </c>
      <c r="B9" t="s">
        <v>110</v>
      </c>
    </row>
    <row r="10" spans="1:5" x14ac:dyDescent="0.25">
      <c r="A10" s="3"/>
    </row>
    <row r="11" spans="1:5" x14ac:dyDescent="0.25">
      <c r="A11" s="65" t="s">
        <v>32</v>
      </c>
      <c r="B11" s="65"/>
    </row>
    <row r="12" spans="1:5" x14ac:dyDescent="0.25">
      <c r="A12" s="3" t="s">
        <v>27</v>
      </c>
      <c r="B12" t="s">
        <v>77</v>
      </c>
    </row>
    <row r="13" spans="1:5" x14ac:dyDescent="0.25">
      <c r="A13" s="3" t="s">
        <v>28</v>
      </c>
      <c r="B13" t="s">
        <v>76</v>
      </c>
    </row>
    <row r="14" spans="1:5" x14ac:dyDescent="0.25">
      <c r="A14" s="3" t="s">
        <v>29</v>
      </c>
      <c r="B14" t="s">
        <v>75</v>
      </c>
    </row>
    <row r="15" spans="1:5" x14ac:dyDescent="0.25">
      <c r="A15" s="3"/>
    </row>
    <row r="16" spans="1:5" ht="30" customHeight="1" x14ac:dyDescent="0.25">
      <c r="A16" s="61" t="s">
        <v>78</v>
      </c>
      <c r="B16" s="61"/>
    </row>
    <row r="17" spans="1:4" ht="15" customHeight="1" x14ac:dyDescent="0.25">
      <c r="A17" s="11"/>
      <c r="B17" s="11"/>
    </row>
    <row r="18" spans="1:4" x14ac:dyDescent="0.25">
      <c r="A18" s="60" t="s">
        <v>73</v>
      </c>
      <c r="B18" s="60"/>
      <c r="D18" s="6"/>
    </row>
    <row r="19" spans="1:4" x14ac:dyDescent="0.25">
      <c r="D19" s="6"/>
    </row>
    <row r="20" spans="1:4" x14ac:dyDescent="0.25">
      <c r="A20" s="2"/>
      <c r="B20" s="2"/>
      <c r="D20" s="6"/>
    </row>
    <row r="21" spans="1:4" x14ac:dyDescent="0.25">
      <c r="A21" s="3"/>
      <c r="D21" s="6"/>
    </row>
    <row r="22" spans="1:4" x14ac:dyDescent="0.25">
      <c r="A22" s="3"/>
      <c r="D22" s="6"/>
    </row>
    <row r="23" spans="1:4" x14ac:dyDescent="0.25">
      <c r="A23" s="3"/>
    </row>
    <row r="24" spans="1:4" x14ac:dyDescent="0.25">
      <c r="A24" s="3"/>
    </row>
    <row r="27" spans="1:4" x14ac:dyDescent="0.25">
      <c r="A27" s="2"/>
      <c r="B27" s="2"/>
    </row>
    <row r="28" spans="1:4" x14ac:dyDescent="0.25">
      <c r="A28" s="3"/>
    </row>
  </sheetData>
  <mergeCells count="7">
    <mergeCell ref="A18:B18"/>
    <mergeCell ref="A16:B16"/>
    <mergeCell ref="A1:B1"/>
    <mergeCell ref="A2:B2"/>
    <mergeCell ref="A4:B4"/>
    <mergeCell ref="A3:B3"/>
    <mergeCell ref="A11:B11"/>
  </mergeCells>
  <hyperlinks>
    <hyperlink ref="A6" location="'A.1 National complex model'!A1" display="A.1"/>
    <hyperlink ref="A7" location="'A.2 Regional complex model'!A1" display="A.2"/>
    <hyperlink ref="A12" location="'B.1 Established needs'!A1" display="B.1"/>
    <hyperlink ref="A13" location="'B.2 Combined needs'!A1" display="B.2"/>
    <hyperlink ref="A14" location="'B.3 Substance misuse comparison'!A1" display="B.3"/>
    <hyperlink ref="A8" location="'A.3 National standard model'!A1" display="A.3"/>
    <hyperlink ref="A9" location="'A.4 Regional standard model'!A1" display="A.4"/>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1"/>
  <sheetViews>
    <sheetView workbookViewId="0">
      <selection sqref="A1:E1"/>
    </sheetView>
  </sheetViews>
  <sheetFormatPr defaultRowHeight="15" x14ac:dyDescent="0.25"/>
  <cols>
    <col min="1" max="1" width="60.7109375" customWidth="1"/>
    <col min="2" max="4" width="12.7109375" customWidth="1"/>
    <col min="5" max="5" width="9.140625" customWidth="1"/>
  </cols>
  <sheetData>
    <row r="1" spans="1:6" x14ac:dyDescent="0.25">
      <c r="A1" s="70" t="s">
        <v>86</v>
      </c>
      <c r="B1" s="70"/>
      <c r="C1" s="70"/>
      <c r="D1" s="70"/>
      <c r="E1" s="70"/>
    </row>
    <row r="2" spans="1:6" ht="15" customHeight="1" thickBot="1" x14ac:dyDescent="0.3">
      <c r="A2" s="2"/>
    </row>
    <row r="3" spans="1:6" ht="45" customHeight="1" thickBot="1" x14ac:dyDescent="0.3">
      <c r="A3" s="1"/>
      <c r="B3" s="37" t="s">
        <v>0</v>
      </c>
      <c r="C3" s="37" t="s">
        <v>1</v>
      </c>
      <c r="D3" s="37" t="s">
        <v>2</v>
      </c>
    </row>
    <row r="4" spans="1:6" ht="15" customHeight="1" thickBot="1" x14ac:dyDescent="0.3">
      <c r="A4" s="15" t="s">
        <v>3</v>
      </c>
      <c r="B4" s="16">
        <v>257</v>
      </c>
      <c r="C4" s="16">
        <v>563082</v>
      </c>
      <c r="D4" s="17"/>
      <c r="F4" s="10"/>
    </row>
    <row r="5" spans="1:6" ht="15" customHeight="1" thickBot="1" x14ac:dyDescent="0.3">
      <c r="A5" s="15" t="s">
        <v>81</v>
      </c>
      <c r="B5" s="16"/>
      <c r="C5" s="16"/>
      <c r="D5" s="17"/>
      <c r="F5" s="10"/>
    </row>
    <row r="6" spans="1:6" ht="15" customHeight="1" thickBot="1" x14ac:dyDescent="0.3">
      <c r="A6" s="30" t="s">
        <v>47</v>
      </c>
      <c r="B6" s="21">
        <v>9.3385214007781991E-2</v>
      </c>
      <c r="C6" s="21">
        <v>9.4767901478802985E-2</v>
      </c>
      <c r="D6" s="22">
        <v>-0.47316743502175301</v>
      </c>
      <c r="F6" s="10"/>
    </row>
    <row r="7" spans="1:6" ht="15" customHeight="1" thickBot="1" x14ac:dyDescent="0.3">
      <c r="A7" s="30" t="s">
        <v>7</v>
      </c>
      <c r="B7" s="21">
        <v>0.90661478599221801</v>
      </c>
      <c r="C7" s="21">
        <v>0.90523209852119702</v>
      </c>
      <c r="D7" s="22">
        <v>0.47316743502175301</v>
      </c>
      <c r="F7" s="10"/>
    </row>
    <row r="8" spans="1:6" ht="15" customHeight="1" thickBot="1" x14ac:dyDescent="0.3">
      <c r="A8" s="18" t="s">
        <v>4</v>
      </c>
      <c r="B8" s="19"/>
      <c r="C8" s="19"/>
      <c r="D8" s="20"/>
    </row>
    <row r="9" spans="1:6" ht="15" customHeight="1" thickBot="1" x14ac:dyDescent="0.3">
      <c r="A9" s="12" t="s">
        <v>5</v>
      </c>
      <c r="B9" s="21">
        <v>0.93385214007782102</v>
      </c>
      <c r="C9" s="21">
        <v>0.92725864292963489</v>
      </c>
      <c r="D9" s="22">
        <v>2.59151498390775</v>
      </c>
    </row>
    <row r="10" spans="1:6" ht="15" customHeight="1" thickBot="1" x14ac:dyDescent="0.3">
      <c r="A10" s="12" t="s">
        <v>82</v>
      </c>
      <c r="B10" s="21">
        <v>6.6147859922179003E-2</v>
      </c>
      <c r="C10" s="21">
        <v>7.2741357070365095E-2</v>
      </c>
      <c r="D10" s="22">
        <v>-2.59151498390775</v>
      </c>
    </row>
    <row r="11" spans="1:6" ht="15" customHeight="1" thickBot="1" x14ac:dyDescent="0.3">
      <c r="A11" s="18" t="s">
        <v>6</v>
      </c>
      <c r="B11" s="19"/>
      <c r="C11" s="19"/>
      <c r="D11" s="22"/>
    </row>
    <row r="12" spans="1:6" ht="15" customHeight="1" thickBot="1" x14ac:dyDescent="0.3">
      <c r="A12" s="12" t="s">
        <v>49</v>
      </c>
      <c r="B12" s="21">
        <v>0.92217898832684819</v>
      </c>
      <c r="C12" s="21">
        <v>0.91126955527622822</v>
      </c>
      <c r="D12" s="22">
        <v>3.94554116028932</v>
      </c>
    </row>
    <row r="13" spans="1:6" ht="15" customHeight="1" thickBot="1" x14ac:dyDescent="0.3">
      <c r="A13" s="12" t="s">
        <v>48</v>
      </c>
      <c r="B13" s="21">
        <v>7.7821011673151794E-2</v>
      </c>
      <c r="C13" s="21">
        <v>8.8730444723771798E-2</v>
      </c>
      <c r="D13" s="22">
        <v>-3.94554116028932</v>
      </c>
    </row>
    <row r="14" spans="1:6" ht="15" customHeight="1" thickBot="1" x14ac:dyDescent="0.3">
      <c r="A14" s="18" t="s">
        <v>8</v>
      </c>
      <c r="B14" s="19"/>
      <c r="C14" s="19"/>
      <c r="D14" s="23"/>
    </row>
    <row r="15" spans="1:6" ht="15" customHeight="1" thickBot="1" x14ac:dyDescent="0.3">
      <c r="A15" s="12" t="s">
        <v>90</v>
      </c>
      <c r="B15" s="24">
        <v>32.521400778210101</v>
      </c>
      <c r="C15" s="24">
        <v>32.5098149423197</v>
      </c>
      <c r="D15" s="22">
        <v>0.125523961955115</v>
      </c>
    </row>
    <row r="16" spans="1:6" ht="15" customHeight="1" thickBot="1" x14ac:dyDescent="0.3">
      <c r="A16" s="12" t="s">
        <v>50</v>
      </c>
      <c r="B16" s="24">
        <v>17.182879377431899</v>
      </c>
      <c r="C16" s="24">
        <v>17.371850619150599</v>
      </c>
      <c r="D16" s="22">
        <v>-2.8026231072729701</v>
      </c>
    </row>
    <row r="17" spans="1:6" ht="15" customHeight="1" thickBot="1" x14ac:dyDescent="0.3">
      <c r="A17" s="25" t="s">
        <v>33</v>
      </c>
      <c r="B17" s="19"/>
      <c r="C17" s="19"/>
      <c r="D17" s="26"/>
    </row>
    <row r="18" spans="1:6" ht="15" customHeight="1" thickBot="1" x14ac:dyDescent="0.3">
      <c r="A18" s="38" t="s">
        <v>26</v>
      </c>
      <c r="B18" s="21">
        <v>0.37743190661478598</v>
      </c>
      <c r="C18" s="21">
        <v>0.39250294699171001</v>
      </c>
      <c r="D18" s="22">
        <v>-3.09464358409905</v>
      </c>
    </row>
    <row r="19" spans="1:6" ht="15" customHeight="1" thickBot="1" x14ac:dyDescent="0.3">
      <c r="A19" s="13" t="s">
        <v>9</v>
      </c>
      <c r="B19" s="21">
        <v>0.155642023346304</v>
      </c>
      <c r="C19" s="21">
        <v>0.15225159796607701</v>
      </c>
      <c r="D19" s="22">
        <v>0.93852167375444095</v>
      </c>
    </row>
    <row r="20" spans="1:6" ht="15" customHeight="1" thickBot="1" x14ac:dyDescent="0.3">
      <c r="A20" s="13" t="s">
        <v>37</v>
      </c>
      <c r="B20" s="21">
        <v>0.19844357976653701</v>
      </c>
      <c r="C20" s="21">
        <v>0.179073627887267</v>
      </c>
      <c r="D20" s="22">
        <v>4.94640761261011</v>
      </c>
    </row>
    <row r="21" spans="1:6" ht="15" customHeight="1" thickBot="1" x14ac:dyDescent="0.3">
      <c r="A21" s="13" t="s">
        <v>113</v>
      </c>
      <c r="B21" s="21">
        <v>8.9494163424124501E-2</v>
      </c>
      <c r="C21" s="21">
        <v>9.6524828055324002E-2</v>
      </c>
      <c r="D21" s="22">
        <v>-2.4185258268263299</v>
      </c>
    </row>
    <row r="22" spans="1:6" ht="15" customHeight="1" thickBot="1" x14ac:dyDescent="0.3">
      <c r="A22" s="14" t="s">
        <v>43</v>
      </c>
      <c r="B22" s="21">
        <v>0.143968871595331</v>
      </c>
      <c r="C22" s="21">
        <v>0.145113439276298</v>
      </c>
      <c r="D22" s="22">
        <v>-0.32517818855592201</v>
      </c>
    </row>
    <row r="23" spans="1:6" ht="15" customHeight="1" thickBot="1" x14ac:dyDescent="0.3">
      <c r="A23" s="14" t="s">
        <v>42</v>
      </c>
      <c r="B23" s="21">
        <v>3.5019455252918302E-2</v>
      </c>
      <c r="C23" s="21">
        <v>3.4533559823323602E-2</v>
      </c>
      <c r="D23" s="22">
        <v>0.26494561332239502</v>
      </c>
    </row>
    <row r="24" spans="1:6" ht="15" customHeight="1" thickBot="1" x14ac:dyDescent="0.3">
      <c r="A24" s="27" t="s">
        <v>54</v>
      </c>
      <c r="B24" s="19"/>
      <c r="C24" s="19"/>
      <c r="D24" s="26"/>
    </row>
    <row r="25" spans="1:6" ht="15" customHeight="1" thickBot="1" x14ac:dyDescent="0.3">
      <c r="A25" s="28" t="s">
        <v>55</v>
      </c>
      <c r="B25" s="21">
        <v>0.33852140077821002</v>
      </c>
      <c r="C25" s="21">
        <v>0.33852140077821002</v>
      </c>
      <c r="D25" s="22">
        <v>7.0315944245071399E-14</v>
      </c>
      <c r="F25" s="2"/>
    </row>
    <row r="26" spans="1:6" ht="15" customHeight="1" thickBot="1" x14ac:dyDescent="0.3">
      <c r="A26" s="28" t="s">
        <v>87</v>
      </c>
      <c r="B26" s="21">
        <v>0.105058365758755</v>
      </c>
      <c r="C26" s="21">
        <v>0.10105273400827799</v>
      </c>
      <c r="D26" s="22">
        <v>1.3162186523608601</v>
      </c>
      <c r="F26" s="2"/>
    </row>
    <row r="27" spans="1:6" ht="15" customHeight="1" thickBot="1" x14ac:dyDescent="0.3">
      <c r="A27" s="28" t="s">
        <v>88</v>
      </c>
      <c r="B27" s="21">
        <v>8.1712062256809298E-2</v>
      </c>
      <c r="C27" s="21">
        <v>8.1577233854309802E-2</v>
      </c>
      <c r="D27" s="22">
        <v>4.9190941715585502E-2</v>
      </c>
      <c r="F27" s="2"/>
    </row>
    <row r="28" spans="1:6" ht="15" customHeight="1" thickBot="1" x14ac:dyDescent="0.3">
      <c r="A28" s="28" t="s">
        <v>56</v>
      </c>
      <c r="B28" s="21">
        <v>0.42412451361867698</v>
      </c>
      <c r="C28" s="21">
        <v>0.42832370778245799</v>
      </c>
      <c r="D28" s="22">
        <v>-0.84830795779951795</v>
      </c>
      <c r="F28" s="2"/>
    </row>
    <row r="29" spans="1:6" ht="15" customHeight="1" thickBot="1" x14ac:dyDescent="0.3">
      <c r="A29" s="28" t="s">
        <v>57</v>
      </c>
      <c r="B29" s="21">
        <v>5.0583657587548597E-2</v>
      </c>
      <c r="C29" s="21">
        <v>5.0524923576743902E-2</v>
      </c>
      <c r="D29" s="22">
        <v>2.67823477942895E-2</v>
      </c>
      <c r="F29" s="2"/>
    </row>
    <row r="30" spans="1:6" ht="15" customHeight="1" thickBot="1" x14ac:dyDescent="0.3">
      <c r="A30" s="36" t="s">
        <v>41</v>
      </c>
      <c r="B30" s="19"/>
      <c r="C30" s="19"/>
      <c r="D30" s="26"/>
      <c r="F30" s="2"/>
    </row>
    <row r="31" spans="1:6" ht="15" customHeight="1" thickBot="1" x14ac:dyDescent="0.3">
      <c r="A31" s="14" t="s">
        <v>40</v>
      </c>
      <c r="B31" s="29">
        <v>-0.65715534097080097</v>
      </c>
      <c r="C31" s="29">
        <v>-0.70584700592670002</v>
      </c>
      <c r="D31" s="22">
        <v>5.6295018730804696</v>
      </c>
      <c r="F31" s="2"/>
    </row>
    <row r="32" spans="1:6" ht="15" customHeight="1" thickBot="1" x14ac:dyDescent="0.3">
      <c r="A32" s="12" t="s">
        <v>10</v>
      </c>
      <c r="B32" s="24">
        <v>38.276264591439698</v>
      </c>
      <c r="C32" s="24">
        <v>37.154507139967897</v>
      </c>
      <c r="D32" s="22">
        <v>2.90721372946193</v>
      </c>
      <c r="F32" s="2"/>
    </row>
    <row r="33" spans="1:6" ht="15" customHeight="1" thickBot="1" x14ac:dyDescent="0.3">
      <c r="A33" s="12" t="s">
        <v>11</v>
      </c>
      <c r="B33" s="24">
        <v>16.832684824902699</v>
      </c>
      <c r="C33" s="24">
        <v>16.116771397471499</v>
      </c>
      <c r="D33" s="22">
        <v>4.5493105269576404</v>
      </c>
      <c r="F33" s="2"/>
    </row>
    <row r="34" spans="1:6" ht="15" customHeight="1" thickBot="1" x14ac:dyDescent="0.3">
      <c r="A34" s="12" t="s">
        <v>12</v>
      </c>
      <c r="B34" s="24">
        <v>4.8287937743190703</v>
      </c>
      <c r="C34" s="24">
        <v>4.6086532089701899</v>
      </c>
      <c r="D34" s="22">
        <v>3.2394424599004301</v>
      </c>
      <c r="F34" s="2"/>
    </row>
    <row r="35" spans="1:6" ht="15" customHeight="1" thickBot="1" x14ac:dyDescent="0.3">
      <c r="A35" s="12" t="s">
        <v>13</v>
      </c>
      <c r="B35" s="26">
        <v>5.7081712062256802</v>
      </c>
      <c r="C35" s="26">
        <v>5.5223085360538304</v>
      </c>
      <c r="D35" s="22">
        <v>3.2272693629491598</v>
      </c>
      <c r="F35" s="2"/>
    </row>
    <row r="36" spans="1:6" ht="15" customHeight="1" thickBot="1" x14ac:dyDescent="0.3">
      <c r="A36" s="18" t="s">
        <v>34</v>
      </c>
      <c r="B36" s="19"/>
      <c r="C36" s="19"/>
      <c r="D36" s="26"/>
      <c r="F36" s="2"/>
    </row>
    <row r="37" spans="1:6" ht="15" customHeight="1" thickBot="1" x14ac:dyDescent="0.3">
      <c r="A37" s="30" t="s">
        <v>14</v>
      </c>
      <c r="B37" s="21">
        <v>0.26070038910505799</v>
      </c>
      <c r="C37" s="21">
        <v>0.26921228484117399</v>
      </c>
      <c r="D37" s="22">
        <v>-1.92699406733657</v>
      </c>
      <c r="F37" s="2"/>
    </row>
    <row r="38" spans="1:6" ht="15" customHeight="1" thickBot="1" x14ac:dyDescent="0.3">
      <c r="A38" s="30" t="s">
        <v>15</v>
      </c>
      <c r="B38" s="21">
        <v>0.17509727626459101</v>
      </c>
      <c r="C38" s="21">
        <v>0.17963857575928499</v>
      </c>
      <c r="D38" s="22">
        <v>-1.18774980312226</v>
      </c>
      <c r="F38" s="2"/>
    </row>
    <row r="39" spans="1:6" ht="15" customHeight="1" thickBot="1" x14ac:dyDescent="0.3">
      <c r="A39" s="31" t="s">
        <v>51</v>
      </c>
      <c r="B39" s="21">
        <v>0.75486381322957197</v>
      </c>
      <c r="C39" s="21">
        <v>0.74043881682464197</v>
      </c>
      <c r="D39" s="22">
        <v>3.31823219523746</v>
      </c>
      <c r="F39" s="2"/>
    </row>
    <row r="40" spans="1:6" ht="15" customHeight="1" thickBot="1" x14ac:dyDescent="0.3">
      <c r="A40" s="30" t="s">
        <v>53</v>
      </c>
      <c r="B40" s="21">
        <v>0.47470817120622599</v>
      </c>
      <c r="C40" s="21">
        <v>0.46899983763853198</v>
      </c>
      <c r="D40" s="22">
        <v>1.14237488005609</v>
      </c>
      <c r="F40" s="2"/>
    </row>
    <row r="41" spans="1:6" ht="15" customHeight="1" thickBot="1" x14ac:dyDescent="0.3">
      <c r="A41" s="30" t="s">
        <v>16</v>
      </c>
      <c r="B41" s="21">
        <v>0.41245136186770398</v>
      </c>
      <c r="C41" s="21">
        <v>0.40088993001207202</v>
      </c>
      <c r="D41" s="22">
        <v>2.35149349293137</v>
      </c>
      <c r="F41" s="2"/>
    </row>
    <row r="42" spans="1:6" ht="15" customHeight="1" thickBot="1" x14ac:dyDescent="0.3">
      <c r="A42" s="15" t="s">
        <v>58</v>
      </c>
      <c r="B42" s="21"/>
      <c r="C42" s="21"/>
      <c r="D42" s="22"/>
      <c r="F42" s="2"/>
    </row>
    <row r="43" spans="1:6" ht="15" customHeight="1" thickBot="1" x14ac:dyDescent="0.3">
      <c r="A43" s="30" t="s">
        <v>59</v>
      </c>
      <c r="B43" s="21">
        <v>0.27237354085603099</v>
      </c>
      <c r="C43" s="21">
        <v>0.261275148914762</v>
      </c>
      <c r="D43" s="22">
        <v>2.50694744296981</v>
      </c>
      <c r="F43" s="2"/>
    </row>
    <row r="44" spans="1:6" ht="15" customHeight="1" thickBot="1" x14ac:dyDescent="0.3">
      <c r="A44" s="30" t="s">
        <v>91</v>
      </c>
      <c r="B44" s="21">
        <v>0.47081712062256798</v>
      </c>
      <c r="C44" s="21">
        <v>0.45720934362735699</v>
      </c>
      <c r="D44" s="22">
        <v>2.7262008811846701</v>
      </c>
      <c r="F44" s="2"/>
    </row>
    <row r="45" spans="1:6" ht="15" customHeight="1" thickBot="1" x14ac:dyDescent="0.3">
      <c r="A45" s="30" t="s">
        <v>89</v>
      </c>
      <c r="B45" s="21">
        <v>0.24513618677042801</v>
      </c>
      <c r="C45" s="21">
        <v>0.235015947547287</v>
      </c>
      <c r="D45" s="22">
        <v>2.3671675197210602</v>
      </c>
    </row>
    <row r="46" spans="1:6" ht="15" customHeight="1" thickBot="1" x14ac:dyDescent="0.3">
      <c r="A46" s="30" t="s">
        <v>92</v>
      </c>
      <c r="B46" s="21">
        <v>0.50972762645914405</v>
      </c>
      <c r="C46" s="21">
        <v>0.50578251716047995</v>
      </c>
      <c r="D46" s="22">
        <v>0.78834806110723299</v>
      </c>
      <c r="F46" s="2"/>
    </row>
    <row r="47" spans="1:6" ht="15" customHeight="1" thickBot="1" x14ac:dyDescent="0.3">
      <c r="A47" s="30" t="s">
        <v>106</v>
      </c>
      <c r="B47" s="21">
        <v>0.28015564202334597</v>
      </c>
      <c r="C47" s="21">
        <v>0.268437884166289</v>
      </c>
      <c r="D47" s="22">
        <v>2.6239756728381298</v>
      </c>
      <c r="F47" s="2"/>
    </row>
    <row r="48" spans="1:6" ht="15" customHeight="1" thickBot="1" x14ac:dyDescent="0.3">
      <c r="A48" s="30" t="s">
        <v>93</v>
      </c>
      <c r="B48" s="21">
        <v>0.36575875486381298</v>
      </c>
      <c r="C48" s="21">
        <v>0.35369544213354298</v>
      </c>
      <c r="D48" s="22">
        <v>2.5113194193629602</v>
      </c>
      <c r="F48" s="2"/>
    </row>
    <row r="49" spans="1:6" ht="15" customHeight="1" thickBot="1" x14ac:dyDescent="0.3">
      <c r="A49" s="30" t="s">
        <v>62</v>
      </c>
      <c r="B49" s="21">
        <v>0.190661478599222</v>
      </c>
      <c r="C49" s="21">
        <v>0.17760411858286401</v>
      </c>
      <c r="D49" s="22">
        <v>3.3659172477570101</v>
      </c>
      <c r="F49" s="2"/>
    </row>
    <row r="50" spans="1:6" ht="15" customHeight="1" thickBot="1" x14ac:dyDescent="0.3">
      <c r="A50" s="30" t="s">
        <v>60</v>
      </c>
      <c r="B50" s="21">
        <v>0.31517509727626503</v>
      </c>
      <c r="C50" s="21">
        <v>0.30281398116629199</v>
      </c>
      <c r="D50" s="22">
        <v>2.6726927790443602</v>
      </c>
      <c r="F50" s="2"/>
    </row>
    <row r="51" spans="1:6" ht="15" customHeight="1" thickBot="1" x14ac:dyDescent="0.3">
      <c r="A51" s="30" t="s">
        <v>95</v>
      </c>
      <c r="B51" s="21">
        <v>0.29182879377431897</v>
      </c>
      <c r="C51" s="21">
        <v>0.29238534762066698</v>
      </c>
      <c r="D51" s="22">
        <v>-0.122271706978166</v>
      </c>
      <c r="F51" s="2"/>
    </row>
    <row r="52" spans="1:6" ht="15" customHeight="1" thickBot="1" x14ac:dyDescent="0.3">
      <c r="A52" s="30" t="s">
        <v>96</v>
      </c>
      <c r="B52" s="21">
        <v>0.147859922178988</v>
      </c>
      <c r="C52" s="21">
        <v>0.13954033246921599</v>
      </c>
      <c r="D52" s="32">
        <v>2.3694857317801299</v>
      </c>
      <c r="F52" s="2"/>
    </row>
    <row r="53" spans="1:6" ht="15" customHeight="1" thickBot="1" x14ac:dyDescent="0.3">
      <c r="A53" s="30" t="s">
        <v>97</v>
      </c>
      <c r="B53" s="21">
        <v>0.32295719844358001</v>
      </c>
      <c r="C53" s="21">
        <v>0.32458220492414602</v>
      </c>
      <c r="D53" s="22">
        <v>-0.34694783261808199</v>
      </c>
      <c r="F53" s="2"/>
    </row>
    <row r="54" spans="1:6" ht="15" customHeight="1" thickBot="1" x14ac:dyDescent="0.3">
      <c r="A54" s="33" t="s">
        <v>98</v>
      </c>
      <c r="B54" s="21">
        <v>0.124513618677043</v>
      </c>
      <c r="C54" s="21">
        <v>0.122196723852197</v>
      </c>
      <c r="D54" s="22">
        <v>0.70386342278390701</v>
      </c>
      <c r="F54" s="2"/>
    </row>
    <row r="55" spans="1:6" ht="15" customHeight="1" thickBot="1" x14ac:dyDescent="0.3">
      <c r="A55" s="30" t="s">
        <v>100</v>
      </c>
      <c r="B55" s="21">
        <v>0.392996108949416</v>
      </c>
      <c r="C55" s="21">
        <v>0.39137205946400999</v>
      </c>
      <c r="D55" s="22">
        <v>0.33230878760015298</v>
      </c>
      <c r="F55" s="2"/>
    </row>
    <row r="56" spans="1:6" ht="15" customHeight="1" thickBot="1" x14ac:dyDescent="0.3">
      <c r="A56" s="30" t="s">
        <v>99</v>
      </c>
      <c r="B56" s="21">
        <v>0.214007782101167</v>
      </c>
      <c r="C56" s="21">
        <v>0.22645364821220201</v>
      </c>
      <c r="D56" s="22">
        <v>-3.0007782685282298</v>
      </c>
      <c r="F56" s="2"/>
    </row>
    <row r="57" spans="1:6" ht="15" customHeight="1" thickBot="1" x14ac:dyDescent="0.3">
      <c r="A57" s="30" t="s">
        <v>61</v>
      </c>
      <c r="B57" s="21">
        <v>0.49416342412451397</v>
      </c>
      <c r="C57" s="21">
        <v>0.48254950739570102</v>
      </c>
      <c r="D57" s="22">
        <v>2.3212871314541599</v>
      </c>
      <c r="F57" s="2"/>
    </row>
    <row r="58" spans="1:6" ht="15" customHeight="1" thickBot="1" x14ac:dyDescent="0.3">
      <c r="A58" s="34" t="s">
        <v>17</v>
      </c>
      <c r="B58" s="35"/>
      <c r="C58" s="35"/>
      <c r="D58" s="35"/>
    </row>
    <row r="59" spans="1:6" ht="15" customHeight="1" x14ac:dyDescent="0.25">
      <c r="A59" s="89" t="s">
        <v>44</v>
      </c>
      <c r="B59" s="90"/>
      <c r="C59" s="90"/>
      <c r="D59" s="91"/>
    </row>
    <row r="60" spans="1:6" ht="15" customHeight="1" x14ac:dyDescent="0.25">
      <c r="A60" s="71" t="s">
        <v>46</v>
      </c>
      <c r="B60" s="72"/>
      <c r="C60" s="72"/>
      <c r="D60" s="73"/>
    </row>
    <row r="61" spans="1:6" ht="15" customHeight="1" x14ac:dyDescent="0.25">
      <c r="A61" s="92" t="s">
        <v>38</v>
      </c>
      <c r="B61" s="93"/>
      <c r="C61" s="93"/>
      <c r="D61" s="94"/>
    </row>
    <row r="62" spans="1:6" ht="15" customHeight="1" x14ac:dyDescent="0.25">
      <c r="A62" s="92" t="s">
        <v>45</v>
      </c>
      <c r="B62" s="93"/>
      <c r="C62" s="93"/>
      <c r="D62" s="94"/>
    </row>
    <row r="63" spans="1:6" ht="15" customHeight="1" x14ac:dyDescent="0.25">
      <c r="A63" s="95" t="s">
        <v>39</v>
      </c>
      <c r="B63" s="75"/>
      <c r="C63" s="75"/>
      <c r="D63" s="76"/>
    </row>
    <row r="64" spans="1:6" ht="30" customHeight="1" x14ac:dyDescent="0.25">
      <c r="A64" s="96" t="s">
        <v>112</v>
      </c>
      <c r="B64" s="97"/>
      <c r="C64" s="97"/>
      <c r="D64" s="98"/>
    </row>
    <row r="65" spans="1:6" ht="30" customHeight="1" x14ac:dyDescent="0.25">
      <c r="A65" s="74" t="s">
        <v>52</v>
      </c>
      <c r="B65" s="75"/>
      <c r="C65" s="75"/>
      <c r="D65" s="76"/>
    </row>
    <row r="66" spans="1:6" ht="30" customHeight="1" thickBot="1" x14ac:dyDescent="0.3">
      <c r="A66" s="99" t="s">
        <v>111</v>
      </c>
      <c r="B66" s="100"/>
      <c r="C66" s="100"/>
      <c r="D66" s="101"/>
    </row>
    <row r="67" spans="1:6" ht="30" customHeight="1" thickBot="1" x14ac:dyDescent="0.3">
      <c r="A67" s="77" t="s">
        <v>35</v>
      </c>
      <c r="B67" s="78"/>
      <c r="C67" s="78"/>
      <c r="D67" s="79"/>
    </row>
    <row r="68" spans="1:6" ht="30" customHeight="1" thickBot="1" x14ac:dyDescent="0.3">
      <c r="A68" s="77" t="s">
        <v>36</v>
      </c>
      <c r="B68" s="78"/>
      <c r="C68" s="78"/>
      <c r="D68" s="79"/>
    </row>
    <row r="69" spans="1:6" ht="15" customHeight="1" thickBot="1" x14ac:dyDescent="0.3">
      <c r="A69" s="80" t="s">
        <v>18</v>
      </c>
      <c r="B69" s="81"/>
      <c r="C69" s="81"/>
      <c r="D69" s="82"/>
    </row>
    <row r="70" spans="1:6" ht="15" customHeight="1" thickBot="1" x14ac:dyDescent="0.3">
      <c r="A70" s="83" t="s">
        <v>19</v>
      </c>
      <c r="B70" s="84"/>
      <c r="C70" s="84"/>
      <c r="D70" s="85"/>
    </row>
    <row r="71" spans="1:6" ht="15" customHeight="1" thickBot="1" x14ac:dyDescent="0.3">
      <c r="A71" s="86" t="s">
        <v>20</v>
      </c>
      <c r="B71" s="87"/>
      <c r="C71" s="87"/>
      <c r="D71" s="88"/>
    </row>
    <row r="72" spans="1:6" ht="15" customHeight="1" thickBot="1" x14ac:dyDescent="0.3">
      <c r="A72" s="67" t="s">
        <v>21</v>
      </c>
      <c r="B72" s="68"/>
      <c r="C72" s="68"/>
      <c r="D72" s="69"/>
    </row>
    <row r="74" spans="1:6" ht="15.75" x14ac:dyDescent="0.25">
      <c r="A74" s="8"/>
    </row>
    <row r="75" spans="1:6" ht="15.75" x14ac:dyDescent="0.25">
      <c r="A75" s="7"/>
      <c r="F75" s="2"/>
    </row>
    <row r="76" spans="1:6" x14ac:dyDescent="0.25">
      <c r="F76" s="2"/>
    </row>
    <row r="81" spans="6:6" x14ac:dyDescent="0.25">
      <c r="F81" s="2"/>
    </row>
    <row r="82" spans="6:6" x14ac:dyDescent="0.25">
      <c r="F82" s="2"/>
    </row>
    <row r="83" spans="6:6" x14ac:dyDescent="0.25">
      <c r="F83" s="2"/>
    </row>
    <row r="85" spans="6:6" x14ac:dyDescent="0.25">
      <c r="F85" s="2"/>
    </row>
    <row r="86" spans="6:6" x14ac:dyDescent="0.25">
      <c r="F86" s="2"/>
    </row>
    <row r="87" spans="6:6" x14ac:dyDescent="0.25">
      <c r="F87" s="2"/>
    </row>
    <row r="200" spans="6:6" x14ac:dyDescent="0.25">
      <c r="F200" s="10"/>
    </row>
    <row r="201" spans="6:6" x14ac:dyDescent="0.25">
      <c r="F201" s="10"/>
    </row>
  </sheetData>
  <mergeCells count="15">
    <mergeCell ref="A72:D72"/>
    <mergeCell ref="A1:E1"/>
    <mergeCell ref="A60:D60"/>
    <mergeCell ref="A65:D65"/>
    <mergeCell ref="A67:D67"/>
    <mergeCell ref="A68:D68"/>
    <mergeCell ref="A69:D69"/>
    <mergeCell ref="A70:D70"/>
    <mergeCell ref="A71:D71"/>
    <mergeCell ref="A59:D59"/>
    <mergeCell ref="A61:D61"/>
    <mergeCell ref="A62:D62"/>
    <mergeCell ref="A63:D63"/>
    <mergeCell ref="A64:D64"/>
    <mergeCell ref="A66:D66"/>
  </mergeCells>
  <conditionalFormatting sqref="D4:D5 D17:D30 D36:D43 D45:D47 D49:D55 D57:D58">
    <cfRule type="cellIs" dxfId="124" priority="26" operator="lessThanOrEqual">
      <formula>-10.5</formula>
    </cfRule>
    <cfRule type="cellIs" dxfId="123" priority="27" operator="greaterThanOrEqual">
      <formula>10.5</formula>
    </cfRule>
    <cfRule type="cellIs" dxfId="122" priority="28" operator="between">
      <formula>-5.5</formula>
      <formula>-10.5</formula>
    </cfRule>
    <cfRule type="cellIs" dxfId="121" priority="29" operator="between">
      <formula>5.5</formula>
      <formula>10.5</formula>
    </cfRule>
    <cfRule type="cellIs" dxfId="120" priority="30" operator="between">
      <formula>-5.5</formula>
      <formula>5.5</formula>
    </cfRule>
  </conditionalFormatting>
  <conditionalFormatting sqref="D6:D16">
    <cfRule type="cellIs" dxfId="119" priority="21" operator="lessThanOrEqual">
      <formula>-10.5</formula>
    </cfRule>
    <cfRule type="cellIs" dxfId="118" priority="22" operator="greaterThanOrEqual">
      <formula>10.5</formula>
    </cfRule>
    <cfRule type="cellIs" dxfId="117" priority="23" operator="between">
      <formula>-5.5</formula>
      <formula>-10.5</formula>
    </cfRule>
    <cfRule type="cellIs" dxfId="116" priority="24" operator="between">
      <formula>5.5</formula>
      <formula>10.5</formula>
    </cfRule>
    <cfRule type="cellIs" dxfId="115" priority="25" operator="between">
      <formula>-5.5</formula>
      <formula>5.5</formula>
    </cfRule>
  </conditionalFormatting>
  <conditionalFormatting sqref="D31:D35">
    <cfRule type="cellIs" dxfId="114" priority="16" operator="lessThanOrEqual">
      <formula>-10.5</formula>
    </cfRule>
    <cfRule type="cellIs" dxfId="113" priority="17" operator="greaterThanOrEqual">
      <formula>10.5</formula>
    </cfRule>
    <cfRule type="cellIs" dxfId="112" priority="18" operator="between">
      <formula>-5.5</formula>
      <formula>-10.5</formula>
    </cfRule>
    <cfRule type="cellIs" dxfId="111" priority="19" operator="between">
      <formula>5.5</formula>
      <formula>10.5</formula>
    </cfRule>
    <cfRule type="cellIs" dxfId="110" priority="20" operator="between">
      <formula>-5.5</formula>
      <formula>5.5</formula>
    </cfRule>
  </conditionalFormatting>
  <conditionalFormatting sqref="D44">
    <cfRule type="cellIs" dxfId="109" priority="11" operator="lessThanOrEqual">
      <formula>-10.5</formula>
    </cfRule>
    <cfRule type="cellIs" dxfId="108" priority="12" operator="greaterThanOrEqual">
      <formula>10.5</formula>
    </cfRule>
    <cfRule type="cellIs" dxfId="107" priority="13" operator="between">
      <formula>-5.5</formula>
      <formula>-10.5</formula>
    </cfRule>
    <cfRule type="cellIs" dxfId="106" priority="14" operator="between">
      <formula>5.5</formula>
      <formula>10.5</formula>
    </cfRule>
    <cfRule type="cellIs" dxfId="105" priority="15" operator="between">
      <formula>-5.5</formula>
      <formula>5.5</formula>
    </cfRule>
  </conditionalFormatting>
  <conditionalFormatting sqref="D48">
    <cfRule type="cellIs" dxfId="104" priority="6" operator="lessThanOrEqual">
      <formula>-10.5</formula>
    </cfRule>
    <cfRule type="cellIs" dxfId="103" priority="7" operator="greaterThanOrEqual">
      <formula>10.5</formula>
    </cfRule>
    <cfRule type="cellIs" dxfId="102" priority="8" operator="between">
      <formula>-5.5</formula>
      <formula>-10.5</formula>
    </cfRule>
    <cfRule type="cellIs" dxfId="101" priority="9" operator="between">
      <formula>5.5</formula>
      <formula>10.5</formula>
    </cfRule>
    <cfRule type="cellIs" dxfId="100" priority="10" operator="between">
      <formula>-5.5</formula>
      <formula>5.5</formula>
    </cfRule>
  </conditionalFormatting>
  <conditionalFormatting sqref="D56">
    <cfRule type="cellIs" dxfId="99" priority="1" operator="lessThanOrEqual">
      <formula>-10.5</formula>
    </cfRule>
    <cfRule type="cellIs" dxfId="98" priority="2" operator="greaterThanOrEqual">
      <formula>10.5</formula>
    </cfRule>
    <cfRule type="cellIs" dxfId="97" priority="3" operator="between">
      <formula>-5.5</formula>
      <formula>-10.5</formula>
    </cfRule>
    <cfRule type="cellIs" dxfId="96" priority="4" operator="between">
      <formula>5.5</formula>
      <formula>10.5</formula>
    </cfRule>
    <cfRule type="cellIs" dxfId="95" priority="5" operator="between">
      <formula>-5.5</formula>
      <formula>5.5</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5"/>
  <sheetViews>
    <sheetView workbookViewId="0">
      <selection sqref="A1:E1"/>
    </sheetView>
  </sheetViews>
  <sheetFormatPr defaultRowHeight="15" x14ac:dyDescent="0.25"/>
  <cols>
    <col min="1" max="1" width="60.7109375" customWidth="1"/>
    <col min="2" max="4" width="12.7109375" customWidth="1"/>
  </cols>
  <sheetData>
    <row r="1" spans="1:6" x14ac:dyDescent="0.25">
      <c r="A1" s="70" t="s">
        <v>85</v>
      </c>
      <c r="B1" s="70"/>
      <c r="C1" s="70"/>
      <c r="D1" s="70"/>
      <c r="E1" s="70"/>
    </row>
    <row r="2" spans="1:6" ht="15" customHeight="1" thickBot="1" x14ac:dyDescent="0.3">
      <c r="A2" s="2"/>
    </row>
    <row r="3" spans="1:6" ht="45" customHeight="1" thickBot="1" x14ac:dyDescent="0.3">
      <c r="A3" s="1"/>
      <c r="B3" s="37" t="s">
        <v>0</v>
      </c>
      <c r="C3" s="37" t="s">
        <v>1</v>
      </c>
      <c r="D3" s="37" t="s">
        <v>2</v>
      </c>
    </row>
    <row r="4" spans="1:6" ht="15" customHeight="1" thickBot="1" x14ac:dyDescent="0.3">
      <c r="A4" s="15" t="s">
        <v>3</v>
      </c>
      <c r="B4" s="16">
        <v>258</v>
      </c>
      <c r="C4" s="16">
        <v>87265</v>
      </c>
      <c r="D4" s="17"/>
      <c r="E4" s="2"/>
      <c r="F4" s="10"/>
    </row>
    <row r="5" spans="1:6" ht="15" customHeight="1" thickBot="1" x14ac:dyDescent="0.3">
      <c r="A5" s="15" t="s">
        <v>81</v>
      </c>
      <c r="B5" s="16"/>
      <c r="C5" s="16"/>
      <c r="D5" s="17"/>
      <c r="E5" s="2"/>
      <c r="F5" s="10"/>
    </row>
    <row r="6" spans="1:6" ht="15" customHeight="1" thickBot="1" x14ac:dyDescent="0.3">
      <c r="A6" s="30" t="s">
        <v>47</v>
      </c>
      <c r="B6" s="21">
        <v>9.3023255813953987E-2</v>
      </c>
      <c r="C6" s="21">
        <v>9.9039545452622946E-2</v>
      </c>
      <c r="D6" s="22">
        <v>-2.0400814736649502</v>
      </c>
      <c r="E6" s="2"/>
      <c r="F6" s="10"/>
    </row>
    <row r="7" spans="1:6" ht="15" customHeight="1" thickBot="1" x14ac:dyDescent="0.3">
      <c r="A7" s="30" t="s">
        <v>7</v>
      </c>
      <c r="B7" s="21">
        <v>0.90697674418604601</v>
      </c>
      <c r="C7" s="21">
        <v>0.90096045454737705</v>
      </c>
      <c r="D7" s="22">
        <v>2.0400814736649502</v>
      </c>
      <c r="E7" s="2"/>
      <c r="F7" s="10"/>
    </row>
    <row r="8" spans="1:6" ht="15" customHeight="1" thickBot="1" x14ac:dyDescent="0.3">
      <c r="A8" s="18" t="s">
        <v>4</v>
      </c>
      <c r="B8" s="19"/>
      <c r="C8" s="19"/>
      <c r="D8" s="20"/>
      <c r="E8" s="2"/>
    </row>
    <row r="9" spans="1:6" ht="15" customHeight="1" thickBot="1" x14ac:dyDescent="0.3">
      <c r="A9" s="12" t="s">
        <v>5</v>
      </c>
      <c r="B9" s="21">
        <v>0.93410852713178294</v>
      </c>
      <c r="C9" s="21">
        <v>0.93040133397669711</v>
      </c>
      <c r="D9" s="22">
        <v>1.47376826472065</v>
      </c>
      <c r="E9" s="2"/>
    </row>
    <row r="10" spans="1:6" ht="15" customHeight="1" thickBot="1" x14ac:dyDescent="0.3">
      <c r="A10" s="12" t="s">
        <v>82</v>
      </c>
      <c r="B10" s="21">
        <v>6.5891472868217102E-2</v>
      </c>
      <c r="C10" s="21">
        <v>6.9598666023302905E-2</v>
      </c>
      <c r="D10" s="22">
        <v>-1.47376826472065</v>
      </c>
    </row>
    <row r="11" spans="1:6" ht="15" customHeight="1" thickBot="1" x14ac:dyDescent="0.3">
      <c r="A11" s="18" t="s">
        <v>6</v>
      </c>
      <c r="B11" s="19"/>
      <c r="C11" s="19"/>
      <c r="D11" s="22"/>
    </row>
    <row r="12" spans="1:6" ht="15" customHeight="1" thickBot="1" x14ac:dyDescent="0.3">
      <c r="A12" s="12" t="s">
        <v>49</v>
      </c>
      <c r="B12" s="21">
        <v>0.92248062015503884</v>
      </c>
      <c r="C12" s="21">
        <v>0.90905160825803666</v>
      </c>
      <c r="D12" s="22">
        <v>4.8320680002280403</v>
      </c>
    </row>
    <row r="13" spans="1:6" ht="15" customHeight="1" thickBot="1" x14ac:dyDescent="0.3">
      <c r="A13" s="12" t="s">
        <v>48</v>
      </c>
      <c r="B13" s="21">
        <v>7.7519379844961198E-2</v>
      </c>
      <c r="C13" s="21">
        <v>9.0948391741963397E-2</v>
      </c>
      <c r="D13" s="22">
        <v>-4.8320680002280403</v>
      </c>
    </row>
    <row r="14" spans="1:6" ht="15" customHeight="1" thickBot="1" x14ac:dyDescent="0.3">
      <c r="A14" s="18" t="s">
        <v>8</v>
      </c>
      <c r="B14" s="19"/>
      <c r="C14" s="19"/>
      <c r="D14" s="23"/>
    </row>
    <row r="15" spans="1:6" ht="15" customHeight="1" thickBot="1" x14ac:dyDescent="0.3">
      <c r="A15" s="12" t="s">
        <v>90</v>
      </c>
      <c r="B15" s="24">
        <v>32.511627906976699</v>
      </c>
      <c r="C15" s="24">
        <v>32.635719927927902</v>
      </c>
      <c r="D15" s="22">
        <v>-1.34220341337203</v>
      </c>
    </row>
    <row r="16" spans="1:6" ht="15" customHeight="1" thickBot="1" x14ac:dyDescent="0.3">
      <c r="A16" s="12" t="s">
        <v>50</v>
      </c>
      <c r="B16" s="24">
        <v>17.170542635658901</v>
      </c>
      <c r="C16" s="24">
        <v>17.294489210136099</v>
      </c>
      <c r="D16" s="22">
        <v>-1.84550464662175</v>
      </c>
    </row>
    <row r="17" spans="1:6" ht="15" customHeight="1" thickBot="1" x14ac:dyDescent="0.3">
      <c r="A17" s="25" t="s">
        <v>33</v>
      </c>
      <c r="B17" s="19"/>
      <c r="C17" s="19"/>
      <c r="D17" s="26"/>
    </row>
    <row r="18" spans="1:6" ht="15" customHeight="1" thickBot="1" x14ac:dyDescent="0.3">
      <c r="A18" s="38" t="s">
        <v>26</v>
      </c>
      <c r="B18" s="21">
        <v>0.37596899224806202</v>
      </c>
      <c r="C18" s="21">
        <v>0.38952492469188499</v>
      </c>
      <c r="D18" s="22">
        <v>-2.7864728804791601</v>
      </c>
    </row>
    <row r="19" spans="1:6" ht="15" customHeight="1" thickBot="1" x14ac:dyDescent="0.3">
      <c r="A19" s="13" t="s">
        <v>9</v>
      </c>
      <c r="B19" s="21">
        <v>0.15503875968992201</v>
      </c>
      <c r="C19" s="21">
        <v>0.15370180182932699</v>
      </c>
      <c r="D19" s="22">
        <v>0.36966893643474702</v>
      </c>
    </row>
    <row r="20" spans="1:6" ht="15" customHeight="1" thickBot="1" x14ac:dyDescent="0.3">
      <c r="A20" s="13" t="s">
        <v>37</v>
      </c>
      <c r="B20" s="21">
        <v>0.19767441860465099</v>
      </c>
      <c r="C20" s="21">
        <v>0.17991732853091</v>
      </c>
      <c r="D20" s="22">
        <v>4.5339354135297301</v>
      </c>
    </row>
    <row r="21" spans="1:6" ht="15" customHeight="1" thickBot="1" x14ac:dyDescent="0.3">
      <c r="A21" s="13" t="s">
        <v>113</v>
      </c>
      <c r="B21" s="21">
        <v>9.3023255813953501E-2</v>
      </c>
      <c r="C21" s="21">
        <v>9.6407253737755993E-2</v>
      </c>
      <c r="D21" s="22">
        <v>-1.1545407697677299</v>
      </c>
      <c r="E21" s="2"/>
    </row>
    <row r="22" spans="1:6" ht="15" customHeight="1" thickBot="1" x14ac:dyDescent="0.3">
      <c r="A22" s="14" t="s">
        <v>43</v>
      </c>
      <c r="B22" s="21">
        <v>0.14341085271317799</v>
      </c>
      <c r="C22" s="21">
        <v>0.14613065833726999</v>
      </c>
      <c r="D22" s="22">
        <v>-0.77220133729243301</v>
      </c>
    </row>
    <row r="23" spans="1:6" ht="15" customHeight="1" thickBot="1" x14ac:dyDescent="0.3">
      <c r="A23" s="14" t="s">
        <v>42</v>
      </c>
      <c r="B23" s="21">
        <v>3.4883720930232599E-2</v>
      </c>
      <c r="C23" s="21">
        <v>3.4318032872851498E-2</v>
      </c>
      <c r="D23" s="22">
        <v>0.30920407012915402</v>
      </c>
      <c r="E23" s="2"/>
    </row>
    <row r="24" spans="1:6" ht="15" customHeight="1" thickBot="1" x14ac:dyDescent="0.3">
      <c r="A24" s="27" t="s">
        <v>54</v>
      </c>
      <c r="B24" s="19"/>
      <c r="C24" s="19"/>
      <c r="D24" s="26"/>
      <c r="E24" s="2"/>
    </row>
    <row r="25" spans="1:6" ht="15" customHeight="1" thickBot="1" x14ac:dyDescent="0.3">
      <c r="A25" s="28" t="s">
        <v>55</v>
      </c>
      <c r="B25" s="21">
        <v>0.337209302325581</v>
      </c>
      <c r="C25" s="21">
        <v>0.337209302325581</v>
      </c>
      <c r="D25" s="22">
        <v>0</v>
      </c>
      <c r="F25" s="2"/>
    </row>
    <row r="26" spans="1:6" ht="15" customHeight="1" thickBot="1" x14ac:dyDescent="0.3">
      <c r="A26" s="28" t="s">
        <v>87</v>
      </c>
      <c r="B26" s="21">
        <v>0.104651162790698</v>
      </c>
      <c r="C26" s="21">
        <v>0.107757709042945</v>
      </c>
      <c r="D26" s="22">
        <v>-1.00731694722209</v>
      </c>
      <c r="E26" s="2"/>
      <c r="F26" s="2"/>
    </row>
    <row r="27" spans="1:6" ht="15" customHeight="1" thickBot="1" x14ac:dyDescent="0.3">
      <c r="A27" s="28" t="s">
        <v>88</v>
      </c>
      <c r="B27" s="21">
        <v>8.5271317829457405E-2</v>
      </c>
      <c r="C27" s="21">
        <v>7.9112799354911403E-2</v>
      </c>
      <c r="D27" s="22">
        <v>2.2400957777501</v>
      </c>
      <c r="E27" s="2"/>
      <c r="F27" s="2"/>
    </row>
    <row r="28" spans="1:6" ht="15" customHeight="1" thickBot="1" x14ac:dyDescent="0.3">
      <c r="A28" s="28" t="s">
        <v>56</v>
      </c>
      <c r="B28" s="21">
        <v>0.42248062015503901</v>
      </c>
      <c r="C28" s="21">
        <v>0.42438286104524198</v>
      </c>
      <c r="D28" s="22">
        <v>-0.384607201228027</v>
      </c>
      <c r="E28" s="2"/>
      <c r="F28" s="2"/>
    </row>
    <row r="29" spans="1:6" ht="15" customHeight="1" thickBot="1" x14ac:dyDescent="0.3">
      <c r="A29" s="28" t="s">
        <v>57</v>
      </c>
      <c r="B29" s="21">
        <v>5.0387596899224799E-2</v>
      </c>
      <c r="C29" s="21">
        <v>5.1537328231320498E-2</v>
      </c>
      <c r="D29" s="22">
        <v>-0.52227984276763395</v>
      </c>
      <c r="F29" s="2"/>
    </row>
    <row r="30" spans="1:6" ht="15" customHeight="1" thickBot="1" x14ac:dyDescent="0.3">
      <c r="A30" s="36" t="s">
        <v>41</v>
      </c>
      <c r="B30" s="19"/>
      <c r="C30" s="19"/>
      <c r="D30" s="26"/>
      <c r="E30" s="2"/>
      <c r="F30" s="2"/>
    </row>
    <row r="31" spans="1:6" ht="15" customHeight="1" thickBot="1" x14ac:dyDescent="0.3">
      <c r="A31" s="14" t="s">
        <v>40</v>
      </c>
      <c r="B31" s="29">
        <v>-0.65200679982750298</v>
      </c>
      <c r="C31" s="29">
        <v>-0.69427836123472997</v>
      </c>
      <c r="D31" s="22">
        <v>4.9219723030327103</v>
      </c>
      <c r="E31" s="2"/>
      <c r="F31" s="2"/>
    </row>
    <row r="32" spans="1:6" ht="15" customHeight="1" thickBot="1" x14ac:dyDescent="0.3">
      <c r="A32" s="12" t="s">
        <v>10</v>
      </c>
      <c r="B32" s="24">
        <v>38.488372093023301</v>
      </c>
      <c r="C32" s="24">
        <v>37.570480137267303</v>
      </c>
      <c r="D32" s="22">
        <v>2.3908271362623701</v>
      </c>
      <c r="E32" s="2"/>
      <c r="F32" s="2"/>
    </row>
    <row r="33" spans="1:6" ht="15" customHeight="1" thickBot="1" x14ac:dyDescent="0.3">
      <c r="A33" s="12" t="s">
        <v>11</v>
      </c>
      <c r="B33" s="24">
        <v>16.953488372092998</v>
      </c>
      <c r="C33" s="24">
        <v>16.3702045699881</v>
      </c>
      <c r="D33" s="22">
        <v>3.6847704676323798</v>
      </c>
      <c r="F33" s="2"/>
    </row>
    <row r="34" spans="1:6" ht="15" customHeight="1" thickBot="1" x14ac:dyDescent="0.3">
      <c r="A34" s="12" t="s">
        <v>12</v>
      </c>
      <c r="B34" s="24">
        <v>4.8604651162790704</v>
      </c>
      <c r="C34" s="24">
        <v>4.6959962611327004</v>
      </c>
      <c r="D34" s="22">
        <v>2.3988326941681599</v>
      </c>
      <c r="E34" s="2"/>
      <c r="F34" s="2"/>
    </row>
    <row r="35" spans="1:6" ht="15" customHeight="1" thickBot="1" x14ac:dyDescent="0.3">
      <c r="A35" s="12" t="s">
        <v>13</v>
      </c>
      <c r="B35" s="26">
        <v>5.7713178294573604</v>
      </c>
      <c r="C35" s="26">
        <v>5.5846193655263896</v>
      </c>
      <c r="D35" s="22">
        <v>3.2110451930286601</v>
      </c>
      <c r="E35" s="2"/>
      <c r="F35" s="2"/>
    </row>
    <row r="36" spans="1:6" ht="15" customHeight="1" thickBot="1" x14ac:dyDescent="0.3">
      <c r="A36" s="18" t="s">
        <v>34</v>
      </c>
      <c r="B36" s="19"/>
      <c r="C36" s="19"/>
      <c r="D36" s="26"/>
      <c r="E36" s="2"/>
      <c r="F36" s="2"/>
    </row>
    <row r="37" spans="1:6" ht="15" customHeight="1" thickBot="1" x14ac:dyDescent="0.3">
      <c r="A37" s="30" t="s">
        <v>14</v>
      </c>
      <c r="B37" s="21">
        <v>0.26356589147286802</v>
      </c>
      <c r="C37" s="21">
        <v>0.26685905700429402</v>
      </c>
      <c r="D37" s="22">
        <v>-0.74526079053976402</v>
      </c>
      <c r="E37" s="2"/>
      <c r="F37" s="2"/>
    </row>
    <row r="38" spans="1:6" ht="15" customHeight="1" thickBot="1" x14ac:dyDescent="0.3">
      <c r="A38" s="30" t="s">
        <v>15</v>
      </c>
      <c r="B38" s="21">
        <v>0.17441860465116299</v>
      </c>
      <c r="C38" s="21">
        <v>0.17755298028302099</v>
      </c>
      <c r="D38" s="22">
        <v>-0.82227931835020596</v>
      </c>
      <c r="E38" s="2"/>
      <c r="F38" s="2"/>
    </row>
    <row r="39" spans="1:6" ht="15" customHeight="1" thickBot="1" x14ac:dyDescent="0.3">
      <c r="A39" s="31" t="s">
        <v>51</v>
      </c>
      <c r="B39" s="21">
        <v>0.75581395348837199</v>
      </c>
      <c r="C39" s="21">
        <v>0.74109818245692605</v>
      </c>
      <c r="D39" s="22">
        <v>3.3886858411604801</v>
      </c>
      <c r="E39" s="2"/>
      <c r="F39" s="2"/>
    </row>
    <row r="40" spans="1:6" ht="15" customHeight="1" thickBot="1" x14ac:dyDescent="0.3">
      <c r="A40" s="30" t="s">
        <v>53</v>
      </c>
      <c r="B40" s="21">
        <v>0.47674418604651198</v>
      </c>
      <c r="C40" s="21">
        <v>0.46614338461494298</v>
      </c>
      <c r="D40" s="22">
        <v>2.12163197630941</v>
      </c>
      <c r="E40" s="2"/>
      <c r="F40" s="2"/>
    </row>
    <row r="41" spans="1:6" ht="15" customHeight="1" thickBot="1" x14ac:dyDescent="0.3">
      <c r="A41" s="30" t="s">
        <v>16</v>
      </c>
      <c r="B41" s="21">
        <v>0.41085271317829503</v>
      </c>
      <c r="C41" s="21">
        <v>0.40399635073670098</v>
      </c>
      <c r="D41" s="22">
        <v>1.3940416596527201</v>
      </c>
      <c r="E41" s="2"/>
      <c r="F41" s="2"/>
    </row>
    <row r="42" spans="1:6" ht="15" customHeight="1" thickBot="1" x14ac:dyDescent="0.3">
      <c r="A42" s="15" t="s">
        <v>58</v>
      </c>
      <c r="B42" s="21"/>
      <c r="C42" s="21"/>
      <c r="D42" s="22"/>
      <c r="E42" s="2"/>
      <c r="F42" s="2"/>
    </row>
    <row r="43" spans="1:6" ht="15" customHeight="1" thickBot="1" x14ac:dyDescent="0.3">
      <c r="A43" s="30" t="s">
        <v>59</v>
      </c>
      <c r="B43" s="21">
        <v>0.275193798449612</v>
      </c>
      <c r="C43" s="21">
        <v>0.26298575724586198</v>
      </c>
      <c r="D43" s="22">
        <v>2.75022690744817</v>
      </c>
      <c r="E43" s="2"/>
      <c r="F43" s="2"/>
    </row>
    <row r="44" spans="1:6" ht="15" customHeight="1" thickBot="1" x14ac:dyDescent="0.3">
      <c r="A44" s="30" t="s">
        <v>89</v>
      </c>
      <c r="B44" s="21">
        <v>0.24418604651162801</v>
      </c>
      <c r="C44" s="21">
        <v>0.237195810700778</v>
      </c>
      <c r="D44" s="22">
        <v>1.63354469670725</v>
      </c>
      <c r="E44" s="2"/>
    </row>
    <row r="45" spans="1:6" ht="15" customHeight="1" thickBot="1" x14ac:dyDescent="0.3">
      <c r="A45" s="30" t="s">
        <v>92</v>
      </c>
      <c r="B45" s="21">
        <v>0.50775193798449603</v>
      </c>
      <c r="C45" s="21">
        <v>0.50700774248087799</v>
      </c>
      <c r="D45" s="22">
        <v>0.148707336653677</v>
      </c>
      <c r="E45" s="2"/>
    </row>
    <row r="46" spans="1:6" ht="15" customHeight="1" thickBot="1" x14ac:dyDescent="0.3">
      <c r="A46" s="31" t="s">
        <v>106</v>
      </c>
      <c r="B46" s="21">
        <v>0.27906976744186002</v>
      </c>
      <c r="C46" s="21">
        <v>0.27275839120238998</v>
      </c>
      <c r="D46" s="22">
        <v>1.41064559348999</v>
      </c>
      <c r="F46" s="2"/>
    </row>
    <row r="47" spans="1:6" ht="15" customHeight="1" thickBot="1" x14ac:dyDescent="0.3">
      <c r="A47" s="31" t="s">
        <v>93</v>
      </c>
      <c r="B47" s="21">
        <v>0.36821705426356599</v>
      </c>
      <c r="C47" s="21">
        <v>0.36140584398498499</v>
      </c>
      <c r="D47" s="22">
        <v>1.4135653121479199</v>
      </c>
      <c r="F47" s="2"/>
    </row>
    <row r="48" spans="1:6" ht="15" customHeight="1" thickBot="1" x14ac:dyDescent="0.3">
      <c r="A48" s="30" t="s">
        <v>94</v>
      </c>
      <c r="B48" s="21">
        <v>0.56589147286821695</v>
      </c>
      <c r="C48" s="21">
        <v>0.55839811376781401</v>
      </c>
      <c r="D48" s="22">
        <v>1.50892714687788</v>
      </c>
      <c r="F48" s="2"/>
    </row>
    <row r="49" spans="1:6" ht="15" customHeight="1" thickBot="1" x14ac:dyDescent="0.3">
      <c r="A49" s="30" t="s">
        <v>96</v>
      </c>
      <c r="B49" s="21">
        <v>0.14728682170542601</v>
      </c>
      <c r="C49" s="21">
        <v>0.14106349413894401</v>
      </c>
      <c r="D49" s="22">
        <v>1.7699564077379799</v>
      </c>
      <c r="F49" s="2"/>
    </row>
    <row r="50" spans="1:6" ht="15" customHeight="1" thickBot="1" x14ac:dyDescent="0.3">
      <c r="A50" s="30" t="s">
        <v>97</v>
      </c>
      <c r="B50" s="21">
        <v>0.321705426356589</v>
      </c>
      <c r="C50" s="21">
        <v>0.32353669937468599</v>
      </c>
      <c r="D50" s="22">
        <v>-0.39134542128695898</v>
      </c>
      <c r="E50" s="2"/>
      <c r="F50" s="2"/>
    </row>
    <row r="51" spans="1:6" ht="15" customHeight="1" thickBot="1" x14ac:dyDescent="0.3">
      <c r="A51" s="30" t="s">
        <v>100</v>
      </c>
      <c r="B51" s="21">
        <v>0.39534883720930197</v>
      </c>
      <c r="C51" s="21">
        <v>0.39117718263501899</v>
      </c>
      <c r="D51" s="22">
        <v>0.85317410260633197</v>
      </c>
      <c r="E51" s="2"/>
      <c r="F51" s="2"/>
    </row>
    <row r="52" spans="1:6" s="41" customFormat="1" ht="15" customHeight="1" thickBot="1" x14ac:dyDescent="0.3">
      <c r="A52" s="30" t="s">
        <v>61</v>
      </c>
      <c r="B52" s="21">
        <v>0.49224806201550397</v>
      </c>
      <c r="C52" s="21">
        <v>0.47769146064165502</v>
      </c>
      <c r="D52" s="22">
        <v>2.9100463851795402</v>
      </c>
      <c r="E52" s="39"/>
      <c r="F52" s="40"/>
    </row>
    <row r="53" spans="1:6" ht="15" customHeight="1" thickBot="1" x14ac:dyDescent="0.3">
      <c r="A53" s="34" t="s">
        <v>17</v>
      </c>
      <c r="B53" s="35"/>
      <c r="C53" s="35"/>
      <c r="D53" s="35"/>
    </row>
    <row r="54" spans="1:6" ht="15" customHeight="1" x14ac:dyDescent="0.25">
      <c r="A54" s="89" t="s">
        <v>44</v>
      </c>
      <c r="B54" s="90"/>
      <c r="C54" s="90"/>
      <c r="D54" s="91"/>
    </row>
    <row r="55" spans="1:6" ht="15" customHeight="1" x14ac:dyDescent="0.25">
      <c r="A55" s="71" t="s">
        <v>46</v>
      </c>
      <c r="B55" s="72"/>
      <c r="C55" s="72"/>
      <c r="D55" s="73"/>
    </row>
    <row r="56" spans="1:6" ht="15" customHeight="1" x14ac:dyDescent="0.25">
      <c r="A56" s="92" t="s">
        <v>38</v>
      </c>
      <c r="B56" s="93"/>
      <c r="C56" s="93"/>
      <c r="D56" s="94"/>
    </row>
    <row r="57" spans="1:6" ht="15" customHeight="1" x14ac:dyDescent="0.25">
      <c r="A57" s="92" t="s">
        <v>45</v>
      </c>
      <c r="B57" s="93"/>
      <c r="C57" s="93"/>
      <c r="D57" s="94"/>
    </row>
    <row r="58" spans="1:6" ht="15" customHeight="1" x14ac:dyDescent="0.25">
      <c r="A58" s="95" t="s">
        <v>39</v>
      </c>
      <c r="B58" s="75"/>
      <c r="C58" s="75"/>
      <c r="D58" s="76"/>
      <c r="E58" s="10"/>
    </row>
    <row r="59" spans="1:6" ht="30" customHeight="1" x14ac:dyDescent="0.25">
      <c r="A59" s="96" t="s">
        <v>112</v>
      </c>
      <c r="B59" s="97"/>
      <c r="C59" s="97"/>
      <c r="D59" s="98"/>
      <c r="E59" s="10"/>
    </row>
    <row r="60" spans="1:6" ht="30" customHeight="1" x14ac:dyDescent="0.25">
      <c r="A60" s="74" t="s">
        <v>52</v>
      </c>
      <c r="B60" s="75"/>
      <c r="C60" s="75"/>
      <c r="D60" s="76"/>
      <c r="E60" s="10"/>
    </row>
    <row r="61" spans="1:6" ht="30" customHeight="1" thickBot="1" x14ac:dyDescent="0.3">
      <c r="A61" s="99" t="s">
        <v>111</v>
      </c>
      <c r="B61" s="100"/>
      <c r="C61" s="100"/>
      <c r="D61" s="101"/>
      <c r="E61" s="10"/>
    </row>
    <row r="62" spans="1:6" ht="30" customHeight="1" thickBot="1" x14ac:dyDescent="0.3">
      <c r="A62" s="77" t="s">
        <v>35</v>
      </c>
      <c r="B62" s="78"/>
      <c r="C62" s="78"/>
      <c r="D62" s="79"/>
      <c r="E62" s="2"/>
    </row>
    <row r="63" spans="1:6" ht="30" customHeight="1" thickBot="1" x14ac:dyDescent="0.3">
      <c r="A63" s="77" t="s">
        <v>36</v>
      </c>
      <c r="B63" s="78"/>
      <c r="C63" s="78"/>
      <c r="D63" s="79"/>
      <c r="E63" s="2"/>
    </row>
    <row r="64" spans="1:6" ht="15" customHeight="1" thickBot="1" x14ac:dyDescent="0.3">
      <c r="A64" s="80" t="s">
        <v>18</v>
      </c>
      <c r="B64" s="81"/>
      <c r="C64" s="81"/>
      <c r="D64" s="82"/>
      <c r="E64" s="2"/>
    </row>
    <row r="65" spans="1:5" ht="15" customHeight="1" thickBot="1" x14ac:dyDescent="0.3">
      <c r="A65" s="83" t="s">
        <v>19</v>
      </c>
      <c r="B65" s="84"/>
      <c r="C65" s="84"/>
      <c r="D65" s="85"/>
    </row>
    <row r="66" spans="1:5" ht="15" customHeight="1" thickBot="1" x14ac:dyDescent="0.3">
      <c r="A66" s="86" t="s">
        <v>20</v>
      </c>
      <c r="B66" s="87"/>
      <c r="C66" s="87"/>
      <c r="D66" s="88"/>
    </row>
    <row r="67" spans="1:5" ht="15" customHeight="1" thickBot="1" x14ac:dyDescent="0.3">
      <c r="A67" s="67" t="s">
        <v>21</v>
      </c>
      <c r="B67" s="68"/>
      <c r="C67" s="68"/>
      <c r="D67" s="69"/>
    </row>
    <row r="76" spans="1:5" x14ac:dyDescent="0.25">
      <c r="E76" s="10"/>
    </row>
    <row r="77" spans="1:5" x14ac:dyDescent="0.25">
      <c r="E77" s="10"/>
    </row>
    <row r="78" spans="1:5" x14ac:dyDescent="0.25">
      <c r="E78" s="10"/>
    </row>
    <row r="79" spans="1:5" x14ac:dyDescent="0.25">
      <c r="E79" s="2"/>
    </row>
    <row r="80" spans="1:5" x14ac:dyDescent="0.25">
      <c r="E80" s="2"/>
    </row>
    <row r="81" spans="5:5" x14ac:dyDescent="0.25">
      <c r="E81" s="2"/>
    </row>
    <row r="87" spans="5:5" x14ac:dyDescent="0.25">
      <c r="E87" s="10"/>
    </row>
    <row r="88" spans="5:5" x14ac:dyDescent="0.25">
      <c r="E88" s="10"/>
    </row>
    <row r="89" spans="5:5" x14ac:dyDescent="0.25">
      <c r="E89" s="10"/>
    </row>
    <row r="90" spans="5:5" x14ac:dyDescent="0.25">
      <c r="E90" s="10"/>
    </row>
    <row r="95" spans="5:5" x14ac:dyDescent="0.25">
      <c r="E95" s="10"/>
    </row>
    <row r="96" spans="5:5" x14ac:dyDescent="0.25">
      <c r="E96" s="10"/>
    </row>
    <row r="97" spans="5:5" x14ac:dyDescent="0.25">
      <c r="E97" s="10"/>
    </row>
    <row r="102" spans="5:5" x14ac:dyDescent="0.25">
      <c r="E102" s="2"/>
    </row>
    <row r="103" spans="5:5" x14ac:dyDescent="0.25">
      <c r="E103" s="2"/>
    </row>
    <row r="117" spans="5:5" x14ac:dyDescent="0.25">
      <c r="E117" s="2"/>
    </row>
    <row r="118" spans="5:5" x14ac:dyDescent="0.25">
      <c r="E118" s="2"/>
    </row>
    <row r="129" spans="5:5" x14ac:dyDescent="0.25">
      <c r="E129" s="10"/>
    </row>
    <row r="130" spans="5:5" x14ac:dyDescent="0.25">
      <c r="E130" s="10"/>
    </row>
    <row r="131" spans="5:5" x14ac:dyDescent="0.25">
      <c r="E131" s="2"/>
    </row>
    <row r="132" spans="5:5" x14ac:dyDescent="0.25">
      <c r="E132" s="2"/>
    </row>
    <row r="135" spans="5:5" x14ac:dyDescent="0.25">
      <c r="E135" s="2"/>
    </row>
  </sheetData>
  <mergeCells count="15">
    <mergeCell ref="A1:E1"/>
    <mergeCell ref="A54:D54"/>
    <mergeCell ref="A55:D55"/>
    <mergeCell ref="A56:D56"/>
    <mergeCell ref="A57:D57"/>
    <mergeCell ref="A58:D58"/>
    <mergeCell ref="A64:D64"/>
    <mergeCell ref="A65:D65"/>
    <mergeCell ref="A66:D66"/>
    <mergeCell ref="A67:D67"/>
    <mergeCell ref="A59:D59"/>
    <mergeCell ref="A60:D60"/>
    <mergeCell ref="A61:D61"/>
    <mergeCell ref="A62:D62"/>
    <mergeCell ref="A63:D63"/>
  </mergeCells>
  <conditionalFormatting sqref="D4:D5 D17 D24 D30 D36 D42:D44 D46 D48:D53">
    <cfRule type="cellIs" dxfId="94" priority="46" operator="lessThanOrEqual">
      <formula>-10.5</formula>
    </cfRule>
    <cfRule type="cellIs" dxfId="93" priority="47" operator="greaterThanOrEqual">
      <formula>10.5</formula>
    </cfRule>
    <cfRule type="cellIs" dxfId="92" priority="48" operator="between">
      <formula>-5.5</formula>
      <formula>-10.5</formula>
    </cfRule>
    <cfRule type="cellIs" dxfId="91" priority="49" operator="between">
      <formula>5.5</formula>
      <formula>10.5</formula>
    </cfRule>
    <cfRule type="cellIs" dxfId="90" priority="50" operator="between">
      <formula>-5.5</formula>
      <formula>5.5</formula>
    </cfRule>
  </conditionalFormatting>
  <conditionalFormatting sqref="D6:D16">
    <cfRule type="cellIs" dxfId="89" priority="31" operator="lessThanOrEqual">
      <formula>-10.5</formula>
    </cfRule>
    <cfRule type="cellIs" dxfId="88" priority="32" operator="greaterThanOrEqual">
      <formula>10.5</formula>
    </cfRule>
    <cfRule type="cellIs" dxfId="87" priority="33" operator="between">
      <formula>-5.5</formula>
      <formula>-10.5</formula>
    </cfRule>
    <cfRule type="cellIs" dxfId="86" priority="34" operator="between">
      <formula>5.5</formula>
      <formula>10.5</formula>
    </cfRule>
    <cfRule type="cellIs" dxfId="85" priority="35" operator="between">
      <formula>-5.5</formula>
      <formula>5.5</formula>
    </cfRule>
  </conditionalFormatting>
  <conditionalFormatting sqref="D18:D23">
    <cfRule type="cellIs" dxfId="84" priority="26" operator="lessThanOrEqual">
      <formula>-10.5</formula>
    </cfRule>
    <cfRule type="cellIs" dxfId="83" priority="27" operator="greaterThanOrEqual">
      <formula>10.5</formula>
    </cfRule>
    <cfRule type="cellIs" dxfId="82" priority="28" operator="between">
      <formula>-5.5</formula>
      <formula>-10.5</formula>
    </cfRule>
    <cfRule type="cellIs" dxfId="81" priority="29" operator="between">
      <formula>5.5</formula>
      <formula>10.5</formula>
    </cfRule>
    <cfRule type="cellIs" dxfId="80" priority="30" operator="between">
      <formula>-5.5</formula>
      <formula>5.5</formula>
    </cfRule>
  </conditionalFormatting>
  <conditionalFormatting sqref="D25:D29">
    <cfRule type="cellIs" dxfId="79" priority="21" operator="lessThanOrEqual">
      <formula>-10.5</formula>
    </cfRule>
    <cfRule type="cellIs" dxfId="78" priority="22" operator="greaterThanOrEqual">
      <formula>10.5</formula>
    </cfRule>
    <cfRule type="cellIs" dxfId="77" priority="23" operator="between">
      <formula>-5.5</formula>
      <formula>-10.5</formula>
    </cfRule>
    <cfRule type="cellIs" dxfId="76" priority="24" operator="between">
      <formula>5.5</formula>
      <formula>10.5</formula>
    </cfRule>
    <cfRule type="cellIs" dxfId="75" priority="25" operator="between">
      <formula>-5.5</formula>
      <formula>5.5</formula>
    </cfRule>
  </conditionalFormatting>
  <conditionalFormatting sqref="D31:D35">
    <cfRule type="cellIs" dxfId="74" priority="16" operator="lessThanOrEqual">
      <formula>-10.5</formula>
    </cfRule>
    <cfRule type="cellIs" dxfId="73" priority="17" operator="greaterThanOrEqual">
      <formula>10.5</formula>
    </cfRule>
    <cfRule type="cellIs" dxfId="72" priority="18" operator="between">
      <formula>-5.5</formula>
      <formula>-10.5</formula>
    </cfRule>
    <cfRule type="cellIs" dxfId="71" priority="19" operator="between">
      <formula>5.5</formula>
      <formula>10.5</formula>
    </cfRule>
    <cfRule type="cellIs" dxfId="70" priority="20" operator="between">
      <formula>-5.5</formula>
      <formula>5.5</formula>
    </cfRule>
  </conditionalFormatting>
  <conditionalFormatting sqref="D37:D41">
    <cfRule type="cellIs" dxfId="69" priority="11" operator="lessThanOrEqual">
      <formula>-10.5</formula>
    </cfRule>
    <cfRule type="cellIs" dxfId="68" priority="12" operator="greaterThanOrEqual">
      <formula>10.5</formula>
    </cfRule>
    <cfRule type="cellIs" dxfId="67" priority="13" operator="between">
      <formula>-5.5</formula>
      <formula>-10.5</formula>
    </cfRule>
    <cfRule type="cellIs" dxfId="66" priority="14" operator="between">
      <formula>5.5</formula>
      <formula>10.5</formula>
    </cfRule>
    <cfRule type="cellIs" dxfId="65" priority="15" operator="between">
      <formula>-5.5</formula>
      <formula>5.5</formula>
    </cfRule>
  </conditionalFormatting>
  <conditionalFormatting sqref="D45">
    <cfRule type="cellIs" dxfId="64" priority="6" operator="lessThanOrEqual">
      <formula>-10.5</formula>
    </cfRule>
    <cfRule type="cellIs" dxfId="63" priority="7" operator="greaterThanOrEqual">
      <formula>10.5</formula>
    </cfRule>
    <cfRule type="cellIs" dxfId="62" priority="8" operator="between">
      <formula>-5.5</formula>
      <formula>-10.5</formula>
    </cfRule>
    <cfRule type="cellIs" dxfId="61" priority="9" operator="between">
      <formula>5.5</formula>
      <formula>10.5</formula>
    </cfRule>
    <cfRule type="cellIs" dxfId="60" priority="10" operator="between">
      <formula>-5.5</formula>
      <formula>5.5</formula>
    </cfRule>
  </conditionalFormatting>
  <conditionalFormatting sqref="D47">
    <cfRule type="cellIs" dxfId="59" priority="1" operator="lessThanOrEqual">
      <formula>-10.5</formula>
    </cfRule>
    <cfRule type="cellIs" dxfId="58" priority="2" operator="greaterThanOrEqual">
      <formula>10.5</formula>
    </cfRule>
    <cfRule type="cellIs" dxfId="57" priority="3" operator="between">
      <formula>-5.5</formula>
      <formula>-10.5</formula>
    </cfRule>
    <cfRule type="cellIs" dxfId="56" priority="4" operator="between">
      <formula>5.5</formula>
      <formula>10.5</formula>
    </cfRule>
    <cfRule type="cellIs" dxfId="55" priority="5" operator="between">
      <formula>-5.5</formula>
      <formula>5.5</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workbookViewId="0">
      <selection sqref="A1:E1"/>
    </sheetView>
  </sheetViews>
  <sheetFormatPr defaultRowHeight="15" x14ac:dyDescent="0.25"/>
  <cols>
    <col min="1" max="1" width="60.7109375" customWidth="1"/>
    <col min="2" max="4" width="12.7109375" customWidth="1"/>
  </cols>
  <sheetData>
    <row r="1" spans="1:6" x14ac:dyDescent="0.25">
      <c r="A1" s="70" t="s">
        <v>84</v>
      </c>
      <c r="B1" s="70"/>
      <c r="C1" s="70"/>
      <c r="D1" s="70"/>
      <c r="E1" s="70"/>
    </row>
    <row r="2" spans="1:6" ht="15" customHeight="1" thickBot="1" x14ac:dyDescent="0.3">
      <c r="A2" s="2"/>
    </row>
    <row r="3" spans="1:6" ht="45" customHeight="1" thickBot="1" x14ac:dyDescent="0.3">
      <c r="A3" s="1"/>
      <c r="B3" s="37" t="s">
        <v>0</v>
      </c>
      <c r="C3" s="37" t="s">
        <v>1</v>
      </c>
      <c r="D3" s="37" t="s">
        <v>2</v>
      </c>
    </row>
    <row r="4" spans="1:6" ht="15" customHeight="1" thickBot="1" x14ac:dyDescent="0.3">
      <c r="A4" s="15" t="s">
        <v>3</v>
      </c>
      <c r="B4" s="16">
        <v>258</v>
      </c>
      <c r="C4" s="16">
        <v>555327</v>
      </c>
      <c r="D4" s="17"/>
      <c r="F4" s="10"/>
    </row>
    <row r="5" spans="1:6" ht="15" customHeight="1" thickBot="1" x14ac:dyDescent="0.3">
      <c r="A5" s="15" t="s">
        <v>81</v>
      </c>
      <c r="B5" s="16"/>
      <c r="C5" s="16"/>
      <c r="D5" s="17"/>
      <c r="F5" s="10"/>
    </row>
    <row r="6" spans="1:6" ht="15" customHeight="1" thickBot="1" x14ac:dyDescent="0.3">
      <c r="A6" s="30" t="s">
        <v>47</v>
      </c>
      <c r="B6" s="21">
        <v>9.3023255813953987E-2</v>
      </c>
      <c r="C6" s="21">
        <v>9.3694857737693038E-2</v>
      </c>
      <c r="D6" s="22">
        <v>-0.23061571939732001</v>
      </c>
      <c r="F6" s="10"/>
    </row>
    <row r="7" spans="1:6" ht="15" customHeight="1" thickBot="1" x14ac:dyDescent="0.3">
      <c r="A7" s="30" t="s">
        <v>7</v>
      </c>
      <c r="B7" s="21">
        <v>0.90697674418604601</v>
      </c>
      <c r="C7" s="21">
        <v>0.90630514226230696</v>
      </c>
      <c r="D7" s="22">
        <v>0.23061571939732001</v>
      </c>
      <c r="F7" s="10"/>
    </row>
    <row r="8" spans="1:6" ht="15" customHeight="1" thickBot="1" x14ac:dyDescent="0.3">
      <c r="A8" s="18" t="s">
        <v>4</v>
      </c>
      <c r="B8" s="19"/>
      <c r="C8" s="19"/>
      <c r="D8" s="20"/>
    </row>
    <row r="9" spans="1:6" ht="15" customHeight="1" thickBot="1" x14ac:dyDescent="0.3">
      <c r="A9" s="12" t="s">
        <v>5</v>
      </c>
      <c r="B9" s="21">
        <v>0.93410852713178294</v>
      </c>
      <c r="C9" s="21">
        <v>0.93132696931242098</v>
      </c>
      <c r="D9" s="22">
        <v>1.1092989523030901</v>
      </c>
    </row>
    <row r="10" spans="1:6" ht="15" customHeight="1" thickBot="1" x14ac:dyDescent="0.3">
      <c r="A10" s="12" t="s">
        <v>82</v>
      </c>
      <c r="B10" s="21">
        <v>6.5891472868217102E-2</v>
      </c>
      <c r="C10" s="21">
        <v>6.8673030687579004E-2</v>
      </c>
      <c r="D10" s="22">
        <v>-1.1092989523030901</v>
      </c>
    </row>
    <row r="11" spans="1:6" ht="15" customHeight="1" thickBot="1" x14ac:dyDescent="0.3">
      <c r="A11" s="18" t="s">
        <v>6</v>
      </c>
      <c r="B11" s="19"/>
      <c r="C11" s="19"/>
      <c r="D11" s="22"/>
    </row>
    <row r="12" spans="1:6" ht="15" customHeight="1" thickBot="1" x14ac:dyDescent="0.3">
      <c r="A12" s="12" t="s">
        <v>49</v>
      </c>
      <c r="B12" s="21">
        <v>0.92248062015503884</v>
      </c>
      <c r="C12" s="21">
        <v>0.91403000816118674</v>
      </c>
      <c r="D12" s="22">
        <v>3.0819040064298302</v>
      </c>
    </row>
    <row r="13" spans="1:6" ht="15" customHeight="1" thickBot="1" x14ac:dyDescent="0.3">
      <c r="A13" s="12" t="s">
        <v>48</v>
      </c>
      <c r="B13" s="21">
        <v>7.7519379844961198E-2</v>
      </c>
      <c r="C13" s="21">
        <v>8.5969991838813306E-2</v>
      </c>
      <c r="D13" s="22">
        <v>-3.0819040064298302</v>
      </c>
    </row>
    <row r="14" spans="1:6" ht="15" customHeight="1" thickBot="1" x14ac:dyDescent="0.3">
      <c r="A14" s="18" t="s">
        <v>8</v>
      </c>
      <c r="B14" s="19"/>
      <c r="C14" s="19"/>
      <c r="D14" s="23"/>
    </row>
    <row r="15" spans="1:6" ht="15" customHeight="1" thickBot="1" x14ac:dyDescent="0.3">
      <c r="A15" s="12" t="s">
        <v>90</v>
      </c>
      <c r="B15" s="24">
        <v>32.511627906976699</v>
      </c>
      <c r="C15" s="24">
        <v>32.355517690445502</v>
      </c>
      <c r="D15" s="22">
        <v>1.6910375811454399</v>
      </c>
    </row>
    <row r="16" spans="1:6" ht="15" customHeight="1" thickBot="1" x14ac:dyDescent="0.3">
      <c r="A16" s="12" t="s">
        <v>50</v>
      </c>
      <c r="B16" s="24">
        <v>17.170542635658901</v>
      </c>
      <c r="C16" s="24">
        <v>17.416364560117898</v>
      </c>
      <c r="D16" s="22">
        <v>-3.63623989145588</v>
      </c>
    </row>
    <row r="17" spans="1:6" ht="15" customHeight="1" thickBot="1" x14ac:dyDescent="0.3">
      <c r="A17" s="25" t="s">
        <v>33</v>
      </c>
      <c r="B17" s="19"/>
      <c r="C17" s="19"/>
      <c r="D17" s="26"/>
    </row>
    <row r="18" spans="1:6" ht="15" customHeight="1" thickBot="1" x14ac:dyDescent="0.3">
      <c r="A18" s="38" t="s">
        <v>26</v>
      </c>
      <c r="B18" s="21">
        <v>0.37596899224806202</v>
      </c>
      <c r="C18" s="21">
        <v>0.395208059742364</v>
      </c>
      <c r="D18" s="22">
        <v>-3.94959201817773</v>
      </c>
    </row>
    <row r="19" spans="1:6" ht="15" customHeight="1" thickBot="1" x14ac:dyDescent="0.3">
      <c r="A19" s="13" t="s">
        <v>9</v>
      </c>
      <c r="B19" s="21">
        <v>0.15503875968992201</v>
      </c>
      <c r="C19" s="21">
        <v>0.15395718354951701</v>
      </c>
      <c r="D19" s="22">
        <v>0.29895713164984999</v>
      </c>
    </row>
    <row r="20" spans="1:6" ht="15" customHeight="1" thickBot="1" x14ac:dyDescent="0.3">
      <c r="A20" s="13" t="s">
        <v>37</v>
      </c>
      <c r="B20" s="21">
        <v>0.19767441860465099</v>
      </c>
      <c r="C20" s="21">
        <v>0.17566875887123001</v>
      </c>
      <c r="D20" s="22">
        <v>5.6440117386196897</v>
      </c>
    </row>
    <row r="21" spans="1:6" ht="15" customHeight="1" thickBot="1" x14ac:dyDescent="0.3">
      <c r="A21" s="13" t="s">
        <v>113</v>
      </c>
      <c r="B21" s="21">
        <v>9.3023255813953501E-2</v>
      </c>
      <c r="C21" s="21">
        <v>9.7448472527975297E-2</v>
      </c>
      <c r="D21" s="22">
        <v>-1.5061172906000599</v>
      </c>
    </row>
    <row r="22" spans="1:6" ht="15" customHeight="1" thickBot="1" x14ac:dyDescent="0.3">
      <c r="A22" s="14" t="s">
        <v>43</v>
      </c>
      <c r="B22" s="21">
        <v>0.14341085271317799</v>
      </c>
      <c r="C22" s="21">
        <v>0.143330646133465</v>
      </c>
      <c r="D22" s="22">
        <v>2.2864115963176199E-2</v>
      </c>
    </row>
    <row r="23" spans="1:6" ht="15" customHeight="1" thickBot="1" x14ac:dyDescent="0.3">
      <c r="A23" s="14" t="s">
        <v>42</v>
      </c>
      <c r="B23" s="21">
        <v>3.4883720930232599E-2</v>
      </c>
      <c r="C23" s="21">
        <v>3.4386879175448998E-2</v>
      </c>
      <c r="D23" s="22">
        <v>0.27144489154581902</v>
      </c>
    </row>
    <row r="24" spans="1:6" ht="15" customHeight="1" thickBot="1" x14ac:dyDescent="0.3">
      <c r="A24" s="27" t="s">
        <v>54</v>
      </c>
      <c r="B24" s="19"/>
      <c r="C24" s="19"/>
      <c r="D24" s="26"/>
    </row>
    <row r="25" spans="1:6" ht="15" customHeight="1" thickBot="1" x14ac:dyDescent="0.3">
      <c r="A25" s="28" t="s">
        <v>55</v>
      </c>
      <c r="B25" s="21">
        <v>0.337209302325581</v>
      </c>
      <c r="C25" s="21">
        <v>0.337209302325581</v>
      </c>
      <c r="D25" s="22">
        <v>-2.3460836498020101E-14</v>
      </c>
      <c r="F25" s="2"/>
    </row>
    <row r="26" spans="1:6" ht="15" customHeight="1" thickBot="1" x14ac:dyDescent="0.3">
      <c r="A26" s="28" t="s">
        <v>87</v>
      </c>
      <c r="B26" s="21">
        <v>0.104651162790698</v>
      </c>
      <c r="C26" s="21">
        <v>9.43743143171627E-2</v>
      </c>
      <c r="D26" s="22">
        <v>3.4300306060595198</v>
      </c>
      <c r="F26" s="2"/>
    </row>
    <row r="27" spans="1:6" ht="15" customHeight="1" thickBot="1" x14ac:dyDescent="0.3">
      <c r="A27" s="28" t="s">
        <v>88</v>
      </c>
      <c r="B27" s="21">
        <v>8.5271317829457405E-2</v>
      </c>
      <c r="C27" s="21">
        <v>8.3394096882272506E-2</v>
      </c>
      <c r="D27" s="22">
        <v>0.674866767549678</v>
      </c>
      <c r="F27" s="2"/>
    </row>
    <row r="28" spans="1:6" ht="15" customHeight="1" thickBot="1" x14ac:dyDescent="0.3">
      <c r="A28" s="28" t="s">
        <v>56</v>
      </c>
      <c r="B28" s="21">
        <v>0.42248062015503901</v>
      </c>
      <c r="C28" s="21">
        <v>0.43435397870078002</v>
      </c>
      <c r="D28" s="22">
        <v>-2.3972011613720499</v>
      </c>
      <c r="F28" s="2"/>
    </row>
    <row r="29" spans="1:6" ht="15" customHeight="1" thickBot="1" x14ac:dyDescent="0.3">
      <c r="A29" s="28" t="s">
        <v>57</v>
      </c>
      <c r="B29" s="21">
        <v>5.0387596899224799E-2</v>
      </c>
      <c r="C29" s="21">
        <v>5.0668307774203898E-2</v>
      </c>
      <c r="D29" s="22">
        <v>-0.12803382368220201</v>
      </c>
      <c r="F29" s="2"/>
    </row>
    <row r="30" spans="1:6" ht="15" customHeight="1" thickBot="1" x14ac:dyDescent="0.3">
      <c r="A30" s="36" t="s">
        <v>41</v>
      </c>
      <c r="B30" s="19"/>
      <c r="C30" s="19"/>
      <c r="D30" s="26"/>
      <c r="F30" s="2"/>
    </row>
    <row r="31" spans="1:6" ht="15" customHeight="1" thickBot="1" x14ac:dyDescent="0.3">
      <c r="A31" s="14" t="s">
        <v>40</v>
      </c>
      <c r="B31" s="29">
        <v>-0.65200679982750298</v>
      </c>
      <c r="C31" s="29">
        <v>-0.72137146332923896</v>
      </c>
      <c r="D31" s="22">
        <v>7.9447319288378102</v>
      </c>
      <c r="F31" s="2"/>
    </row>
    <row r="32" spans="1:6" ht="15" customHeight="1" thickBot="1" x14ac:dyDescent="0.3">
      <c r="A32" s="12" t="s">
        <v>10</v>
      </c>
      <c r="B32" s="24">
        <v>38.488372093023301</v>
      </c>
      <c r="C32" s="24">
        <v>36.994360422430198</v>
      </c>
      <c r="D32" s="22">
        <v>3.7995409307883699</v>
      </c>
      <c r="F32" s="2"/>
    </row>
    <row r="33" spans="1:6" ht="15" customHeight="1" thickBot="1" x14ac:dyDescent="0.3">
      <c r="A33" s="12" t="s">
        <v>11</v>
      </c>
      <c r="B33" s="24">
        <v>16.953488372092998</v>
      </c>
      <c r="C33" s="24">
        <v>16.0715263722192</v>
      </c>
      <c r="D33" s="22">
        <v>5.47166436060634</v>
      </c>
      <c r="F33" s="2"/>
    </row>
    <row r="34" spans="1:6" ht="15" customHeight="1" thickBot="1" x14ac:dyDescent="0.3">
      <c r="A34" s="12" t="s">
        <v>12</v>
      </c>
      <c r="B34" s="24">
        <v>4.8604651162790704</v>
      </c>
      <c r="C34" s="24">
        <v>4.6522774874201298</v>
      </c>
      <c r="D34" s="22">
        <v>3.0137519666412498</v>
      </c>
      <c r="F34" s="2"/>
    </row>
    <row r="35" spans="1:6" ht="15" customHeight="1" thickBot="1" x14ac:dyDescent="0.3">
      <c r="A35" s="12" t="s">
        <v>13</v>
      </c>
      <c r="B35" s="26">
        <v>5.7713178294573604</v>
      </c>
      <c r="C35" s="26">
        <v>5.5321917975492596</v>
      </c>
      <c r="D35" s="22">
        <v>4.0211787403833501</v>
      </c>
      <c r="F35" s="2"/>
    </row>
    <row r="36" spans="1:6" ht="15" customHeight="1" thickBot="1" x14ac:dyDescent="0.3">
      <c r="A36" s="18" t="s">
        <v>34</v>
      </c>
      <c r="B36" s="19"/>
      <c r="C36" s="19"/>
      <c r="D36" s="26"/>
      <c r="F36" s="2"/>
    </row>
    <row r="37" spans="1:6" ht="15" customHeight="1" thickBot="1" x14ac:dyDescent="0.3">
      <c r="A37" s="30" t="s">
        <v>14</v>
      </c>
      <c r="B37" s="21">
        <v>0.26356589147286802</v>
      </c>
      <c r="C37" s="21">
        <v>0.27427356564238298</v>
      </c>
      <c r="D37" s="22">
        <v>-2.41273378582056</v>
      </c>
      <c r="F37" s="2"/>
    </row>
    <row r="38" spans="1:6" ht="15" customHeight="1" thickBot="1" x14ac:dyDescent="0.3">
      <c r="A38" s="30" t="s">
        <v>15</v>
      </c>
      <c r="B38" s="21">
        <v>0.17441860465116299</v>
      </c>
      <c r="C38" s="21">
        <v>0.18260821739183999</v>
      </c>
      <c r="D38" s="22">
        <v>-2.1366393461352802</v>
      </c>
      <c r="F38" s="2"/>
    </row>
    <row r="39" spans="1:6" ht="15" customHeight="1" thickBot="1" x14ac:dyDescent="0.3">
      <c r="A39" s="31" t="s">
        <v>51</v>
      </c>
      <c r="B39" s="21">
        <v>0.75581395348837199</v>
      </c>
      <c r="C39" s="21">
        <v>0.74333977256024797</v>
      </c>
      <c r="D39" s="22">
        <v>2.8766687449596602</v>
      </c>
      <c r="F39" s="2"/>
    </row>
    <row r="40" spans="1:6" ht="15" customHeight="1" thickBot="1" x14ac:dyDescent="0.3">
      <c r="A40" s="30" t="s">
        <v>53</v>
      </c>
      <c r="B40" s="21">
        <v>0.47674418604651198</v>
      </c>
      <c r="C40" s="21">
        <v>0.48235659251368501</v>
      </c>
      <c r="D40" s="22">
        <v>-1.1223309240008601</v>
      </c>
      <c r="F40" s="2"/>
    </row>
    <row r="41" spans="1:6" ht="15" customHeight="1" thickBot="1" x14ac:dyDescent="0.3">
      <c r="A41" s="30" t="s">
        <v>16</v>
      </c>
      <c r="B41" s="21">
        <v>0.41085271317829503</v>
      </c>
      <c r="C41" s="21">
        <v>0.39034521430397501</v>
      </c>
      <c r="D41" s="22">
        <v>4.1817865075708998</v>
      </c>
      <c r="F41" s="2"/>
    </row>
    <row r="42" spans="1:6" ht="15" customHeight="1" thickBot="1" x14ac:dyDescent="0.3">
      <c r="A42" s="34" t="s">
        <v>17</v>
      </c>
      <c r="B42" s="35"/>
      <c r="C42" s="35"/>
      <c r="D42" s="35"/>
    </row>
    <row r="43" spans="1:6" ht="15" customHeight="1" x14ac:dyDescent="0.25">
      <c r="A43" s="89" t="s">
        <v>44</v>
      </c>
      <c r="B43" s="90"/>
      <c r="C43" s="90"/>
      <c r="D43" s="91"/>
    </row>
    <row r="44" spans="1:6" ht="15" customHeight="1" x14ac:dyDescent="0.25">
      <c r="A44" s="71" t="s">
        <v>46</v>
      </c>
      <c r="B44" s="72"/>
      <c r="C44" s="72"/>
      <c r="D44" s="73"/>
    </row>
    <row r="45" spans="1:6" ht="15" customHeight="1" x14ac:dyDescent="0.25">
      <c r="A45" s="92" t="s">
        <v>38</v>
      </c>
      <c r="B45" s="93"/>
      <c r="C45" s="93"/>
      <c r="D45" s="94"/>
    </row>
    <row r="46" spans="1:6" ht="15" customHeight="1" x14ac:dyDescent="0.25">
      <c r="A46" s="92" t="s">
        <v>45</v>
      </c>
      <c r="B46" s="93"/>
      <c r="C46" s="93"/>
      <c r="D46" s="94"/>
    </row>
    <row r="47" spans="1:6" ht="15" customHeight="1" x14ac:dyDescent="0.25">
      <c r="A47" s="95" t="s">
        <v>39</v>
      </c>
      <c r="B47" s="75"/>
      <c r="C47" s="75"/>
      <c r="D47" s="76"/>
    </row>
    <row r="48" spans="1:6" ht="30" customHeight="1" x14ac:dyDescent="0.25">
      <c r="A48" s="96" t="s">
        <v>112</v>
      </c>
      <c r="B48" s="97"/>
      <c r="C48" s="97"/>
      <c r="D48" s="98"/>
    </row>
    <row r="49" spans="1:4" ht="30" customHeight="1" thickBot="1" x14ac:dyDescent="0.3">
      <c r="A49" s="74" t="s">
        <v>52</v>
      </c>
      <c r="B49" s="75"/>
      <c r="C49" s="75"/>
      <c r="D49" s="76"/>
    </row>
    <row r="50" spans="1:4" ht="30" customHeight="1" thickBot="1" x14ac:dyDescent="0.3">
      <c r="A50" s="77" t="s">
        <v>35</v>
      </c>
      <c r="B50" s="78"/>
      <c r="C50" s="78"/>
      <c r="D50" s="79"/>
    </row>
    <row r="51" spans="1:4" ht="30" customHeight="1" thickBot="1" x14ac:dyDescent="0.3">
      <c r="A51" s="77" t="s">
        <v>36</v>
      </c>
      <c r="B51" s="78"/>
      <c r="C51" s="78"/>
      <c r="D51" s="79"/>
    </row>
    <row r="52" spans="1:4" ht="15" customHeight="1" thickBot="1" x14ac:dyDescent="0.3">
      <c r="A52" s="80" t="s">
        <v>18</v>
      </c>
      <c r="B52" s="81"/>
      <c r="C52" s="81"/>
      <c r="D52" s="82"/>
    </row>
    <row r="53" spans="1:4" ht="15" customHeight="1" thickBot="1" x14ac:dyDescent="0.3">
      <c r="A53" s="83" t="s">
        <v>19</v>
      </c>
      <c r="B53" s="84"/>
      <c r="C53" s="84"/>
      <c r="D53" s="85"/>
    </row>
    <row r="54" spans="1:4" ht="15" customHeight="1" thickBot="1" x14ac:dyDescent="0.3">
      <c r="A54" s="86" t="s">
        <v>20</v>
      </c>
      <c r="B54" s="87"/>
      <c r="C54" s="87"/>
      <c r="D54" s="88"/>
    </row>
    <row r="55" spans="1:4" ht="15" customHeight="1" thickBot="1" x14ac:dyDescent="0.3">
      <c r="A55" s="67" t="s">
        <v>21</v>
      </c>
      <c r="B55" s="68"/>
      <c r="C55" s="68"/>
      <c r="D55" s="69"/>
    </row>
  </sheetData>
  <mergeCells count="14">
    <mergeCell ref="A1:E1"/>
    <mergeCell ref="A43:D43"/>
    <mergeCell ref="A44:D44"/>
    <mergeCell ref="A45:D45"/>
    <mergeCell ref="A46:D46"/>
    <mergeCell ref="A47:D47"/>
    <mergeCell ref="A52:D52"/>
    <mergeCell ref="A53:D53"/>
    <mergeCell ref="A54:D54"/>
    <mergeCell ref="A55:D55"/>
    <mergeCell ref="A48:D48"/>
    <mergeCell ref="A49:D49"/>
    <mergeCell ref="A50:D50"/>
    <mergeCell ref="A51:D51"/>
  </mergeCells>
  <conditionalFormatting sqref="D4:D5 D17 D24 D30 D36 D42">
    <cfRule type="cellIs" dxfId="54" priority="26" operator="lessThanOrEqual">
      <formula>-10.5</formula>
    </cfRule>
    <cfRule type="cellIs" dxfId="53" priority="27" operator="greaterThanOrEqual">
      <formula>10.5</formula>
    </cfRule>
    <cfRule type="cellIs" dxfId="52" priority="28" operator="between">
      <formula>-5.5</formula>
      <formula>-10.5</formula>
    </cfRule>
    <cfRule type="cellIs" dxfId="51" priority="29" operator="between">
      <formula>5.5</formula>
      <formula>10.5</formula>
    </cfRule>
    <cfRule type="cellIs" dxfId="50" priority="30" operator="between">
      <formula>-5.5</formula>
      <formula>5.5</formula>
    </cfRule>
  </conditionalFormatting>
  <conditionalFormatting sqref="D6:D16">
    <cfRule type="cellIs" dxfId="49" priority="21" operator="lessThanOrEqual">
      <formula>-10.5</formula>
    </cfRule>
    <cfRule type="cellIs" dxfId="48" priority="22" operator="greaterThanOrEqual">
      <formula>10.5</formula>
    </cfRule>
    <cfRule type="cellIs" dxfId="47" priority="23" operator="between">
      <formula>-5.5</formula>
      <formula>-10.5</formula>
    </cfRule>
    <cfRule type="cellIs" dxfId="46" priority="24" operator="between">
      <formula>5.5</formula>
      <formula>10.5</formula>
    </cfRule>
    <cfRule type="cellIs" dxfId="45" priority="25" operator="between">
      <formula>-5.5</formula>
      <formula>5.5</formula>
    </cfRule>
  </conditionalFormatting>
  <conditionalFormatting sqref="D18:D23">
    <cfRule type="cellIs" dxfId="44" priority="16" operator="lessThanOrEqual">
      <formula>-10.5</formula>
    </cfRule>
    <cfRule type="cellIs" dxfId="43" priority="17" operator="greaterThanOrEqual">
      <formula>10.5</formula>
    </cfRule>
    <cfRule type="cellIs" dxfId="42" priority="18" operator="between">
      <formula>-5.5</formula>
      <formula>-10.5</formula>
    </cfRule>
    <cfRule type="cellIs" dxfId="41" priority="19" operator="between">
      <formula>5.5</formula>
      <formula>10.5</formula>
    </cfRule>
    <cfRule type="cellIs" dxfId="40" priority="20" operator="between">
      <formula>-5.5</formula>
      <formula>5.5</formula>
    </cfRule>
  </conditionalFormatting>
  <conditionalFormatting sqref="D25:D29">
    <cfRule type="cellIs" dxfId="39" priority="11" operator="lessThanOrEqual">
      <formula>-10.5</formula>
    </cfRule>
    <cfRule type="cellIs" dxfId="38" priority="12" operator="greaterThanOrEqual">
      <formula>10.5</formula>
    </cfRule>
    <cfRule type="cellIs" dxfId="37" priority="13" operator="between">
      <formula>-5.5</formula>
      <formula>-10.5</formula>
    </cfRule>
    <cfRule type="cellIs" dxfId="36" priority="14" operator="between">
      <formula>5.5</formula>
      <formula>10.5</formula>
    </cfRule>
    <cfRule type="cellIs" dxfId="35" priority="15" operator="between">
      <formula>-5.5</formula>
      <formula>5.5</formula>
    </cfRule>
  </conditionalFormatting>
  <conditionalFormatting sqref="D31:D35">
    <cfRule type="cellIs" dxfId="34" priority="6" operator="lessThanOrEqual">
      <formula>-10.5</formula>
    </cfRule>
    <cfRule type="cellIs" dxfId="33" priority="7" operator="greaterThanOrEqual">
      <formula>10.5</formula>
    </cfRule>
    <cfRule type="cellIs" dxfId="32" priority="8" operator="between">
      <formula>-5.5</formula>
      <formula>-10.5</formula>
    </cfRule>
    <cfRule type="cellIs" dxfId="31" priority="9" operator="between">
      <formula>5.5</formula>
      <formula>10.5</formula>
    </cfRule>
    <cfRule type="cellIs" dxfId="30" priority="10" operator="between">
      <formula>-5.5</formula>
      <formula>5.5</formula>
    </cfRule>
  </conditionalFormatting>
  <conditionalFormatting sqref="D37:D41">
    <cfRule type="cellIs" dxfId="29" priority="1" operator="lessThanOrEqual">
      <formula>-10.5</formula>
    </cfRule>
    <cfRule type="cellIs" dxfId="28" priority="2" operator="greaterThanOrEqual">
      <formula>10.5</formula>
    </cfRule>
    <cfRule type="cellIs" dxfId="27" priority="3" operator="between">
      <formula>-5.5</formula>
      <formula>-10.5</formula>
    </cfRule>
    <cfRule type="cellIs" dxfId="26" priority="4" operator="between">
      <formula>5.5</formula>
      <formula>10.5</formula>
    </cfRule>
    <cfRule type="cellIs" dxfId="25" priority="5" operator="between">
      <formula>-5.5</formula>
      <formula>5.5</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workbookViewId="0">
      <selection sqref="A1:E1"/>
    </sheetView>
  </sheetViews>
  <sheetFormatPr defaultRowHeight="15" x14ac:dyDescent="0.25"/>
  <cols>
    <col min="1" max="1" width="60.7109375" customWidth="1"/>
    <col min="2" max="4" width="12.7109375" customWidth="1"/>
  </cols>
  <sheetData>
    <row r="1" spans="1:6" x14ac:dyDescent="0.25">
      <c r="A1" s="70" t="s">
        <v>83</v>
      </c>
      <c r="B1" s="70"/>
      <c r="C1" s="70"/>
      <c r="D1" s="70"/>
      <c r="E1" s="70"/>
    </row>
    <row r="2" spans="1:6" ht="15" customHeight="1" thickBot="1" x14ac:dyDescent="0.3">
      <c r="A2" s="2"/>
    </row>
    <row r="3" spans="1:6" ht="45" customHeight="1" thickBot="1" x14ac:dyDescent="0.3">
      <c r="A3" s="1"/>
      <c r="B3" s="37" t="s">
        <v>0</v>
      </c>
      <c r="C3" s="37" t="s">
        <v>1</v>
      </c>
      <c r="D3" s="37" t="s">
        <v>2</v>
      </c>
    </row>
    <row r="4" spans="1:6" ht="15" customHeight="1" thickBot="1" x14ac:dyDescent="0.3">
      <c r="A4" s="15" t="s">
        <v>3</v>
      </c>
      <c r="B4" s="16">
        <v>258</v>
      </c>
      <c r="C4" s="16">
        <v>91083</v>
      </c>
      <c r="D4" s="17"/>
      <c r="F4" s="10"/>
    </row>
    <row r="5" spans="1:6" ht="15" customHeight="1" thickBot="1" x14ac:dyDescent="0.3">
      <c r="A5" s="15" t="s">
        <v>81</v>
      </c>
      <c r="B5" s="16"/>
      <c r="C5" s="16"/>
      <c r="D5" s="17"/>
      <c r="F5" s="10"/>
    </row>
    <row r="6" spans="1:6" ht="15" customHeight="1" thickBot="1" x14ac:dyDescent="0.3">
      <c r="A6" s="30" t="s">
        <v>47</v>
      </c>
      <c r="B6" s="21">
        <v>9.3023255813953987E-2</v>
      </c>
      <c r="C6" s="21">
        <v>9.308134717814498E-2</v>
      </c>
      <c r="D6" s="22">
        <v>-1.9976885337029002E-2</v>
      </c>
      <c r="F6" s="10"/>
    </row>
    <row r="7" spans="1:6" ht="15" customHeight="1" thickBot="1" x14ac:dyDescent="0.3">
      <c r="A7" s="30" t="s">
        <v>7</v>
      </c>
      <c r="B7" s="21">
        <v>0.90697674418604601</v>
      </c>
      <c r="C7" s="21">
        <v>0.90691865282185502</v>
      </c>
      <c r="D7" s="22">
        <v>1.9976885337029002E-2</v>
      </c>
      <c r="F7" s="10"/>
    </row>
    <row r="8" spans="1:6" ht="15" customHeight="1" thickBot="1" x14ac:dyDescent="0.3">
      <c r="A8" s="18" t="s">
        <v>4</v>
      </c>
      <c r="B8" s="19"/>
      <c r="C8" s="19"/>
      <c r="D8" s="20"/>
    </row>
    <row r="9" spans="1:6" ht="15" customHeight="1" thickBot="1" x14ac:dyDescent="0.3">
      <c r="A9" s="12" t="s">
        <v>5</v>
      </c>
      <c r="B9" s="21">
        <v>0.93410852713178294</v>
      </c>
      <c r="C9" s="21">
        <v>0.93222682101957799</v>
      </c>
      <c r="D9" s="22">
        <v>0.75276241697090496</v>
      </c>
    </row>
    <row r="10" spans="1:6" ht="15" customHeight="1" thickBot="1" x14ac:dyDescent="0.3">
      <c r="A10" s="12" t="s">
        <v>82</v>
      </c>
      <c r="B10" s="21">
        <v>6.5891472868217102E-2</v>
      </c>
      <c r="C10" s="21">
        <v>6.7773178980421997E-2</v>
      </c>
      <c r="D10" s="22">
        <v>-0.75276241697090496</v>
      </c>
    </row>
    <row r="11" spans="1:6" ht="15" customHeight="1" thickBot="1" x14ac:dyDescent="0.3">
      <c r="A11" s="18" t="s">
        <v>6</v>
      </c>
      <c r="B11" s="19"/>
      <c r="C11" s="19"/>
      <c r="D11" s="22"/>
    </row>
    <row r="12" spans="1:6" ht="15" customHeight="1" thickBot="1" x14ac:dyDescent="0.3">
      <c r="A12" s="12" t="s">
        <v>49</v>
      </c>
      <c r="B12" s="21">
        <v>0.92248062015503884</v>
      </c>
      <c r="C12" s="21">
        <v>0.91238706937098624</v>
      </c>
      <c r="D12" s="22">
        <v>3.66456488121751</v>
      </c>
    </row>
    <row r="13" spans="1:6" ht="15" customHeight="1" thickBot="1" x14ac:dyDescent="0.3">
      <c r="A13" s="12" t="s">
        <v>48</v>
      </c>
      <c r="B13" s="21">
        <v>7.7519379844961198E-2</v>
      </c>
      <c r="C13" s="21">
        <v>8.7612930629013805E-2</v>
      </c>
      <c r="D13" s="22">
        <v>-3.66456488121751</v>
      </c>
    </row>
    <row r="14" spans="1:6" ht="15" customHeight="1" thickBot="1" x14ac:dyDescent="0.3">
      <c r="A14" s="18" t="s">
        <v>8</v>
      </c>
      <c r="B14" s="19"/>
      <c r="C14" s="19"/>
      <c r="D14" s="23"/>
    </row>
    <row r="15" spans="1:6" ht="15" customHeight="1" thickBot="1" x14ac:dyDescent="0.3">
      <c r="A15" s="12" t="s">
        <v>90</v>
      </c>
      <c r="B15" s="24">
        <v>32.511627906976699</v>
      </c>
      <c r="C15" s="24">
        <v>32.379501577021799</v>
      </c>
      <c r="D15" s="22">
        <v>1.4367176939136199</v>
      </c>
    </row>
    <row r="16" spans="1:6" ht="15" customHeight="1" thickBot="1" x14ac:dyDescent="0.3">
      <c r="A16" s="12" t="s">
        <v>50</v>
      </c>
      <c r="B16" s="24">
        <v>17.170542635658901</v>
      </c>
      <c r="C16" s="24">
        <v>17.310119099054901</v>
      </c>
      <c r="D16" s="22">
        <v>-2.0795851311170201</v>
      </c>
    </row>
    <row r="17" spans="1:6" ht="15" customHeight="1" thickBot="1" x14ac:dyDescent="0.3">
      <c r="A17" s="25" t="s">
        <v>33</v>
      </c>
      <c r="B17" s="19"/>
      <c r="C17" s="19"/>
      <c r="D17" s="26"/>
    </row>
    <row r="18" spans="1:6" ht="15" customHeight="1" thickBot="1" x14ac:dyDescent="0.3">
      <c r="A18" s="38" t="s">
        <v>26</v>
      </c>
      <c r="B18" s="21">
        <v>0.37596899224806202</v>
      </c>
      <c r="C18" s="21">
        <v>0.38818199848637203</v>
      </c>
      <c r="D18" s="22">
        <v>-2.5112379743726199</v>
      </c>
    </row>
    <row r="19" spans="1:6" ht="15" customHeight="1" thickBot="1" x14ac:dyDescent="0.3">
      <c r="A19" s="13" t="s">
        <v>9</v>
      </c>
      <c r="B19" s="21">
        <v>0.15503875968992201</v>
      </c>
      <c r="C19" s="21">
        <v>0.15369579685801099</v>
      </c>
      <c r="D19" s="22">
        <v>0.37133468809772102</v>
      </c>
    </row>
    <row r="20" spans="1:6" ht="15" customHeight="1" thickBot="1" x14ac:dyDescent="0.3">
      <c r="A20" s="13" t="s">
        <v>37</v>
      </c>
      <c r="B20" s="21">
        <v>0.19767441860465099</v>
      </c>
      <c r="C20" s="21">
        <v>0.174265470644863</v>
      </c>
      <c r="D20" s="22">
        <v>6.0129488784933001</v>
      </c>
    </row>
    <row r="21" spans="1:6" ht="15" customHeight="1" thickBot="1" x14ac:dyDescent="0.3">
      <c r="A21" s="13" t="s">
        <v>113</v>
      </c>
      <c r="B21" s="21">
        <v>9.3023255813953501E-2</v>
      </c>
      <c r="C21" s="21">
        <v>9.6934662227576004E-2</v>
      </c>
      <c r="D21" s="22">
        <v>-1.3328398474627601</v>
      </c>
    </row>
    <row r="22" spans="1:6" ht="15" customHeight="1" thickBot="1" x14ac:dyDescent="0.3">
      <c r="A22" s="14" t="s">
        <v>43</v>
      </c>
      <c r="B22" s="21">
        <v>0.14341085271317799</v>
      </c>
      <c r="C22" s="21">
        <v>0.150763214222804</v>
      </c>
      <c r="D22" s="22">
        <v>-2.0739105973406602</v>
      </c>
    </row>
    <row r="23" spans="1:6" ht="15" customHeight="1" thickBot="1" x14ac:dyDescent="0.3">
      <c r="A23" s="14" t="s">
        <v>42</v>
      </c>
      <c r="B23" s="21">
        <v>3.4883720930232599E-2</v>
      </c>
      <c r="C23" s="21">
        <v>3.6158857560374201E-2</v>
      </c>
      <c r="D23" s="22">
        <v>-0.68825051450366004</v>
      </c>
    </row>
    <row r="24" spans="1:6" ht="15" customHeight="1" thickBot="1" x14ac:dyDescent="0.3">
      <c r="A24" s="27" t="s">
        <v>54</v>
      </c>
      <c r="B24" s="19"/>
      <c r="C24" s="19"/>
      <c r="D24" s="26"/>
    </row>
    <row r="25" spans="1:6" ht="15" customHeight="1" thickBot="1" x14ac:dyDescent="0.3">
      <c r="A25" s="28" t="s">
        <v>55</v>
      </c>
      <c r="B25" s="21">
        <v>0.337209302325581</v>
      </c>
      <c r="C25" s="21">
        <v>0.337209302325581</v>
      </c>
      <c r="D25" s="22">
        <v>0</v>
      </c>
      <c r="F25" s="2"/>
    </row>
    <row r="26" spans="1:6" ht="15" customHeight="1" thickBot="1" x14ac:dyDescent="0.3">
      <c r="A26" s="28" t="s">
        <v>87</v>
      </c>
      <c r="B26" s="21">
        <v>0.104651162790698</v>
      </c>
      <c r="C26" s="21">
        <v>9.8959864808443501E-2</v>
      </c>
      <c r="D26" s="22">
        <v>1.8802699492752999</v>
      </c>
      <c r="F26" s="2"/>
    </row>
    <row r="27" spans="1:6" ht="15" customHeight="1" thickBot="1" x14ac:dyDescent="0.3">
      <c r="A27" s="28" t="s">
        <v>88</v>
      </c>
      <c r="B27" s="21">
        <v>8.5271317829457405E-2</v>
      </c>
      <c r="C27" s="21">
        <v>8.0584566642925903E-2</v>
      </c>
      <c r="D27" s="22">
        <v>1.69783512628355</v>
      </c>
      <c r="F27" s="2"/>
    </row>
    <row r="28" spans="1:6" ht="15" customHeight="1" thickBot="1" x14ac:dyDescent="0.3">
      <c r="A28" s="28" t="s">
        <v>56</v>
      </c>
      <c r="B28" s="21">
        <v>0.42248062015503901</v>
      </c>
      <c r="C28" s="21">
        <v>0.43555372814427901</v>
      </c>
      <c r="D28" s="22">
        <v>-2.63900492036178</v>
      </c>
      <c r="F28" s="2"/>
    </row>
    <row r="29" spans="1:6" ht="15" customHeight="1" thickBot="1" x14ac:dyDescent="0.3">
      <c r="A29" s="28" t="s">
        <v>57</v>
      </c>
      <c r="B29" s="21">
        <v>5.0387596899224799E-2</v>
      </c>
      <c r="C29" s="21">
        <v>4.76925380787704E-2</v>
      </c>
      <c r="D29" s="22">
        <v>1.2467518679785901</v>
      </c>
      <c r="F29" s="2"/>
    </row>
    <row r="30" spans="1:6" ht="15" customHeight="1" thickBot="1" x14ac:dyDescent="0.3">
      <c r="A30" s="36" t="s">
        <v>41</v>
      </c>
      <c r="B30" s="19"/>
      <c r="C30" s="19"/>
      <c r="D30" s="26"/>
      <c r="F30" s="2"/>
    </row>
    <row r="31" spans="1:6" ht="15" customHeight="1" thickBot="1" x14ac:dyDescent="0.3">
      <c r="A31" s="14" t="s">
        <v>40</v>
      </c>
      <c r="B31" s="29">
        <v>-0.65200679982750298</v>
      </c>
      <c r="C31" s="29">
        <v>-0.71314497005815103</v>
      </c>
      <c r="D31" s="22">
        <v>7.1204212990806504</v>
      </c>
      <c r="F31" s="2"/>
    </row>
    <row r="32" spans="1:6" ht="15" customHeight="1" thickBot="1" x14ac:dyDescent="0.3">
      <c r="A32" s="12" t="s">
        <v>10</v>
      </c>
      <c r="B32" s="24">
        <v>38.488372093023301</v>
      </c>
      <c r="C32" s="24">
        <v>36.567488742237899</v>
      </c>
      <c r="D32" s="22">
        <v>5.0330985635394496</v>
      </c>
      <c r="F32" s="2"/>
    </row>
    <row r="33" spans="1:6" ht="15" customHeight="1" thickBot="1" x14ac:dyDescent="0.3">
      <c r="A33" s="12" t="s">
        <v>11</v>
      </c>
      <c r="B33" s="24">
        <v>16.953488372092998</v>
      </c>
      <c r="C33" s="24">
        <v>15.917820585402101</v>
      </c>
      <c r="D33" s="22">
        <v>6.6199782977048702</v>
      </c>
      <c r="F33" s="2"/>
    </row>
    <row r="34" spans="1:6" ht="15" customHeight="1" thickBot="1" x14ac:dyDescent="0.3">
      <c r="A34" s="12" t="s">
        <v>12</v>
      </c>
      <c r="B34" s="24">
        <v>4.8604651162790704</v>
      </c>
      <c r="C34" s="24">
        <v>4.5688372358235201</v>
      </c>
      <c r="D34" s="22">
        <v>4.3100572999098299</v>
      </c>
      <c r="F34" s="2"/>
    </row>
    <row r="35" spans="1:6" ht="15" customHeight="1" thickBot="1" x14ac:dyDescent="0.3">
      <c r="A35" s="12" t="s">
        <v>13</v>
      </c>
      <c r="B35" s="26">
        <v>5.7713178294573604</v>
      </c>
      <c r="C35" s="26">
        <v>5.4046003757116896</v>
      </c>
      <c r="D35" s="22">
        <v>6.4242871369483101</v>
      </c>
      <c r="F35" s="2"/>
    </row>
    <row r="36" spans="1:6" ht="15" customHeight="1" thickBot="1" x14ac:dyDescent="0.3">
      <c r="A36" s="18" t="s">
        <v>34</v>
      </c>
      <c r="B36" s="19"/>
      <c r="C36" s="19"/>
      <c r="D36" s="26"/>
      <c r="F36" s="2"/>
    </row>
    <row r="37" spans="1:6" ht="15" customHeight="1" thickBot="1" x14ac:dyDescent="0.3">
      <c r="A37" s="30" t="s">
        <v>14</v>
      </c>
      <c r="B37" s="21">
        <v>0.26356589147286802</v>
      </c>
      <c r="C37" s="21">
        <v>0.27609449197868202</v>
      </c>
      <c r="D37" s="22">
        <v>-2.8201060519598702</v>
      </c>
      <c r="F37" s="2"/>
    </row>
    <row r="38" spans="1:6" ht="15" customHeight="1" thickBot="1" x14ac:dyDescent="0.3">
      <c r="A38" s="30" t="s">
        <v>15</v>
      </c>
      <c r="B38" s="21">
        <v>0.17441860465116299</v>
      </c>
      <c r="C38" s="21">
        <v>0.18250333648498501</v>
      </c>
      <c r="D38" s="22">
        <v>-2.1095130233715498</v>
      </c>
      <c r="F38" s="2"/>
    </row>
    <row r="39" spans="1:6" ht="15" customHeight="1" thickBot="1" x14ac:dyDescent="0.3">
      <c r="A39" s="31" t="s">
        <v>51</v>
      </c>
      <c r="B39" s="21">
        <v>0.75581395348837199</v>
      </c>
      <c r="C39" s="21">
        <v>0.76604856994220605</v>
      </c>
      <c r="D39" s="22">
        <v>-2.3973608233422401</v>
      </c>
      <c r="F39" s="2"/>
    </row>
    <row r="40" spans="1:6" ht="15" customHeight="1" thickBot="1" x14ac:dyDescent="0.3">
      <c r="A40" s="30" t="s">
        <v>53</v>
      </c>
      <c r="B40" s="21">
        <v>0.47674418604651198</v>
      </c>
      <c r="C40" s="21">
        <v>0.49035438828408501</v>
      </c>
      <c r="D40" s="22">
        <v>-2.7210791299089898</v>
      </c>
      <c r="F40" s="2"/>
    </row>
    <row r="41" spans="1:6" ht="15" customHeight="1" thickBot="1" x14ac:dyDescent="0.3">
      <c r="A41" s="30" t="s">
        <v>16</v>
      </c>
      <c r="B41" s="21">
        <v>0.41085271317829503</v>
      </c>
      <c r="C41" s="21">
        <v>0.40644347535615</v>
      </c>
      <c r="D41" s="22">
        <v>0.89606646803230094</v>
      </c>
      <c r="F41" s="2"/>
    </row>
    <row r="42" spans="1:6" ht="15" customHeight="1" thickBot="1" x14ac:dyDescent="0.3">
      <c r="A42" s="34" t="s">
        <v>17</v>
      </c>
      <c r="B42" s="35"/>
      <c r="C42" s="35"/>
      <c r="D42" s="35"/>
    </row>
    <row r="43" spans="1:6" ht="15" customHeight="1" x14ac:dyDescent="0.25">
      <c r="A43" s="89" t="s">
        <v>44</v>
      </c>
      <c r="B43" s="90"/>
      <c r="C43" s="90"/>
      <c r="D43" s="91"/>
    </row>
    <row r="44" spans="1:6" ht="15" customHeight="1" x14ac:dyDescent="0.25">
      <c r="A44" s="71" t="s">
        <v>46</v>
      </c>
      <c r="B44" s="72"/>
      <c r="C44" s="72"/>
      <c r="D44" s="73"/>
    </row>
    <row r="45" spans="1:6" ht="15" customHeight="1" x14ac:dyDescent="0.25">
      <c r="A45" s="92" t="s">
        <v>38</v>
      </c>
      <c r="B45" s="93"/>
      <c r="C45" s="93"/>
      <c r="D45" s="94"/>
    </row>
    <row r="46" spans="1:6" ht="15" customHeight="1" x14ac:dyDescent="0.25">
      <c r="A46" s="92" t="s">
        <v>45</v>
      </c>
      <c r="B46" s="93"/>
      <c r="C46" s="93"/>
      <c r="D46" s="94"/>
    </row>
    <row r="47" spans="1:6" ht="15" customHeight="1" x14ac:dyDescent="0.25">
      <c r="A47" s="95" t="s">
        <v>39</v>
      </c>
      <c r="B47" s="75"/>
      <c r="C47" s="75"/>
      <c r="D47" s="76"/>
    </row>
    <row r="48" spans="1:6" ht="30" customHeight="1" x14ac:dyDescent="0.25">
      <c r="A48" s="96" t="s">
        <v>112</v>
      </c>
      <c r="B48" s="97"/>
      <c r="C48" s="97"/>
      <c r="D48" s="98"/>
    </row>
    <row r="49" spans="1:4" ht="30" customHeight="1" thickBot="1" x14ac:dyDescent="0.3">
      <c r="A49" s="74" t="s">
        <v>52</v>
      </c>
      <c r="B49" s="75"/>
      <c r="C49" s="75"/>
      <c r="D49" s="76"/>
    </row>
    <row r="50" spans="1:4" ht="30" customHeight="1" thickBot="1" x14ac:dyDescent="0.3">
      <c r="A50" s="77" t="s">
        <v>35</v>
      </c>
      <c r="B50" s="78"/>
      <c r="C50" s="78"/>
      <c r="D50" s="79"/>
    </row>
    <row r="51" spans="1:4" ht="30" customHeight="1" thickBot="1" x14ac:dyDescent="0.3">
      <c r="A51" s="77" t="s">
        <v>36</v>
      </c>
      <c r="B51" s="78"/>
      <c r="C51" s="78"/>
      <c r="D51" s="79"/>
    </row>
    <row r="52" spans="1:4" ht="15" customHeight="1" thickBot="1" x14ac:dyDescent="0.3">
      <c r="A52" s="80" t="s">
        <v>18</v>
      </c>
      <c r="B52" s="81"/>
      <c r="C52" s="81"/>
      <c r="D52" s="82"/>
    </row>
    <row r="53" spans="1:4" ht="15" customHeight="1" thickBot="1" x14ac:dyDescent="0.3">
      <c r="A53" s="83" t="s">
        <v>19</v>
      </c>
      <c r="B53" s="84"/>
      <c r="C53" s="84"/>
      <c r="D53" s="85"/>
    </row>
    <row r="54" spans="1:4" ht="15" customHeight="1" thickBot="1" x14ac:dyDescent="0.3">
      <c r="A54" s="86" t="s">
        <v>20</v>
      </c>
      <c r="B54" s="87"/>
      <c r="C54" s="87"/>
      <c r="D54" s="88"/>
    </row>
    <row r="55" spans="1:4" ht="15" customHeight="1" thickBot="1" x14ac:dyDescent="0.3">
      <c r="A55" s="67" t="s">
        <v>21</v>
      </c>
      <c r="B55" s="68"/>
      <c r="C55" s="68"/>
      <c r="D55" s="69"/>
    </row>
  </sheetData>
  <mergeCells count="14">
    <mergeCell ref="A1:E1"/>
    <mergeCell ref="A43:D43"/>
    <mergeCell ref="A44:D44"/>
    <mergeCell ref="A45:D45"/>
    <mergeCell ref="A46:D46"/>
    <mergeCell ref="A47:D47"/>
    <mergeCell ref="A52:D52"/>
    <mergeCell ref="A53:D53"/>
    <mergeCell ref="A54:D54"/>
    <mergeCell ref="A55:D55"/>
    <mergeCell ref="A48:D48"/>
    <mergeCell ref="A49:D49"/>
    <mergeCell ref="A50:D50"/>
    <mergeCell ref="A51:D51"/>
  </mergeCells>
  <conditionalFormatting sqref="D4:D17 D24 D30 D36 D42">
    <cfRule type="cellIs" dxfId="24" priority="21" operator="lessThanOrEqual">
      <formula>-10.5</formula>
    </cfRule>
    <cfRule type="cellIs" dxfId="23" priority="22" operator="greaterThanOrEqual">
      <formula>10.5</formula>
    </cfRule>
    <cfRule type="cellIs" dxfId="22" priority="23" operator="between">
      <formula>-5.5</formula>
      <formula>-10.5</formula>
    </cfRule>
    <cfRule type="cellIs" dxfId="21" priority="24" operator="between">
      <formula>5.5</formula>
      <formula>10.5</formula>
    </cfRule>
    <cfRule type="cellIs" dxfId="20" priority="25" operator="between">
      <formula>-5.5</formula>
      <formula>5.5</formula>
    </cfRule>
  </conditionalFormatting>
  <conditionalFormatting sqref="D18:D23">
    <cfRule type="cellIs" dxfId="19" priority="16" operator="lessThanOrEqual">
      <formula>-10.5</formula>
    </cfRule>
    <cfRule type="cellIs" dxfId="18" priority="17" operator="greaterThanOrEqual">
      <formula>10.5</formula>
    </cfRule>
    <cfRule type="cellIs" dxfId="17" priority="18" operator="between">
      <formula>-5.5</formula>
      <formula>-10.5</formula>
    </cfRule>
    <cfRule type="cellIs" dxfId="16" priority="19" operator="between">
      <formula>5.5</formula>
      <formula>10.5</formula>
    </cfRule>
    <cfRule type="cellIs" dxfId="15" priority="20" operator="between">
      <formula>-5.5</formula>
      <formula>5.5</formula>
    </cfRule>
  </conditionalFormatting>
  <conditionalFormatting sqref="D25:D29">
    <cfRule type="cellIs" dxfId="14" priority="11" operator="lessThanOrEqual">
      <formula>-10.5</formula>
    </cfRule>
    <cfRule type="cellIs" dxfId="13" priority="12" operator="greaterThanOrEqual">
      <formula>10.5</formula>
    </cfRule>
    <cfRule type="cellIs" dxfId="12" priority="13" operator="between">
      <formula>-5.5</formula>
      <formula>-10.5</formula>
    </cfRule>
    <cfRule type="cellIs" dxfId="11" priority="14" operator="between">
      <formula>5.5</formula>
      <formula>10.5</formula>
    </cfRule>
    <cfRule type="cellIs" dxfId="10" priority="15" operator="between">
      <formula>-5.5</formula>
      <formula>5.5</formula>
    </cfRule>
  </conditionalFormatting>
  <conditionalFormatting sqref="D31:D35">
    <cfRule type="cellIs" dxfId="9" priority="6" operator="lessThanOrEqual">
      <formula>-10.5</formula>
    </cfRule>
    <cfRule type="cellIs" dxfId="8" priority="7" operator="greaterThanOrEqual">
      <formula>10.5</formula>
    </cfRule>
    <cfRule type="cellIs" dxfId="7" priority="8" operator="between">
      <formula>-5.5</formula>
      <formula>-10.5</formula>
    </cfRule>
    <cfRule type="cellIs" dxfId="6" priority="9" operator="between">
      <formula>5.5</formula>
      <formula>10.5</formula>
    </cfRule>
    <cfRule type="cellIs" dxfId="5" priority="10" operator="between">
      <formula>-5.5</formula>
      <formula>5.5</formula>
    </cfRule>
  </conditionalFormatting>
  <conditionalFormatting sqref="D37:D41">
    <cfRule type="cellIs" dxfId="4" priority="1" operator="lessThanOrEqual">
      <formula>-10.5</formula>
    </cfRule>
    <cfRule type="cellIs" dxfId="3" priority="2" operator="greaterThanOrEqual">
      <formula>10.5</formula>
    </cfRule>
    <cfRule type="cellIs" dxfId="2" priority="3" operator="between">
      <formula>-5.5</formula>
      <formula>-10.5</formula>
    </cfRule>
    <cfRule type="cellIs" dxfId="1" priority="4" operator="between">
      <formula>5.5</formula>
      <formula>10.5</formula>
    </cfRule>
    <cfRule type="cellIs" dxfId="0" priority="5" operator="between">
      <formula>-5.5</formula>
      <formula>5.5</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election activeCell="B7" sqref="B7"/>
    </sheetView>
  </sheetViews>
  <sheetFormatPr defaultRowHeight="15" x14ac:dyDescent="0.25"/>
  <cols>
    <col min="1" max="1" width="47.85546875" style="43" bestFit="1" customWidth="1"/>
    <col min="2" max="3" width="9.140625" style="43"/>
    <col min="4" max="6" width="9.140625" style="43" customWidth="1"/>
    <col min="7" max="16384" width="9.140625" style="43"/>
  </cols>
  <sheetData>
    <row r="1" spans="1:11" x14ac:dyDescent="0.25">
      <c r="A1" s="70" t="s">
        <v>101</v>
      </c>
      <c r="B1" s="70"/>
      <c r="C1" s="70"/>
      <c r="D1" s="70"/>
      <c r="E1" s="70"/>
      <c r="F1" s="70"/>
      <c r="G1" s="70"/>
      <c r="H1" s="70"/>
      <c r="I1" s="70"/>
      <c r="J1" s="59"/>
      <c r="K1" s="59"/>
    </row>
    <row r="2" spans="1:11" x14ac:dyDescent="0.25">
      <c r="A2" s="42"/>
      <c r="B2" s="42"/>
      <c r="C2" s="42"/>
      <c r="D2" s="42"/>
      <c r="E2" s="42"/>
      <c r="F2" s="42"/>
      <c r="G2" s="42"/>
      <c r="H2" s="42"/>
      <c r="I2" s="42"/>
      <c r="J2" s="42"/>
      <c r="K2" s="42"/>
    </row>
    <row r="3" spans="1:11" x14ac:dyDescent="0.25">
      <c r="B3" s="43" t="s">
        <v>66</v>
      </c>
    </row>
    <row r="4" spans="1:11" x14ac:dyDescent="0.25">
      <c r="A4" s="58" t="s">
        <v>95</v>
      </c>
      <c r="B4" s="44">
        <f>75/226</f>
        <v>0.33185840707964603</v>
      </c>
      <c r="C4" s="45"/>
      <c r="D4" s="46"/>
      <c r="E4" s="47"/>
    </row>
    <row r="5" spans="1:11" x14ac:dyDescent="0.25">
      <c r="A5" s="58" t="s">
        <v>106</v>
      </c>
      <c r="B5" s="44">
        <f>72/226</f>
        <v>0.31858407079646017</v>
      </c>
      <c r="C5" s="45"/>
      <c r="D5" s="46"/>
      <c r="E5" s="47"/>
    </row>
    <row r="6" spans="1:11" x14ac:dyDescent="0.25">
      <c r="A6" s="57" t="s">
        <v>59</v>
      </c>
      <c r="B6" s="44">
        <f>70/226</f>
        <v>0.30973451327433627</v>
      </c>
      <c r="C6" s="45"/>
      <c r="D6" s="46"/>
      <c r="E6" s="47"/>
    </row>
    <row r="7" spans="1:11" x14ac:dyDescent="0.25">
      <c r="A7" s="57" t="s">
        <v>89</v>
      </c>
      <c r="B7" s="44">
        <f>63/226</f>
        <v>0.27876106194690264</v>
      </c>
      <c r="C7" s="45"/>
      <c r="D7" s="46"/>
      <c r="E7" s="47"/>
    </row>
    <row r="8" spans="1:11" x14ac:dyDescent="0.25">
      <c r="A8" s="58" t="s">
        <v>62</v>
      </c>
      <c r="B8" s="44">
        <f>49/226</f>
        <v>0.2168141592920354</v>
      </c>
      <c r="C8" s="45"/>
      <c r="D8" s="46"/>
      <c r="E8" s="47"/>
    </row>
    <row r="9" spans="1:11" x14ac:dyDescent="0.25">
      <c r="A9" s="58" t="s">
        <v>96</v>
      </c>
      <c r="B9" s="44">
        <f>38/226</f>
        <v>0.16814159292035399</v>
      </c>
      <c r="C9" s="45"/>
      <c r="D9" s="46"/>
      <c r="E9" s="47"/>
      <c r="G9" s="48"/>
      <c r="H9" s="48"/>
    </row>
    <row r="10" spans="1:11" x14ac:dyDescent="0.25">
      <c r="A10" s="58" t="s">
        <v>63</v>
      </c>
      <c r="B10" s="44">
        <f>32/226</f>
        <v>0.1415929203539823</v>
      </c>
      <c r="C10" s="45"/>
      <c r="D10" s="46"/>
      <c r="E10" s="47"/>
    </row>
    <row r="11" spans="1:11" x14ac:dyDescent="0.25">
      <c r="A11" s="56"/>
      <c r="B11" s="44"/>
      <c r="C11" s="50"/>
      <c r="D11" s="46"/>
      <c r="E11" s="47"/>
    </row>
    <row r="12" spans="1:11" x14ac:dyDescent="0.25">
      <c r="B12" s="44"/>
      <c r="C12" s="45"/>
      <c r="D12" s="46"/>
      <c r="E12" s="47"/>
    </row>
    <row r="13" spans="1:11" x14ac:dyDescent="0.25">
      <c r="B13" s="44"/>
      <c r="C13" s="45"/>
      <c r="D13" s="46"/>
      <c r="E13" s="47"/>
    </row>
    <row r="14" spans="1:11" x14ac:dyDescent="0.25">
      <c r="B14" s="44"/>
      <c r="D14" s="46"/>
      <c r="E14" s="46"/>
    </row>
    <row r="15" spans="1:11" x14ac:dyDescent="0.25">
      <c r="B15" s="44"/>
    </row>
    <row r="18" spans="1:10" x14ac:dyDescent="0.25">
      <c r="B18" s="48"/>
      <c r="C18" s="49"/>
      <c r="D18" s="48"/>
      <c r="E18" s="51"/>
      <c r="G18" s="48"/>
      <c r="H18" s="45"/>
      <c r="I18" s="48"/>
      <c r="J18" s="52"/>
    </row>
    <row r="19" spans="1:10" x14ac:dyDescent="0.25">
      <c r="B19" s="53"/>
      <c r="C19" s="54"/>
      <c r="D19" s="53"/>
      <c r="E19" s="53"/>
      <c r="G19" s="48"/>
      <c r="H19" s="45"/>
      <c r="I19" s="48"/>
      <c r="J19" s="52"/>
    </row>
    <row r="20" spans="1:10" x14ac:dyDescent="0.25">
      <c r="B20" s="53"/>
      <c r="C20" s="54"/>
      <c r="D20" s="53"/>
      <c r="E20" s="53"/>
      <c r="G20" s="48"/>
      <c r="H20" s="45"/>
      <c r="I20" s="48"/>
      <c r="J20" s="52"/>
    </row>
    <row r="21" spans="1:10" x14ac:dyDescent="0.25">
      <c r="B21" s="55"/>
      <c r="C21" s="44"/>
      <c r="D21" s="55"/>
      <c r="E21" s="55"/>
      <c r="F21" s="55"/>
      <c r="G21" s="48"/>
      <c r="H21" s="45"/>
      <c r="I21" s="48"/>
      <c r="J21" s="52"/>
    </row>
    <row r="22" spans="1:10" x14ac:dyDescent="0.25">
      <c r="B22" s="48"/>
      <c r="C22" s="49"/>
      <c r="D22" s="48"/>
      <c r="E22" s="51"/>
      <c r="G22" s="48"/>
      <c r="H22" s="45"/>
      <c r="I22" s="48"/>
      <c r="J22" s="52"/>
    </row>
    <row r="23" spans="1:10" x14ac:dyDescent="0.25">
      <c r="B23" s="48"/>
      <c r="C23" s="49"/>
      <c r="D23" s="48"/>
      <c r="E23" s="51"/>
      <c r="G23" s="48"/>
      <c r="H23" s="45"/>
      <c r="I23" s="48"/>
      <c r="J23" s="52"/>
    </row>
    <row r="24" spans="1:10" x14ac:dyDescent="0.25">
      <c r="B24" s="48"/>
      <c r="C24" s="49"/>
      <c r="D24" s="48"/>
      <c r="E24" s="51"/>
      <c r="G24" s="48"/>
      <c r="H24" s="45"/>
      <c r="I24" s="48"/>
      <c r="J24" s="52"/>
    </row>
    <row r="25" spans="1:10" x14ac:dyDescent="0.25">
      <c r="B25" s="48"/>
      <c r="C25" s="49"/>
      <c r="D25" s="48"/>
      <c r="E25" s="51"/>
      <c r="G25" s="48"/>
      <c r="H25" s="45"/>
      <c r="I25" s="48"/>
      <c r="J25" s="52"/>
    </row>
    <row r="27" spans="1:10" x14ac:dyDescent="0.25">
      <c r="A27" s="2"/>
    </row>
    <row r="28" spans="1:10" x14ac:dyDescent="0.25">
      <c r="A28" s="2"/>
    </row>
    <row r="29" spans="1:10" x14ac:dyDescent="0.25">
      <c r="A29" s="10"/>
    </row>
    <row r="30" spans="1:10" x14ac:dyDescent="0.25">
      <c r="A30" s="10"/>
    </row>
    <row r="31" spans="1:10" x14ac:dyDescent="0.25">
      <c r="A31" s="2"/>
    </row>
    <row r="32" spans="1:10" x14ac:dyDescent="0.25">
      <c r="A32" s="2"/>
    </row>
    <row r="33" spans="1:1" x14ac:dyDescent="0.25">
      <c r="A33"/>
    </row>
    <row r="34" spans="1:1" x14ac:dyDescent="0.25">
      <c r="A34" s="2"/>
    </row>
  </sheetData>
  <sortState ref="A4:B10">
    <sortCondition descending="1" ref="B4:B10"/>
  </sortState>
  <mergeCells count="1">
    <mergeCell ref="A1:I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sqref="A1:C1"/>
    </sheetView>
  </sheetViews>
  <sheetFormatPr defaultRowHeight="15" x14ac:dyDescent="0.25"/>
  <cols>
    <col min="1" max="1" width="100.7109375" bestFit="1" customWidth="1"/>
  </cols>
  <sheetData>
    <row r="1" spans="1:11" x14ac:dyDescent="0.25">
      <c r="A1" s="70" t="s">
        <v>102</v>
      </c>
      <c r="B1" s="70"/>
      <c r="C1" s="70"/>
      <c r="D1" s="59"/>
      <c r="E1" s="59"/>
      <c r="F1" s="59"/>
      <c r="G1" s="59"/>
      <c r="H1" s="59"/>
      <c r="I1" s="59"/>
      <c r="J1" s="59"/>
      <c r="K1" s="59"/>
    </row>
    <row r="3" spans="1:11" s="43" customFormat="1" x14ac:dyDescent="0.25">
      <c r="B3" s="43" t="s">
        <v>65</v>
      </c>
    </row>
    <row r="4" spans="1:11" s="43" customFormat="1" ht="15" customHeight="1" x14ac:dyDescent="0.25">
      <c r="A4" s="57" t="s">
        <v>107</v>
      </c>
      <c r="B4" s="44">
        <f>51/226</f>
        <v>0.22566371681415928</v>
      </c>
      <c r="C4" s="45"/>
      <c r="D4" s="46"/>
      <c r="E4" s="47"/>
    </row>
    <row r="5" spans="1:11" s="43" customFormat="1" ht="15" customHeight="1" x14ac:dyDescent="0.25">
      <c r="A5" s="57" t="s">
        <v>105</v>
      </c>
      <c r="B5" s="44">
        <f>43/226</f>
        <v>0.19026548672566371</v>
      </c>
      <c r="C5" s="45"/>
      <c r="D5" s="46"/>
      <c r="E5" s="47"/>
    </row>
    <row r="6" spans="1:11" s="43" customFormat="1" ht="15" customHeight="1" x14ac:dyDescent="0.25">
      <c r="A6" s="57" t="s">
        <v>64</v>
      </c>
      <c r="B6" s="44">
        <f>33/226</f>
        <v>0.14601769911504425</v>
      </c>
      <c r="C6" s="45"/>
      <c r="D6" s="46"/>
      <c r="E6" s="47"/>
    </row>
    <row r="7" spans="1:11" s="43" customFormat="1" ht="15" customHeight="1" x14ac:dyDescent="0.25">
      <c r="A7" s="57" t="s">
        <v>104</v>
      </c>
      <c r="B7" s="44">
        <f>29/226</f>
        <v>0.12831858407079647</v>
      </c>
      <c r="C7" s="45"/>
      <c r="D7" s="46"/>
      <c r="E7" s="47"/>
    </row>
    <row r="8" spans="1:11" s="43" customFormat="1" ht="15" customHeight="1" x14ac:dyDescent="0.25">
      <c r="A8" s="57" t="s">
        <v>108</v>
      </c>
      <c r="B8" s="44">
        <f>29/226</f>
        <v>0.12831858407079647</v>
      </c>
      <c r="C8" s="45"/>
      <c r="D8" s="46"/>
      <c r="E8" s="47"/>
    </row>
  </sheetData>
  <sortState ref="A4:B8">
    <sortCondition descending="1" ref="B4:B8"/>
  </sortState>
  <mergeCells count="1">
    <mergeCell ref="A1:C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workbookViewId="0">
      <selection sqref="A1:K1"/>
    </sheetView>
  </sheetViews>
  <sheetFormatPr defaultRowHeight="15" x14ac:dyDescent="0.25"/>
  <cols>
    <col min="1" max="1" width="7.7109375" bestFit="1" customWidth="1"/>
    <col min="2" max="2" width="68.5703125" bestFit="1" customWidth="1"/>
  </cols>
  <sheetData>
    <row r="1" spans="1:16" x14ac:dyDescent="0.25">
      <c r="A1" s="70" t="s">
        <v>103</v>
      </c>
      <c r="B1" s="70"/>
      <c r="C1" s="70"/>
      <c r="D1" s="70"/>
      <c r="E1" s="70"/>
      <c r="F1" s="70"/>
      <c r="G1" s="70"/>
      <c r="H1" s="70"/>
      <c r="I1" s="70"/>
      <c r="J1" s="70"/>
      <c r="K1" s="70"/>
      <c r="L1" s="59"/>
      <c r="M1" s="59"/>
      <c r="N1" s="59"/>
      <c r="O1" s="59"/>
      <c r="P1" s="59"/>
    </row>
    <row r="3" spans="1:16" s="43" customFormat="1" x14ac:dyDescent="0.25">
      <c r="C3" s="43" t="s">
        <v>68</v>
      </c>
    </row>
    <row r="4" spans="1:16" s="43" customFormat="1" ht="15" customHeight="1" x14ac:dyDescent="0.25">
      <c r="A4" s="102" t="s">
        <v>69</v>
      </c>
      <c r="B4" s="57" t="s">
        <v>59</v>
      </c>
      <c r="C4" s="44">
        <f>70/226</f>
        <v>0.30973451327433627</v>
      </c>
      <c r="D4" s="45"/>
      <c r="E4" s="46"/>
      <c r="F4" s="47"/>
    </row>
    <row r="5" spans="1:16" s="43" customFormat="1" ht="15" customHeight="1" x14ac:dyDescent="0.25">
      <c r="A5" s="102"/>
      <c r="B5" s="57" t="s">
        <v>114</v>
      </c>
      <c r="C5" s="44">
        <f>108/226</f>
        <v>0.47787610619469029</v>
      </c>
      <c r="D5" s="45"/>
      <c r="E5" s="46"/>
      <c r="F5" s="47"/>
    </row>
    <row r="6" spans="1:16" s="43" customFormat="1" ht="15" customHeight="1" x14ac:dyDescent="0.25">
      <c r="A6" s="102" t="s">
        <v>70</v>
      </c>
      <c r="B6" s="57" t="s">
        <v>115</v>
      </c>
      <c r="C6" s="44">
        <f>63/226</f>
        <v>0.27876106194690264</v>
      </c>
      <c r="D6" s="45"/>
      <c r="E6" s="46"/>
      <c r="F6" s="47"/>
    </row>
    <row r="7" spans="1:16" s="43" customFormat="1" ht="15" customHeight="1" x14ac:dyDescent="0.25">
      <c r="A7" s="102"/>
      <c r="B7" s="57" t="s">
        <v>67</v>
      </c>
      <c r="C7" s="44">
        <f>34/226</f>
        <v>0.15044247787610621</v>
      </c>
      <c r="D7" s="45"/>
      <c r="E7" s="46"/>
      <c r="F7" s="47"/>
    </row>
  </sheetData>
  <mergeCells count="3">
    <mergeCell ref="A4:A5"/>
    <mergeCell ref="A6:A7"/>
    <mergeCell ref="A1:K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Index</vt:lpstr>
      <vt:lpstr>A.1 National complex model</vt:lpstr>
      <vt:lpstr>A.2 Regional complex model</vt:lpstr>
      <vt:lpstr>A.3 National standard model</vt:lpstr>
      <vt:lpstr>A.4 Regional standard model</vt:lpstr>
      <vt:lpstr>B.1 Established needs</vt:lpstr>
      <vt:lpstr>B.2 Combined needs</vt:lpstr>
      <vt:lpstr>B.3 Substance misuse comparison</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hwilliams</dc:creator>
  <cp:lastModifiedBy>Purver, Mark</cp:lastModifiedBy>
  <dcterms:created xsi:type="dcterms:W3CDTF">2015-08-06T10:13:59Z</dcterms:created>
  <dcterms:modified xsi:type="dcterms:W3CDTF">2016-08-01T16:54:58Z</dcterms:modified>
</cp:coreProperties>
</file>