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810" yWindow="540" windowWidth="15150" windowHeight="10695" tabRatio="842"/>
  </bookViews>
  <sheets>
    <sheet name="contents" sheetId="41" r:id="rId1"/>
    <sheet name="Tab 2.1" sheetId="13" r:id="rId2"/>
    <sheet name="Tab 2.2" sheetId="82" r:id="rId3"/>
    <sheet name="Fig 2.1" sheetId="23" r:id="rId4"/>
    <sheet name="Fig 2.2" sheetId="15" r:id="rId5"/>
    <sheet name="Fig 2.3" sheetId="83" r:id="rId6"/>
    <sheet name="Fig 2.4 " sheetId="35" r:id="rId7"/>
    <sheet name="Fig 2.5" sheetId="81" r:id="rId8"/>
    <sheet name="AT2.1" sheetId="25" r:id="rId9"/>
    <sheet name="AT2.2" sheetId="26" r:id="rId10"/>
    <sheet name="AT2.3" sheetId="27" r:id="rId11"/>
    <sheet name="AT2.4" sheetId="84" r:id="rId12"/>
    <sheet name="AT2.5" sheetId="85" r:id="rId13"/>
    <sheet name="AT2.6" sheetId="86" r:id="rId14"/>
    <sheet name="AT2.7" sheetId="40" r:id="rId15"/>
    <sheet name="AT2.8" sheetId="74" r:id="rId16"/>
    <sheet name="AT2.9" sheetId="88" r:id="rId17"/>
  </sheets>
  <definedNames>
    <definedName name="LABELS">#REF!</definedName>
    <definedName name="_xlnm.Print_Area" localSheetId="8">AT2.1!$B$2:$F$27</definedName>
    <definedName name="_xlnm.Print_Area" localSheetId="9">AT2.2!$B$2:$I$53</definedName>
    <definedName name="_xlnm.Print_Area" localSheetId="10">AT2.3!$B$2:$J$53</definedName>
    <definedName name="_xlnm.Print_Area" localSheetId="11">AT2.4!$B$2:$G$39</definedName>
    <definedName name="_xlnm.Print_Area" localSheetId="12">AT2.5!$B$2:$E$64</definedName>
    <definedName name="_xlnm.Print_Area" localSheetId="13">AT2.6!$B$2:$D$24</definedName>
    <definedName name="_xlnm.Print_Area" localSheetId="14">AT2.7!$B$2:$Q$16</definedName>
    <definedName name="_xlnm.Print_Area" localSheetId="15">AT2.8!$B$2:$K$60</definedName>
    <definedName name="_xlnm.Print_Area" localSheetId="16">AT2.9!$B$2:$F$64</definedName>
    <definedName name="_xlnm.Print_Area" localSheetId="3">'Fig 2.1'!$A$1:$J$26</definedName>
    <definedName name="_xlnm.Print_Area" localSheetId="4">'Fig 2.2'!$A$1:$J$25</definedName>
    <definedName name="_xlnm.Print_Area" localSheetId="5">'Fig 2.3'!$A$1:$J$29</definedName>
    <definedName name="_xlnm.Print_Area" localSheetId="6">'Fig 2.4 '!$A$1:$I$31</definedName>
    <definedName name="_xlnm.Print_Area" localSheetId="7">'Fig 2.5'!$A$1:$K$25</definedName>
    <definedName name="_xlnm.Print_Area" localSheetId="1">'Tab 2.1'!$B$2:$E$32</definedName>
    <definedName name="_xlnm.Print_Area" localSheetId="2">'Tab 2.2'!$B$2:$D$40</definedName>
  </definedNames>
  <calcPr calcId="145621"/>
</workbook>
</file>

<file path=xl/calcChain.xml><?xml version="1.0" encoding="utf-8"?>
<calcChain xmlns="http://schemas.openxmlformats.org/spreadsheetml/2006/main">
  <c r="AF26" i="35" l="1"/>
  <c r="Z25" i="35"/>
  <c r="V25" i="35"/>
  <c r="R25" i="35"/>
  <c r="AD29" i="35"/>
  <c r="Z29" i="35"/>
  <c r="AI22" i="35"/>
  <c r="AF27" i="35"/>
  <c r="AI18" i="35"/>
  <c r="AH22" i="35"/>
  <c r="AG22" i="35"/>
  <c r="AF22" i="35"/>
  <c r="AD22" i="35"/>
  <c r="AC22" i="35"/>
  <c r="AB22" i="35"/>
  <c r="Z22" i="35"/>
  <c r="Y22" i="35"/>
  <c r="X22" i="35"/>
  <c r="V22" i="35"/>
  <c r="U22" i="35"/>
  <c r="T22" i="35"/>
  <c r="R22" i="35"/>
  <c r="Q22" i="35"/>
  <c r="P22" i="35"/>
  <c r="AH21" i="35"/>
  <c r="AG21" i="35"/>
  <c r="AF21" i="35"/>
  <c r="AD21" i="35"/>
  <c r="AC21" i="35"/>
  <c r="AB21" i="35"/>
  <c r="Z21" i="35"/>
  <c r="Y21" i="35"/>
  <c r="X21" i="35"/>
  <c r="V21" i="35"/>
  <c r="U21" i="35"/>
  <c r="T21" i="35"/>
  <c r="R21" i="35"/>
  <c r="Q21" i="35"/>
  <c r="P21" i="35"/>
  <c r="AH20" i="35"/>
  <c r="AG20" i="35"/>
  <c r="AF20" i="35"/>
  <c r="AD20" i="35"/>
  <c r="AC20" i="35"/>
  <c r="AB20" i="35"/>
  <c r="Z20" i="35"/>
  <c r="Y20" i="35"/>
  <c r="X20" i="35"/>
  <c r="V20" i="35"/>
  <c r="U20" i="35"/>
  <c r="T20" i="35"/>
  <c r="R20" i="35"/>
  <c r="Q20" i="35"/>
  <c r="P20" i="35"/>
  <c r="AH19" i="35"/>
  <c r="AG19" i="35"/>
  <c r="AF19" i="35"/>
  <c r="AD19" i="35"/>
  <c r="AC19" i="35"/>
  <c r="AB19" i="35"/>
  <c r="Z19" i="35"/>
  <c r="Y19" i="35"/>
  <c r="X19" i="35"/>
  <c r="V19" i="35"/>
  <c r="U19" i="35"/>
  <c r="T19" i="35"/>
  <c r="R19" i="35"/>
  <c r="Q19" i="35"/>
  <c r="P19" i="35"/>
  <c r="AH18" i="35"/>
  <c r="AG18" i="35"/>
  <c r="AF18" i="35"/>
  <c r="AD18" i="35"/>
  <c r="AC18" i="35"/>
  <c r="AB18" i="35"/>
  <c r="Z18" i="35"/>
  <c r="Y18" i="35"/>
  <c r="X18" i="35"/>
  <c r="V18" i="35"/>
  <c r="U18" i="35"/>
  <c r="T18" i="35"/>
  <c r="R18" i="35"/>
  <c r="Q18" i="35"/>
  <c r="P18" i="35"/>
  <c r="AH17" i="35"/>
  <c r="AH23" i="35"/>
  <c r="AG17" i="35"/>
  <c r="AG23" i="35"/>
  <c r="AF17" i="35"/>
  <c r="AF23" i="35"/>
  <c r="AD17" i="35"/>
  <c r="AD25" i="35"/>
  <c r="AC17" i="35"/>
  <c r="AC23" i="35"/>
  <c r="AB17" i="35"/>
  <c r="AB23" i="35"/>
  <c r="Z17" i="35"/>
  <c r="Y17" i="35"/>
  <c r="Y23" i="35"/>
  <c r="X17" i="35"/>
  <c r="X23" i="35"/>
  <c r="V17" i="35"/>
  <c r="V23" i="35"/>
  <c r="U17" i="35"/>
  <c r="U23" i="35"/>
  <c r="T17" i="35"/>
  <c r="T23" i="35"/>
  <c r="R17" i="35"/>
  <c r="R23" i="35"/>
  <c r="Q17" i="35"/>
  <c r="Q23" i="35"/>
  <c r="P17" i="35"/>
  <c r="P23" i="35"/>
  <c r="AJ11" i="35"/>
  <c r="Z23" i="35"/>
  <c r="AD23" i="35"/>
</calcChain>
</file>

<file path=xl/sharedStrings.xml><?xml version="1.0" encoding="utf-8"?>
<sst xmlns="http://schemas.openxmlformats.org/spreadsheetml/2006/main" count="791" uniqueCount="272">
  <si>
    <t>all dwellings</t>
  </si>
  <si>
    <t>owner occupied</t>
  </si>
  <si>
    <t>private rented</t>
  </si>
  <si>
    <t>local authority</t>
  </si>
  <si>
    <t>housing association</t>
  </si>
  <si>
    <t>social sector</t>
  </si>
  <si>
    <t xml:space="preserve">Sources: </t>
  </si>
  <si>
    <t>Base: all dwellings</t>
  </si>
  <si>
    <t>Total</t>
  </si>
  <si>
    <t>Source: English Housing Survey, dwelling sample</t>
  </si>
  <si>
    <t>Count</t>
  </si>
  <si>
    <t>sample size</t>
  </si>
  <si>
    <t>dwelling type</t>
  </si>
  <si>
    <t>dwelling age</t>
  </si>
  <si>
    <t>pre 1919</t>
  </si>
  <si>
    <t>1919-44</t>
  </si>
  <si>
    <t>1945-64</t>
  </si>
  <si>
    <t>1965-80</t>
  </si>
  <si>
    <t>1981-90</t>
  </si>
  <si>
    <t>post 1990</t>
  </si>
  <si>
    <t>flat</t>
  </si>
  <si>
    <t>% within Tenure</t>
  </si>
  <si>
    <t>local 
authority</t>
  </si>
  <si>
    <t>private 
rented</t>
  </si>
  <si>
    <t>owner 
occupied</t>
  </si>
  <si>
    <t>housing 
association</t>
  </si>
  <si>
    <t>loft insulation</t>
  </si>
  <si>
    <t>cavity wall insulation</t>
  </si>
  <si>
    <t>any low cost measure</t>
  </si>
  <si>
    <t>heating controls</t>
  </si>
  <si>
    <t>boiler upgrade</t>
  </si>
  <si>
    <t>storage heater upgrade</t>
  </si>
  <si>
    <t>replacement warm air system</t>
  </si>
  <si>
    <t>loft 
insulation</t>
  </si>
  <si>
    <t>cavity 
wall 
insulation</t>
  </si>
  <si>
    <t>heating 
controls</t>
  </si>
  <si>
    <t>boiler 
upgrade</t>
  </si>
  <si>
    <t>storage 
heater 
upgrade</t>
  </si>
  <si>
    <t>low cost measures</t>
  </si>
  <si>
    <t>sample 
size</t>
  </si>
  <si>
    <t>thousands of dwellings</t>
  </si>
  <si>
    <t>percentages</t>
  </si>
  <si>
    <t>higher cost measures</t>
  </si>
  <si>
    <t>hot water cylinder insulation</t>
  </si>
  <si>
    <t>hot water cylinder thermostat</t>
  </si>
  <si>
    <t>current</t>
  </si>
  <si>
    <t>post-improvement</t>
  </si>
  <si>
    <t>A or B</t>
  </si>
  <si>
    <t>C</t>
  </si>
  <si>
    <t>D</t>
  </si>
  <si>
    <t>E</t>
  </si>
  <si>
    <t>F</t>
  </si>
  <si>
    <t>G</t>
  </si>
  <si>
    <t>energy efficiency band</t>
  </si>
  <si>
    <t>Notes:</t>
  </si>
  <si>
    <t>percentage of 
applicable
group</t>
  </si>
  <si>
    <t>low cost measures (less than £500)</t>
  </si>
  <si>
    <t>higher cost measures (more than £500)</t>
  </si>
  <si>
    <r>
      <t>install biomass system</t>
    </r>
    <r>
      <rPr>
        <vertAlign val="superscript"/>
        <sz val="10"/>
        <rFont val="Arial"/>
        <family val="2"/>
      </rPr>
      <t>2</t>
    </r>
  </si>
  <si>
    <t>any higher cost measure</t>
  </si>
  <si>
    <t>any low or higher cost measure</t>
  </si>
  <si>
    <t>all dwellings with each energy upgrade measure</t>
  </si>
  <si>
    <t xml:space="preserve">owner occupied
</t>
  </si>
  <si>
    <t xml:space="preserve">private rented
</t>
  </si>
  <si>
    <t>all private sector</t>
  </si>
  <si>
    <t xml:space="preserve">local authority
</t>
  </si>
  <si>
    <t xml:space="preserve">housing association 
</t>
  </si>
  <si>
    <t>all social sector</t>
  </si>
  <si>
    <t>house</t>
  </si>
  <si>
    <t>tenure</t>
  </si>
  <si>
    <t xml:space="preserve">all applicable dwellings </t>
  </si>
  <si>
    <t>sample sizes</t>
  </si>
  <si>
    <t>energy upgrades 
mean cost (£)</t>
  </si>
  <si>
    <t>energy upgrades 
total cost (£billion)</t>
  </si>
  <si>
    <t>percentiles</t>
  </si>
  <si>
    <t xml:space="preserve">Notes: </t>
  </si>
  <si>
    <t>Figures</t>
  </si>
  <si>
    <t>Annex Tables</t>
  </si>
  <si>
    <t>Tables</t>
  </si>
  <si>
    <t xml:space="preserve"> </t>
  </si>
  <si>
    <t>all 
tenures</t>
  </si>
  <si>
    <t>number of dwellings
that would benefit 
from the measure</t>
  </si>
  <si>
    <r>
      <t>size of 
applicable group</t>
    </r>
    <r>
      <rPr>
        <b/>
        <vertAlign val="superscript"/>
        <sz val="10"/>
        <rFont val="Arial"/>
        <family val="2"/>
      </rPr>
      <t>1</t>
    </r>
  </si>
  <si>
    <r>
      <t>size of 
applicable group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(000s)</t>
    </r>
  </si>
  <si>
    <t>number of dwellings (000s) 
that would benefit from the measure</t>
  </si>
  <si>
    <t>percentage of 
applicable group</t>
  </si>
  <si>
    <t>mean cost of measures per dwelling (£)</t>
  </si>
  <si>
    <t>total cost of measures (£billion)</t>
  </si>
  <si>
    <t>Table 2.1: EPC recommended energy efficiency measures, 2013</t>
  </si>
  <si>
    <t>hot water 
cylinder 
insulation</t>
  </si>
  <si>
    <t>hot water 
cylinder 
thermostat</t>
  </si>
  <si>
    <t>2013: English Housing Survey, dwelling sample</t>
  </si>
  <si>
    <t>under 5 years</t>
  </si>
  <si>
    <t>other</t>
  </si>
  <si>
    <t>Bands E to G</t>
  </si>
  <si>
    <t>in poverty</t>
  </si>
  <si>
    <t>(000s)</t>
  </si>
  <si>
    <t>Base: all households in energy efficiency rating bands E to G after recommended energy improvements</t>
  </si>
  <si>
    <t>Sources: English Housing Survey, household sub- sample</t>
  </si>
  <si>
    <t>less than 80% double glazed</t>
  </si>
  <si>
    <t>80% or more double glazed</t>
  </si>
  <si>
    <t>back boiler (to fire or stove)</t>
  </si>
  <si>
    <t>combination boiler</t>
  </si>
  <si>
    <t>condensing boiler</t>
  </si>
  <si>
    <t>condensing-combination boiler</t>
  </si>
  <si>
    <t>none</t>
  </si>
  <si>
    <t>less than 100mm</t>
  </si>
  <si>
    <t>100 up to 150mm</t>
  </si>
  <si>
    <t>150mm or more</t>
  </si>
  <si>
    <t>cavity with insulation</t>
  </si>
  <si>
    <t>cavity uninsulated</t>
  </si>
  <si>
    <t>solid with insulation</t>
  </si>
  <si>
    <t>solid uninsulated</t>
  </si>
  <si>
    <t>degree of double glazing</t>
  </si>
  <si>
    <t>boiler</t>
  </si>
  <si>
    <t>wall type and insulation</t>
  </si>
  <si>
    <t>central heating</t>
  </si>
  <si>
    <t>storage heating</t>
  </si>
  <si>
    <t>room heaters</t>
  </si>
  <si>
    <t xml:space="preserve">standard boiler </t>
  </si>
  <si>
    <t xml:space="preserve">main heating system </t>
  </si>
  <si>
    <t>Tab 2.1</t>
  </si>
  <si>
    <t>Tab 2.2</t>
  </si>
  <si>
    <t>Fig 2.1</t>
  </si>
  <si>
    <t>Fig 2.2</t>
  </si>
  <si>
    <t>Fig 2.3</t>
  </si>
  <si>
    <t>Fig 2.4</t>
  </si>
  <si>
    <t>Fig 2.5</t>
  </si>
  <si>
    <t>Energy upgrade (low cost measure):  loft insulation (EHS SAP 2012) * Tenure Crosstabulation</t>
  </si>
  <si>
    <t/>
  </si>
  <si>
    <t>Tenure</t>
  </si>
  <si>
    <t>RSL</t>
  </si>
  <si>
    <t>Energy upgrade (low cost measure):  loft insulation (EHS SAP 2012)</t>
  </si>
  <si>
    <t>No</t>
  </si>
  <si>
    <t>Yes</t>
  </si>
  <si>
    <t>private</t>
  </si>
  <si>
    <t>social</t>
  </si>
  <si>
    <t>weighted</t>
  </si>
  <si>
    <t>Energy upgrade (low cost measure):  cavity wall insulation (EHS SAP 2012) * Tenure Crosstabulation</t>
  </si>
  <si>
    <t>Energy upgrade (low cost measure):  cavity wall insulation (EHS SAP 2012)</t>
  </si>
  <si>
    <t>Energy upgrade (low cost measure):  cylinder insulation (EHS SAP 2012) * Tenure Crosstabulation</t>
  </si>
  <si>
    <t>Energy upgrade (low cost measure):  cylinder insulation (EHS SAP 2012)</t>
  </si>
  <si>
    <t>Mean</t>
  </si>
  <si>
    <t>house or bungalow</t>
  </si>
  <si>
    <t>house or 
bungalow</t>
  </si>
  <si>
    <t>Base: all dwellings where the installation of any EPC measure is feasible</t>
  </si>
  <si>
    <t>anylh</t>
  </si>
  <si>
    <t>Sum</t>
  </si>
  <si>
    <t>N</t>
  </si>
  <si>
    <t>Figure 2.3: Mean costs of potential EPC measures by tenure and dwelling type, 2013</t>
  </si>
  <si>
    <t>Note: underlying data are presented in Annex Table 2.4</t>
  </si>
  <si>
    <t>Note: underlying data are presented in Annex Table 2.8</t>
  </si>
  <si>
    <t>Note: underlying data are presented in Annex Table 2.9</t>
  </si>
  <si>
    <t>Figure 2.4: Percentage of dwellings in each Energy Efficiency Rating Band by tenure, 2001 and current and post-improvement performance, 2013</t>
  </si>
  <si>
    <t>Annex Table 2.1: EPC recommended energy efficiency measures, 2013</t>
  </si>
  <si>
    <t>yes</t>
  </si>
  <si>
    <t>no</t>
  </si>
  <si>
    <t>white</t>
  </si>
  <si>
    <t>1st quintile (lowest)</t>
  </si>
  <si>
    <t>2nd quintile</t>
  </si>
  <si>
    <t>3rd quintile</t>
  </si>
  <si>
    <t>4th quintile</t>
  </si>
  <si>
    <t>5th quintile (highest)</t>
  </si>
  <si>
    <t>Annex Table 2.8: Dwellings in each energy efficiency rating band by tenure – 2001, current and post-improvement performance, 2013</t>
  </si>
  <si>
    <t>AT2.1</t>
  </si>
  <si>
    <t>AT2.2</t>
  </si>
  <si>
    <t>AT2.3</t>
  </si>
  <si>
    <t>AT2.4</t>
  </si>
  <si>
    <t>AT2.5</t>
  </si>
  <si>
    <t>AT2.6</t>
  </si>
  <si>
    <t>AT2.7</t>
  </si>
  <si>
    <t>AT2.8</t>
  </si>
  <si>
    <t>AT2.9</t>
  </si>
  <si>
    <t>AT2.10</t>
  </si>
  <si>
    <r>
      <t xml:space="preserve">Base: </t>
    </r>
    <r>
      <rPr>
        <b/>
        <sz val="9"/>
        <color indexed="8"/>
        <rFont val="Arial"/>
        <family val="2"/>
      </rPr>
      <t>number of dwellings where this improvement might be possible, e.g. for cavity wall insulation the base is the number of dwellings with uninsulated cavity walls</t>
    </r>
  </si>
  <si>
    <t>Figure 2.2: Eligible dwellings that would benefit from higher cost EPC recommended measures by tenure, 2013</t>
  </si>
  <si>
    <t>Figure 2.1: Eligible dwellings that would benefit from lower cost EPC recommended measures by tenure, 2013</t>
  </si>
  <si>
    <t>Annex Table 2.4: Average and total costs to apply all EPC energy upgrade measures by dwelling characteristics, 2013</t>
  </si>
  <si>
    <t>Annex Table 2.7: Potential improvements in energy efficiency (SAP) ratings, CO₂ emissions and fuel costs by tenure, 2013</t>
  </si>
  <si>
    <t>Table 2.2: Profile of dwellings in Energy Efficiency Rating Bands E-G, after all potential EPC improvements have been undertaken</t>
  </si>
  <si>
    <t xml:space="preserve">Annex Table 2.10: Profile of households living in homes with SAP band E to G after potential energy efficiency improvements, 2013 </t>
  </si>
  <si>
    <t>Annex Table 2.3: Applicable groups that could benefit from each high cost measure by dwelling characteristics, 2013</t>
  </si>
  <si>
    <t>loft 
insulation (000s)</t>
  </si>
  <si>
    <t>cavity wall 
insulation (000s)</t>
  </si>
  <si>
    <t>hot water 
cylinder insulation (000s)</t>
  </si>
  <si>
    <t>hot water cylinder 
thermostat (000s)</t>
  </si>
  <si>
    <t>heating 
controls (000s)</t>
  </si>
  <si>
    <t>boiler 
upgrade (000s)</t>
  </si>
  <si>
    <t>storage heater 
upgrade (000s)</t>
  </si>
  <si>
    <t>all 
dwellings (000s)</t>
  </si>
  <si>
    <t>all 
households</t>
  </si>
  <si>
    <t>under 60 years</t>
  </si>
  <si>
    <t>age of youngest person</t>
  </si>
  <si>
    <t>living in poverty</t>
  </si>
  <si>
    <t>not in poverty</t>
  </si>
  <si>
    <t xml:space="preserve">long term illness or disability </t>
  </si>
  <si>
    <t>ethnicity of HRP</t>
  </si>
  <si>
    <t>all minority</t>
  </si>
  <si>
    <t>number of households (000s)</t>
  </si>
  <si>
    <t>all 
dwellings 
(000s)</t>
  </si>
  <si>
    <t>households
that would benefit 
from any measure</t>
  </si>
  <si>
    <r>
      <rPr>
        <i/>
        <sz val="9"/>
        <rFont val="Arial"/>
        <family val="2"/>
      </rPr>
      <t>all applicable dwellings</t>
    </r>
    <r>
      <rPr>
        <i/>
        <strike/>
        <sz val="9"/>
        <color indexed="10"/>
        <rFont val="Arial"/>
        <family val="2"/>
      </rPr>
      <t xml:space="preserve"> </t>
    </r>
  </si>
  <si>
    <t>Annex Table 2.2:Eligible dwellings that would benefit from lower cost EPC recommended measures by tenure, 2013</t>
  </si>
  <si>
    <t>Annex Table 2.3:Eligible dwellings that would benefit from higher cost EPC recommended measures by tenure, 2013</t>
  </si>
  <si>
    <r>
      <t xml:space="preserve">all dwellings </t>
    </r>
    <r>
      <rPr>
        <i/>
        <sz val="9"/>
        <rFont val="Arial"/>
        <family val="2"/>
      </rPr>
      <t>that would benefit from at least one energy upgrade measure</t>
    </r>
  </si>
  <si>
    <t>percentiles (cost £)</t>
  </si>
  <si>
    <t>all households</t>
  </si>
  <si>
    <t>thousands of households</t>
  </si>
  <si>
    <t>Source: English Housing Survey, household sub sample</t>
  </si>
  <si>
    <t>mean</t>
  </si>
  <si>
    <t>Annex Table 2.6: Household  weekly income inhomes that would or would not benefit from any EPC measure, 2013</t>
  </si>
  <si>
    <t>Annex Table 2.5: Households in homes that could benefit from any EPC measure by household characteristics, 2013</t>
  </si>
  <si>
    <t>u</t>
  </si>
  <si>
    <t xml:space="preserve">Note: u indicates sample size too small for reliable estimate </t>
  </si>
  <si>
    <t>all applicable households</t>
  </si>
  <si>
    <t>Source: English Housing Survey, household sub-sample</t>
  </si>
  <si>
    <t>n/a</t>
  </si>
  <si>
    <t>energy upgrades 
distribution of costs (£)</t>
  </si>
  <si>
    <r>
      <t xml:space="preserve">Base: </t>
    </r>
    <r>
      <rPr>
        <b/>
        <sz val="9"/>
        <color indexed="8"/>
        <rFont val="Arial"/>
        <family val="2"/>
      </rPr>
      <t>number of dwellings where this improvement might be possible, e.g. for a boiler upgrade the dwelling must have an existing boiler system, with the upgrade assuming the same fuel is used</t>
    </r>
  </si>
  <si>
    <t>all private</t>
  </si>
  <si>
    <t>all social</t>
  </si>
  <si>
    <t>income (net) of households
that would not benefit 
from any measure 
(£)</t>
  </si>
  <si>
    <t>income (net) of households
that would benefit 
from any measure
(£)</t>
  </si>
  <si>
    <t>Note: weekly income is net household income before housing costs are deducted</t>
  </si>
  <si>
    <t xml:space="preserve">Annex Table 2.9: Number of households living in homes with poor energy efficiency (bands E to G) post-improvement, 2013 </t>
  </si>
  <si>
    <t>number of 
dwellings (000s)</t>
  </si>
  <si>
    <t>percentage of 
dwellings</t>
  </si>
  <si>
    <t xml:space="preserve">dwellings in EPC bands E-G </t>
  </si>
  <si>
    <r>
      <rPr>
        <b/>
        <vertAlign val="superscript"/>
        <sz val="9"/>
        <color indexed="8"/>
        <rFont val="Arial"/>
        <family val="2"/>
      </rPr>
      <t>1</t>
    </r>
    <r>
      <rPr>
        <b/>
        <sz val="9"/>
        <color indexed="8"/>
        <rFont val="Arial"/>
        <family val="2"/>
      </rPr>
      <t xml:space="preserve"> size of applicable group is the number of dwellings where this improvement might be possible, e.g. for cavity wall insulation this is the number of dwellings with cavity walls</t>
    </r>
  </si>
  <si>
    <r>
      <rPr>
        <b/>
        <vertAlign val="superscript"/>
        <sz val="9"/>
        <color indexed="8"/>
        <rFont val="Arial"/>
        <family val="2"/>
      </rPr>
      <t>2</t>
    </r>
    <r>
      <rPr>
        <b/>
        <sz val="9"/>
        <color indexed="8"/>
        <rFont val="Arial"/>
        <family val="2"/>
      </rPr>
      <t xml:space="preserve"> improvement only applied to homes with solid fuel heating</t>
    </r>
  </si>
  <si>
    <t>1) improvement costs of low and high cost measures at 2013 prices</t>
  </si>
  <si>
    <t>2) data in column totals do not sum to the sub totals as dwellings may benefit from more than one EPC measure</t>
  </si>
  <si>
    <t>3) underlying data are presented in Annex Table 2.1</t>
  </si>
  <si>
    <t>all dwellings in energy efficiency rating bands E to G after recommended energy improvements</t>
  </si>
  <si>
    <t>Table 2.2: Profile of dwellings in Energy Efficiency Rating bands 
E-G, after all potential EPC improvements have been undertaken</t>
  </si>
  <si>
    <r>
      <t>1)</t>
    </r>
    <r>
      <rPr>
        <b/>
        <sz val="9"/>
        <color indexed="8"/>
        <rFont val="Arial"/>
        <family val="2"/>
      </rPr>
      <t xml:space="preserve"> replacement warm air systems and installation of biomass systems have been omitted due to the small numbers of dwellings that would benefit</t>
    </r>
  </si>
  <si>
    <t>2) underlying data are presented in Annex Table 2.2</t>
  </si>
  <si>
    <t xml:space="preserve">1) costs for installing a cylinder thermostat vary and may be relatively inexpensive, however the improvement has been included as a high cost measure to reflect cases where more extensive work is required to the overall heating controls </t>
  </si>
  <si>
    <t>2) replacement warm air systems and installation of biomass systems have been omitted due to the small numbers of dwellings that would benefit</t>
  </si>
  <si>
    <t>3) underlying data are presented in Annex Table 2.3</t>
  </si>
  <si>
    <t>HRP 60 
or over</t>
  </si>
  <si>
    <t>long term illness
or disability</t>
  </si>
  <si>
    <t>youngest 
under 5</t>
  </si>
  <si>
    <t>ethnic minority
HRP</t>
  </si>
  <si>
    <t>Figure 2.5: Numbers of households by group who would live in homes with poor energy efficiency (bands E to G) post-improvement, 2013</t>
  </si>
  <si>
    <t>2001: English House Condition Survey, dwelling sample</t>
  </si>
  <si>
    <t>Figure 2.5: Number of households in each key household group who would live in homes with poor energy efficiency (bands E to G) post-improvement performance, 2013</t>
  </si>
  <si>
    <r>
      <t>sample 
size</t>
    </r>
    <r>
      <rPr>
        <b/>
        <i/>
        <vertAlign val="superscript"/>
        <sz val="10"/>
        <rFont val="Arial"/>
        <family val="2"/>
      </rPr>
      <t>1</t>
    </r>
  </si>
  <si>
    <r>
      <t>Note: improvement costs of low and high cost measures at 2013</t>
    </r>
    <r>
      <rPr>
        <sz val="8"/>
        <rFont val="Arial"/>
        <family val="2"/>
      </rPr>
      <t> </t>
    </r>
    <r>
      <rPr>
        <b/>
        <sz val="9"/>
        <rFont val="Arial"/>
        <family val="2"/>
      </rPr>
      <t xml:space="preserve"> prices </t>
    </r>
  </si>
  <si>
    <r>
      <rPr>
        <b/>
        <vertAlign val="superscript"/>
        <sz val="9"/>
        <color indexed="8"/>
        <rFont val="Arial"/>
        <family val="2"/>
      </rPr>
      <t>2</t>
    </r>
    <r>
      <rPr>
        <b/>
        <sz val="9"/>
        <color indexed="8"/>
        <rFont val="Arial"/>
        <family val="2"/>
      </rPr>
      <t xml:space="preserve"> improvement only applied to homes with solid fuel heating</t>
    </r>
  </si>
  <si>
    <r>
      <rPr>
        <b/>
        <vertAlign val="superscript"/>
        <sz val="10"/>
        <rFont val="Arial"/>
        <family val="2"/>
      </rPr>
      <t>1</t>
    </r>
    <r>
      <rPr>
        <b/>
        <sz val="10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size of applicable group is the number of dwellings where this improvement might be possible, e.g. for cavity wall insulation this is the number of dwellings with uninsulated cavity walls</t>
    </r>
  </si>
  <si>
    <r>
      <rPr>
        <b/>
        <vertAlign val="superscript"/>
        <sz val="9"/>
        <color indexed="8"/>
        <rFont val="Arial"/>
        <family val="2"/>
      </rPr>
      <t>1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sample size is the number of applicable dwellings where this improvement might be possible, e.g. for cavity wall insulation this is the number of dwellings with uninsulated cavity walls</t>
    </r>
  </si>
  <si>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sample size is the number of applicable dwellings where this improvement might be possible, e.g. for storage heaters, the base is the number of dwellings with storage heating</t>
    </r>
  </si>
  <si>
    <t>age of HRP</t>
  </si>
  <si>
    <t>60 years or over</t>
  </si>
  <si>
    <t>5 years or over</t>
  </si>
  <si>
    <t>income groups</t>
  </si>
  <si>
    <t>income group</t>
  </si>
  <si>
    <t>2001: English Housing Condition Survey, dwelling sample;</t>
  </si>
  <si>
    <t>post improvement 
energy efficiency band E - G</t>
  </si>
  <si>
    <t>EHS 2013 Energy Performance Report Chapter 2: Tables, Figures and Annex Tables</t>
  </si>
  <si>
    <r>
      <t>Annex Table 2.7: Potential improvements in energy efficiency (SAP) ratings, CO</t>
    </r>
    <r>
      <rPr>
        <b/>
        <sz val="12"/>
        <color theme="4"/>
        <rFont val="Calibri"/>
        <family val="2"/>
      </rPr>
      <t>₂</t>
    </r>
    <r>
      <rPr>
        <b/>
        <sz val="12"/>
        <color theme="4"/>
        <rFont val="Arial"/>
        <family val="2"/>
      </rPr>
      <t xml:space="preserve"> emissions and fuel costs by tenure, 2013</t>
    </r>
  </si>
  <si>
    <t>mean 
energy efficiency rating 
(SAP 2012)</t>
  </si>
  <si>
    <r>
      <t>notional mean 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current emissions 
(tonnes/yr)
(SAP 2012)</t>
    </r>
  </si>
  <si>
    <r>
      <t>post-improvement notional mean 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current emissions 
(tonnes/yr)  
(SAP 2012)</t>
    </r>
  </si>
  <si>
    <r>
      <t>notional total 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current emissions 
(tonnes/yr) 
(SAP 2012)</t>
    </r>
  </si>
  <si>
    <r>
      <t>post-improvement notional total 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current emissions 
(tonnes/yr) 
(SAP 2012)</t>
    </r>
  </si>
  <si>
    <r>
      <t>post-improvement notional total 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savings
(tonnes/yr) 
(SAP 2012)</t>
    </r>
  </si>
  <si>
    <t>notional total energy current cost (£/yr) 
(SAP 2012)</t>
  </si>
  <si>
    <t>post-improvement notional total energy current cost (£/yr) 
(SAP 2012)</t>
  </si>
  <si>
    <t>post-improvement energy efficiency 
rating 
(SAP 2012)</t>
  </si>
  <si>
    <t>all 
bands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</si>
</sst>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-* #,##0_-;\-* #,##0_-;_-* &quot;-&quot;??_-;_-@_-"/>
    <numFmt numFmtId="165" formatCode="###0"/>
    <numFmt numFmtId="166" formatCode="0.0"/>
    <numFmt numFmtId="167" formatCode="#,##0.0"/>
    <numFmt numFmtId="168" formatCode="_-* #,##0.0_-;\-* #,##0.0_-;_-* &quot;-&quot;??_-;_-@_-"/>
    <numFmt numFmtId="169" formatCode="###0.0%"/>
    <numFmt numFmtId="170" formatCode="####.0%"/>
    <numFmt numFmtId="171" formatCode="0.0%"/>
    <numFmt numFmtId="172" formatCode="###0.0000"/>
    <numFmt numFmtId="173" formatCode="###0.00"/>
  </numFmts>
  <fonts count="76" x14ac:knownFonts="1">
    <font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9"/>
      <color indexed="8"/>
      <name val="Arial Bold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21"/>
      <name val="Arial"/>
      <family val="2"/>
    </font>
    <font>
      <i/>
      <sz val="9"/>
      <color indexed="8"/>
      <name val="Arial"/>
      <family val="2"/>
    </font>
    <font>
      <b/>
      <i/>
      <sz val="10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4"/>
      <color indexed="8"/>
      <name val="Arial"/>
      <family val="2"/>
    </font>
    <font>
      <u/>
      <sz val="11"/>
      <color indexed="12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i/>
      <strike/>
      <sz val="9"/>
      <color indexed="10"/>
      <name val="Arial"/>
      <family val="2"/>
    </font>
    <font>
      <b/>
      <vertAlign val="superscript"/>
      <sz val="9"/>
      <color indexed="8"/>
      <name val="Arial"/>
      <family val="2"/>
    </font>
    <font>
      <b/>
      <i/>
      <vertAlign val="superscript"/>
      <sz val="10"/>
      <name val="Arial"/>
      <family val="2"/>
    </font>
    <font>
      <b/>
      <vertAlign val="superscript"/>
      <sz val="9"/>
      <name val="Arial"/>
      <family val="2"/>
    </font>
    <font>
      <b/>
      <vertAlign val="subscript"/>
      <sz val="10"/>
      <color indexed="8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sz val="11"/>
      <color theme="1"/>
      <name val="Arial"/>
      <family val="2"/>
      <scheme val="minor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12"/>
      <color rgb="FF009999"/>
      <name val="Arial"/>
      <family val="2"/>
    </font>
    <font>
      <i/>
      <sz val="9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9"/>
      <color rgb="FF000000"/>
      <name val="Arial"/>
      <family val="2"/>
    </font>
    <font>
      <i/>
      <sz val="9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9999"/>
      <name val="Arial"/>
      <family val="2"/>
    </font>
    <font>
      <i/>
      <sz val="10"/>
      <color theme="1"/>
      <name val="Arial"/>
      <family val="2"/>
      <scheme val="minor"/>
    </font>
    <font>
      <i/>
      <strike/>
      <sz val="9"/>
      <color rgb="FFFF0000"/>
      <name val="Arial"/>
      <family val="2"/>
    </font>
    <font>
      <i/>
      <sz val="9"/>
      <name val="Arial"/>
      <family val="2"/>
      <scheme val="minor"/>
    </font>
    <font>
      <b/>
      <sz val="12"/>
      <color theme="4"/>
      <name val="Arial"/>
      <family val="2"/>
    </font>
    <font>
      <b/>
      <sz val="12"/>
      <color theme="4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72">
    <xf numFmtId="0" fontId="0" fillId="0" borderId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5" fillId="5" borderId="0" applyNumberFormat="0" applyBorder="0" applyAlignment="0" applyProtection="0"/>
    <xf numFmtId="0" fontId="6" fillId="4" borderId="1" applyNumberFormat="0" applyAlignment="0" applyProtection="0"/>
    <xf numFmtId="0" fontId="7" fillId="23" borderId="2" applyNumberFormat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3" fillId="10" borderId="1" applyNumberFormat="0" applyAlignment="0" applyProtection="0"/>
    <xf numFmtId="0" fontId="14" fillId="0" borderId="6" applyNumberFormat="0" applyFill="0" applyAlignment="0" applyProtection="0"/>
    <xf numFmtId="0" fontId="15" fillId="16" borderId="0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17" fillId="4" borderId="8" applyNumberFormat="0" applyAlignment="0" applyProtection="0"/>
    <xf numFmtId="9" fontId="3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530">
    <xf numFmtId="0" fontId="0" fillId="0" borderId="0" xfId="0"/>
    <xf numFmtId="0" fontId="0" fillId="24" borderId="0" xfId="0" applyFill="1"/>
    <xf numFmtId="0" fontId="0" fillId="24" borderId="0" xfId="0" applyFill="1" applyBorder="1"/>
    <xf numFmtId="0" fontId="25" fillId="25" borderId="0" xfId="0" applyFont="1" applyFill="1"/>
    <xf numFmtId="0" fontId="25" fillId="26" borderId="0" xfId="0" applyFont="1" applyFill="1"/>
    <xf numFmtId="0" fontId="56" fillId="24" borderId="0" xfId="0" applyFont="1" applyFill="1"/>
    <xf numFmtId="0" fontId="58" fillId="24" borderId="0" xfId="0" applyFont="1" applyFill="1"/>
    <xf numFmtId="166" fontId="0" fillId="27" borderId="0" xfId="0" applyNumberFormat="1" applyFill="1"/>
    <xf numFmtId="0" fontId="0" fillId="27" borderId="0" xfId="0" applyFill="1" applyAlignment="1"/>
    <xf numFmtId="166" fontId="0" fillId="27" borderId="0" xfId="0" applyNumberFormat="1" applyFill="1" applyAlignment="1"/>
    <xf numFmtId="0" fontId="0" fillId="27" borderId="0" xfId="0" applyFill="1"/>
    <xf numFmtId="0" fontId="0" fillId="29" borderId="0" xfId="0" applyFill="1"/>
    <xf numFmtId="0" fontId="59" fillId="29" borderId="0" xfId="0" applyFont="1" applyFill="1" applyBorder="1" applyAlignment="1">
      <alignment horizontal="right"/>
    </xf>
    <xf numFmtId="0" fontId="38" fillId="24" borderId="0" xfId="0" applyFont="1" applyFill="1"/>
    <xf numFmtId="0" fontId="22" fillId="24" borderId="10" xfId="0" applyFont="1" applyFill="1" applyBorder="1" applyAlignment="1">
      <alignment horizontal="right" wrapText="1"/>
    </xf>
    <xf numFmtId="0" fontId="60" fillId="24" borderId="0" xfId="0" applyFont="1" applyFill="1"/>
    <xf numFmtId="0" fontId="0" fillId="29" borderId="0" xfId="0" applyFill="1" applyBorder="1"/>
    <xf numFmtId="0" fontId="0" fillId="24" borderId="11" xfId="0" applyFill="1" applyBorder="1"/>
    <xf numFmtId="0" fontId="28" fillId="27" borderId="0" xfId="0" applyFont="1" applyFill="1"/>
    <xf numFmtId="0" fontId="38" fillId="24" borderId="11" xfId="0" applyFont="1" applyFill="1" applyBorder="1" applyAlignment="1">
      <alignment horizontal="right"/>
    </xf>
    <xf numFmtId="3" fontId="61" fillId="24" borderId="12" xfId="0" applyNumberFormat="1" applyFont="1" applyFill="1" applyBorder="1"/>
    <xf numFmtId="0" fontId="25" fillId="28" borderId="0" xfId="0" applyFont="1" applyFill="1"/>
    <xf numFmtId="0" fontId="62" fillId="24" borderId="0" xfId="0" applyFont="1" applyFill="1"/>
    <xf numFmtId="0" fontId="58" fillId="24" borderId="0" xfId="0" applyFont="1" applyFill="1" applyAlignment="1">
      <alignment horizontal="left" vertical="center"/>
    </xf>
    <xf numFmtId="0" fontId="62" fillId="24" borderId="0" xfId="0" applyFont="1" applyFill="1" applyBorder="1"/>
    <xf numFmtId="0" fontId="0" fillId="24" borderId="10" xfId="0" applyFill="1" applyBorder="1"/>
    <xf numFmtId="3" fontId="60" fillId="24" borderId="0" xfId="0" applyNumberFormat="1" applyFont="1" applyFill="1" applyBorder="1"/>
    <xf numFmtId="3" fontId="61" fillId="24" borderId="0" xfId="0" applyNumberFormat="1" applyFont="1" applyFill="1" applyBorder="1"/>
    <xf numFmtId="0" fontId="0" fillId="24" borderId="12" xfId="0" applyFill="1" applyBorder="1"/>
    <xf numFmtId="0" fontId="27" fillId="24" borderId="0" xfId="56" applyFont="1" applyFill="1" applyBorder="1" applyAlignment="1">
      <alignment horizontal="left" vertical="top" wrapText="1"/>
    </xf>
    <xf numFmtId="0" fontId="61" fillId="24" borderId="10" xfId="0" applyFont="1" applyFill="1" applyBorder="1" applyAlignment="1">
      <alignment horizontal="right" wrapText="1"/>
    </xf>
    <xf numFmtId="0" fontId="61" fillId="24" borderId="0" xfId="0" applyFont="1" applyFill="1" applyBorder="1"/>
    <xf numFmtId="0" fontId="60" fillId="24" borderId="0" xfId="0" applyFont="1" applyFill="1" applyBorder="1"/>
    <xf numFmtId="166" fontId="61" fillId="24" borderId="0" xfId="0" applyNumberFormat="1" applyFont="1" applyFill="1" applyBorder="1"/>
    <xf numFmtId="0" fontId="56" fillId="29" borderId="0" xfId="0" applyFont="1" applyFill="1"/>
    <xf numFmtId="0" fontId="25" fillId="24" borderId="12" xfId="55" applyFont="1" applyFill="1" applyBorder="1"/>
    <xf numFmtId="0" fontId="2" fillId="24" borderId="0" xfId="42" applyFont="1" applyFill="1"/>
    <xf numFmtId="0" fontId="2" fillId="27" borderId="10" xfId="55" applyFont="1" applyFill="1" applyBorder="1" applyAlignment="1">
      <alignment vertical="center"/>
    </xf>
    <xf numFmtId="0" fontId="22" fillId="27" borderId="10" xfId="55" applyFont="1" applyFill="1" applyBorder="1" applyAlignment="1">
      <alignment horizontal="right" wrapText="1"/>
    </xf>
    <xf numFmtId="0" fontId="39" fillId="27" borderId="10" xfId="55" applyFont="1" applyFill="1" applyBorder="1" applyAlignment="1">
      <alignment horizontal="right" wrapText="1"/>
    </xf>
    <xf numFmtId="0" fontId="22" fillId="27" borderId="11" xfId="55" applyFont="1" applyFill="1" applyBorder="1" applyAlignment="1"/>
    <xf numFmtId="0" fontId="2" fillId="27" borderId="11" xfId="55" applyFont="1" applyFill="1" applyBorder="1" applyAlignment="1">
      <alignment horizontal="right" vertical="center" wrapText="1"/>
    </xf>
    <xf numFmtId="0" fontId="2" fillId="24" borderId="11" xfId="42" applyFont="1" applyFill="1" applyBorder="1"/>
    <xf numFmtId="0" fontId="2" fillId="27" borderId="0" xfId="55" applyFont="1" applyFill="1" applyBorder="1" applyAlignment="1"/>
    <xf numFmtId="164" fontId="25" fillId="27" borderId="0" xfId="29" applyNumberFormat="1" applyFont="1" applyFill="1" applyBorder="1" applyAlignment="1">
      <alignment horizontal="right"/>
    </xf>
    <xf numFmtId="168" fontId="25" fillId="27" borderId="0" xfId="29" applyNumberFormat="1" applyFont="1" applyFill="1" applyBorder="1" applyAlignment="1">
      <alignment horizontal="right"/>
    </xf>
    <xf numFmtId="164" fontId="29" fillId="27" borderId="0" xfId="29" applyNumberFormat="1" applyFont="1" applyFill="1" applyBorder="1" applyAlignment="1">
      <alignment horizontal="right"/>
    </xf>
    <xf numFmtId="0" fontId="22" fillId="27" borderId="0" xfId="55" applyFont="1" applyFill="1" applyBorder="1" applyAlignment="1"/>
    <xf numFmtId="164" fontId="27" fillId="27" borderId="0" xfId="29" applyNumberFormat="1" applyFont="1" applyFill="1" applyBorder="1" applyAlignment="1">
      <alignment horizontal="right"/>
    </xf>
    <xf numFmtId="168" fontId="27" fillId="27" borderId="0" xfId="29" applyNumberFormat="1" applyFont="1" applyFill="1" applyBorder="1" applyAlignment="1">
      <alignment horizontal="right"/>
    </xf>
    <xf numFmtId="164" fontId="30" fillId="27" borderId="0" xfId="29" applyNumberFormat="1" applyFont="1" applyFill="1" applyBorder="1" applyAlignment="1">
      <alignment horizontal="right"/>
    </xf>
    <xf numFmtId="0" fontId="22" fillId="27" borderId="12" xfId="55" applyFont="1" applyFill="1" applyBorder="1" applyAlignment="1"/>
    <xf numFmtId="164" fontId="27" fillId="27" borderId="12" xfId="29" applyNumberFormat="1" applyFont="1" applyFill="1" applyBorder="1" applyAlignment="1">
      <alignment horizontal="right"/>
    </xf>
    <xf numFmtId="164" fontId="30" fillId="27" borderId="12" xfId="29" applyNumberFormat="1" applyFont="1" applyFill="1" applyBorder="1" applyAlignment="1">
      <alignment horizontal="right"/>
    </xf>
    <xf numFmtId="0" fontId="25" fillId="24" borderId="0" xfId="55" applyFont="1" applyFill="1"/>
    <xf numFmtId="0" fontId="26" fillId="24" borderId="0" xfId="61" applyFont="1" applyFill="1" applyBorder="1" applyAlignment="1">
      <alignment vertical="center" wrapText="1"/>
    </xf>
    <xf numFmtId="0" fontId="1" fillId="24" borderId="0" xfId="61" applyFont="1" applyFill="1" applyBorder="1" applyAlignment="1">
      <alignment wrapText="1"/>
    </xf>
    <xf numFmtId="0" fontId="1" fillId="24" borderId="0" xfId="61" applyFont="1" applyFill="1" applyBorder="1" applyAlignment="1">
      <alignment vertical="top" wrapText="1"/>
    </xf>
    <xf numFmtId="0" fontId="1" fillId="24" borderId="0" xfId="61" applyFont="1" applyFill="1" applyBorder="1" applyAlignment="1">
      <alignment horizontal="left" vertical="top" wrapText="1"/>
    </xf>
    <xf numFmtId="0" fontId="40" fillId="24" borderId="0" xfId="0" applyFont="1" applyFill="1"/>
    <xf numFmtId="0" fontId="22" fillId="24" borderId="10" xfId="55" applyFont="1" applyFill="1" applyBorder="1" applyAlignment="1">
      <alignment horizontal="center" vertical="center"/>
    </xf>
    <xf numFmtId="0" fontId="39" fillId="24" borderId="10" xfId="0" applyNumberFormat="1" applyFont="1" applyFill="1" applyBorder="1" applyAlignment="1">
      <alignment horizontal="right" wrapText="1"/>
    </xf>
    <xf numFmtId="0" fontId="39" fillId="24" borderId="0" xfId="0" applyFont="1" applyFill="1" applyBorder="1" applyAlignment="1">
      <alignment horizontal="right" wrapText="1"/>
    </xf>
    <xf numFmtId="0" fontId="22" fillId="24" borderId="11" xfId="0" applyFont="1" applyFill="1" applyBorder="1" applyAlignment="1">
      <alignment horizontal="right" wrapText="1"/>
    </xf>
    <xf numFmtId="0" fontId="22" fillId="24" borderId="0" xfId="0" applyFont="1" applyFill="1" applyBorder="1" applyAlignment="1">
      <alignment horizontal="right" wrapText="1"/>
    </xf>
    <xf numFmtId="0" fontId="22" fillId="24" borderId="11" xfId="0" applyNumberFormat="1" applyFont="1" applyFill="1" applyBorder="1" applyAlignment="1">
      <alignment horizontal="right" wrapText="1"/>
    </xf>
    <xf numFmtId="0" fontId="25" fillId="24" borderId="0" xfId="56" applyFont="1" applyFill="1" applyBorder="1" applyAlignment="1">
      <alignment horizontal="left" vertical="top" wrapText="1"/>
    </xf>
    <xf numFmtId="3" fontId="2" fillId="24" borderId="0" xfId="0" applyNumberFormat="1" applyFont="1" applyFill="1" applyBorder="1" applyAlignment="1">
      <alignment horizontal="right" wrapText="1"/>
    </xf>
    <xf numFmtId="3" fontId="24" fillId="24" borderId="0" xfId="0" applyNumberFormat="1" applyFont="1" applyFill="1" applyBorder="1" applyAlignment="1">
      <alignment horizontal="right" wrapText="1"/>
    </xf>
    <xf numFmtId="3" fontId="22" fillId="24" borderId="0" xfId="0" applyNumberFormat="1" applyFont="1" applyFill="1" applyBorder="1" applyAlignment="1">
      <alignment horizontal="right" wrapText="1"/>
    </xf>
    <xf numFmtId="3" fontId="39" fillId="24" borderId="0" xfId="0" applyNumberFormat="1" applyFont="1" applyFill="1" applyBorder="1" applyAlignment="1">
      <alignment horizontal="right" wrapText="1"/>
    </xf>
    <xf numFmtId="0" fontId="28" fillId="24" borderId="0" xfId="0" applyFont="1" applyFill="1"/>
    <xf numFmtId="0" fontId="27" fillId="24" borderId="12" xfId="56" applyFont="1" applyFill="1" applyBorder="1" applyAlignment="1">
      <alignment horizontal="left" vertical="top" wrapText="1"/>
    </xf>
    <xf numFmtId="3" fontId="22" fillId="24" borderId="12" xfId="0" applyNumberFormat="1" applyFont="1" applyFill="1" applyBorder="1" applyAlignment="1">
      <alignment horizontal="right" wrapText="1"/>
    </xf>
    <xf numFmtId="3" fontId="30" fillId="24" borderId="0" xfId="0" applyNumberFormat="1" applyFont="1" applyFill="1" applyAlignment="1">
      <alignment horizontal="right"/>
    </xf>
    <xf numFmtId="0" fontId="24" fillId="27" borderId="0" xfId="0" applyFont="1" applyFill="1" applyBorder="1" applyAlignment="1">
      <alignment horizontal="right"/>
    </xf>
    <xf numFmtId="166" fontId="25" fillId="24" borderId="0" xfId="64" applyNumberFormat="1" applyFont="1" applyFill="1" applyBorder="1" applyAlignment="1">
      <alignment horizontal="right" vertical="top"/>
    </xf>
    <xf numFmtId="166" fontId="27" fillId="24" borderId="0" xfId="64" applyNumberFormat="1" applyFont="1" applyFill="1" applyBorder="1" applyAlignment="1">
      <alignment horizontal="right" vertical="top"/>
    </xf>
    <xf numFmtId="166" fontId="27" fillId="24" borderId="12" xfId="64" applyNumberFormat="1" applyFont="1" applyFill="1" applyBorder="1" applyAlignment="1">
      <alignment horizontal="right" vertical="top"/>
    </xf>
    <xf numFmtId="0" fontId="40" fillId="24" borderId="12" xfId="0" applyFont="1" applyFill="1" applyBorder="1"/>
    <xf numFmtId="0" fontId="38" fillId="27" borderId="0" xfId="0" applyFont="1" applyFill="1"/>
    <xf numFmtId="0" fontId="0" fillId="27" borderId="10" xfId="0" applyFill="1" applyBorder="1"/>
    <xf numFmtId="0" fontId="22" fillId="27" borderId="10" xfId="0" applyFont="1" applyFill="1" applyBorder="1" applyAlignment="1">
      <alignment horizontal="right" wrapText="1"/>
    </xf>
    <xf numFmtId="0" fontId="39" fillId="27" borderId="0" xfId="0" applyFont="1" applyFill="1" applyBorder="1" applyAlignment="1">
      <alignment horizontal="right" wrapText="1"/>
    </xf>
    <xf numFmtId="0" fontId="22" fillId="27" borderId="10" xfId="0" applyNumberFormat="1" applyFont="1" applyFill="1" applyBorder="1" applyAlignment="1">
      <alignment horizontal="right" wrapText="1"/>
    </xf>
    <xf numFmtId="0" fontId="39" fillId="24" borderId="11" xfId="0" applyFont="1" applyFill="1" applyBorder="1" applyAlignment="1">
      <alignment horizontal="right" wrapText="1"/>
    </xf>
    <xf numFmtId="0" fontId="39" fillId="24" borderId="11" xfId="0" applyNumberFormat="1" applyFont="1" applyFill="1" applyBorder="1" applyAlignment="1">
      <alignment horizontal="right" wrapText="1"/>
    </xf>
    <xf numFmtId="3" fontId="2" fillId="27" borderId="0" xfId="0" applyNumberFormat="1" applyFont="1" applyFill="1" applyBorder="1" applyAlignment="1">
      <alignment horizontal="right" wrapText="1"/>
    </xf>
    <xf numFmtId="0" fontId="22" fillId="24" borderId="0" xfId="0" applyNumberFormat="1" applyFont="1" applyFill="1" applyBorder="1" applyAlignment="1">
      <alignment horizontal="right" wrapText="1"/>
    </xf>
    <xf numFmtId="0" fontId="38" fillId="24" borderId="0" xfId="0" applyFont="1" applyFill="1" applyBorder="1" applyAlignment="1">
      <alignment horizontal="right"/>
    </xf>
    <xf numFmtId="0" fontId="60" fillId="24" borderId="11" xfId="0" applyFont="1" applyFill="1" applyBorder="1"/>
    <xf numFmtId="166" fontId="2" fillId="24" borderId="0" xfId="0" applyNumberFormat="1" applyFont="1" applyFill="1" applyBorder="1" applyAlignment="1">
      <alignment horizontal="right" wrapText="1"/>
    </xf>
    <xf numFmtId="0" fontId="2" fillId="27" borderId="0" xfId="0" applyFont="1" applyFill="1" applyBorder="1" applyAlignment="1">
      <alignment horizontal="right"/>
    </xf>
    <xf numFmtId="0" fontId="0" fillId="29" borderId="0" xfId="0" applyFont="1" applyFill="1"/>
    <xf numFmtId="0" fontId="61" fillId="29" borderId="12" xfId="0" applyFont="1" applyFill="1" applyBorder="1"/>
    <xf numFmtId="0" fontId="0" fillId="29" borderId="12" xfId="0" applyFont="1" applyFill="1" applyBorder="1"/>
    <xf numFmtId="0" fontId="0" fillId="29" borderId="0" xfId="0" applyFont="1" applyFill="1" applyBorder="1"/>
    <xf numFmtId="166" fontId="60" fillId="29" borderId="0" xfId="0" applyNumberFormat="1" applyFont="1" applyFill="1" applyBorder="1"/>
    <xf numFmtId="0" fontId="60" fillId="29" borderId="0" xfId="0" applyFont="1" applyFill="1" applyBorder="1"/>
    <xf numFmtId="3" fontId="63" fillId="24" borderId="12" xfId="0" applyNumberFormat="1" applyFont="1" applyFill="1" applyBorder="1"/>
    <xf numFmtId="0" fontId="29" fillId="24" borderId="0" xfId="0" applyFont="1" applyFill="1"/>
    <xf numFmtId="164" fontId="27" fillId="29" borderId="12" xfId="29" applyNumberFormat="1" applyFont="1" applyFill="1" applyBorder="1" applyAlignment="1">
      <alignment horizontal="right"/>
    </xf>
    <xf numFmtId="168" fontId="27" fillId="29" borderId="12" xfId="29" applyNumberFormat="1" applyFont="1" applyFill="1" applyBorder="1" applyAlignment="1">
      <alignment horizontal="right"/>
    </xf>
    <xf numFmtId="3" fontId="64" fillId="29" borderId="0" xfId="0" applyNumberFormat="1" applyFont="1" applyFill="1" applyBorder="1"/>
    <xf numFmtId="3" fontId="63" fillId="29" borderId="0" xfId="0" applyNumberFormat="1" applyFont="1" applyFill="1" applyBorder="1"/>
    <xf numFmtId="3" fontId="63" fillId="29" borderId="12" xfId="0" applyNumberFormat="1" applyFont="1" applyFill="1" applyBorder="1"/>
    <xf numFmtId="0" fontId="60" fillId="24" borderId="0" xfId="0" applyFont="1" applyFill="1" applyBorder="1" applyAlignment="1">
      <alignment horizontal="left"/>
    </xf>
    <xf numFmtId="0" fontId="57" fillId="24" borderId="0" xfId="0" applyFont="1" applyFill="1"/>
    <xf numFmtId="0" fontId="58" fillId="29" borderId="0" xfId="0" applyFont="1" applyFill="1" applyAlignment="1">
      <alignment horizontal="left" vertical="center"/>
    </xf>
    <xf numFmtId="166" fontId="60" fillId="24" borderId="0" xfId="0" applyNumberFormat="1" applyFont="1" applyFill="1" applyBorder="1"/>
    <xf numFmtId="0" fontId="22" fillId="24" borderId="10" xfId="55" applyFont="1" applyFill="1" applyBorder="1" applyAlignment="1">
      <alignment horizontal="right" wrapText="1"/>
    </xf>
    <xf numFmtId="0" fontId="59" fillId="29" borderId="0" xfId="0" applyFont="1" applyFill="1"/>
    <xf numFmtId="0" fontId="21" fillId="29" borderId="11" xfId="0" applyFont="1" applyFill="1" applyBorder="1" applyAlignment="1">
      <alignment horizontal="right"/>
    </xf>
    <xf numFmtId="3" fontId="2" fillId="29" borderId="0" xfId="45" applyNumberFormat="1" applyFont="1" applyFill="1"/>
    <xf numFmtId="165" fontId="1" fillId="29" borderId="0" xfId="45" applyNumberFormat="1" applyFont="1" applyFill="1" applyBorder="1" applyAlignment="1">
      <alignment horizontal="right" vertical="top"/>
    </xf>
    <xf numFmtId="3" fontId="60" fillId="29" borderId="0" xfId="0" applyNumberFormat="1" applyFont="1" applyFill="1" applyBorder="1"/>
    <xf numFmtId="165" fontId="1" fillId="29" borderId="0" xfId="54" applyNumberFormat="1" applyFont="1" applyFill="1" applyBorder="1" applyAlignment="1">
      <alignment horizontal="right" vertical="top"/>
    </xf>
    <xf numFmtId="3" fontId="25" fillId="29" borderId="0" xfId="50" applyNumberFormat="1" applyFont="1" applyFill="1" applyBorder="1" applyAlignment="1">
      <alignment horizontal="right" vertical="top"/>
    </xf>
    <xf numFmtId="3" fontId="2" fillId="29" borderId="0" xfId="45" applyNumberFormat="1" applyFont="1" applyFill="1" applyAlignment="1">
      <alignment horizontal="right"/>
    </xf>
    <xf numFmtId="1" fontId="2" fillId="29" borderId="0" xfId="57" applyNumberFormat="1" applyFont="1" applyFill="1" applyAlignment="1">
      <alignment horizontal="right"/>
    </xf>
    <xf numFmtId="3" fontId="0" fillId="29" borderId="0" xfId="0" applyNumberFormat="1" applyFont="1" applyFill="1" applyBorder="1"/>
    <xf numFmtId="0" fontId="65" fillId="29" borderId="0" xfId="0" applyFont="1" applyFill="1"/>
    <xf numFmtId="3" fontId="27" fillId="29" borderId="0" xfId="50" applyNumberFormat="1" applyFont="1" applyFill="1" applyBorder="1" applyAlignment="1">
      <alignment horizontal="right" vertical="top"/>
    </xf>
    <xf numFmtId="3" fontId="22" fillId="29" borderId="0" xfId="45" applyNumberFormat="1" applyFont="1" applyFill="1"/>
    <xf numFmtId="3" fontId="61" fillId="29" borderId="0" xfId="0" applyNumberFormat="1" applyFont="1" applyFill="1" applyBorder="1"/>
    <xf numFmtId="3" fontId="27" fillId="29" borderId="12" xfId="50" applyNumberFormat="1" applyFont="1" applyFill="1" applyBorder="1" applyAlignment="1">
      <alignment horizontal="right" vertical="top"/>
    </xf>
    <xf numFmtId="0" fontId="21" fillId="29" borderId="0" xfId="0" applyFont="1" applyFill="1" applyBorder="1" applyAlignment="1">
      <alignment horizontal="right"/>
    </xf>
    <xf numFmtId="166" fontId="2" fillId="29" borderId="0" xfId="45" applyNumberFormat="1" applyFont="1" applyFill="1" applyBorder="1"/>
    <xf numFmtId="166" fontId="2" fillId="29" borderId="0" xfId="57" applyNumberFormat="1" applyFont="1" applyFill="1" applyBorder="1"/>
    <xf numFmtId="0" fontId="41" fillId="29" borderId="0" xfId="0" applyFont="1" applyFill="1" applyBorder="1" applyAlignment="1">
      <alignment horizontal="right"/>
    </xf>
    <xf numFmtId="167" fontId="2" fillId="29" borderId="0" xfId="45" applyNumberFormat="1" applyFont="1" applyFill="1" applyBorder="1"/>
    <xf numFmtId="167" fontId="2" fillId="29" borderId="0" xfId="57" applyNumberFormat="1" applyFont="1" applyFill="1" applyBorder="1"/>
    <xf numFmtId="167" fontId="2" fillId="29" borderId="0" xfId="57" applyNumberFormat="1" applyFont="1" applyFill="1" applyBorder="1" applyAlignment="1">
      <alignment horizontal="right"/>
    </xf>
    <xf numFmtId="166" fontId="25" fillId="29" borderId="0" xfId="50" applyNumberFormat="1" applyFont="1" applyFill="1" applyBorder="1" applyAlignment="1">
      <alignment horizontal="right" vertical="top"/>
    </xf>
    <xf numFmtId="166" fontId="22" fillId="29" borderId="0" xfId="45" applyNumberFormat="1" applyFont="1" applyFill="1" applyBorder="1"/>
    <xf numFmtId="166" fontId="22" fillId="29" borderId="0" xfId="57" applyNumberFormat="1" applyFont="1" applyFill="1" applyBorder="1"/>
    <xf numFmtId="166" fontId="22" fillId="29" borderId="12" xfId="57" applyNumberFormat="1" applyFont="1" applyFill="1" applyBorder="1"/>
    <xf numFmtId="0" fontId="27" fillId="29" borderId="0" xfId="56" applyFont="1" applyFill="1" applyBorder="1" applyAlignment="1">
      <alignment horizontal="left" vertical="top" wrapText="1"/>
    </xf>
    <xf numFmtId="167" fontId="0" fillId="29" borderId="0" xfId="0" applyNumberFormat="1" applyFill="1"/>
    <xf numFmtId="0" fontId="66" fillId="24" borderId="0" xfId="0" applyFont="1" applyFill="1" applyAlignment="1">
      <alignment vertical="center"/>
    </xf>
    <xf numFmtId="0" fontId="56" fillId="24" borderId="0" xfId="0" applyFont="1" applyFill="1" applyAlignment="1">
      <alignment vertical="center"/>
    </xf>
    <xf numFmtId="0" fontId="61" fillId="29" borderId="10" xfId="0" applyFont="1" applyFill="1" applyBorder="1"/>
    <xf numFmtId="0" fontId="27" fillId="29" borderId="10" xfId="57" applyFont="1" applyFill="1" applyBorder="1" applyAlignment="1">
      <alignment horizontal="right" wrapText="1"/>
    </xf>
    <xf numFmtId="0" fontId="1" fillId="29" borderId="0" xfId="57" applyFont="1" applyFill="1" applyBorder="1" applyAlignment="1">
      <alignment horizontal="center" wrapText="1"/>
    </xf>
    <xf numFmtId="0" fontId="22" fillId="29" borderId="0" xfId="0" applyFont="1" applyFill="1" applyBorder="1" applyAlignment="1">
      <alignment horizontal="right" wrapText="1"/>
    </xf>
    <xf numFmtId="0" fontId="22" fillId="29" borderId="11" xfId="0" applyFont="1" applyFill="1" applyBorder="1" applyAlignment="1">
      <alignment horizontal="right" wrapText="1"/>
    </xf>
    <xf numFmtId="0" fontId="25" fillId="29" borderId="0" xfId="56" applyFont="1" applyFill="1" applyBorder="1" applyAlignment="1">
      <alignment horizontal="left" vertical="top" wrapText="1"/>
    </xf>
    <xf numFmtId="167" fontId="2" fillId="29" borderId="0" xfId="0" applyNumberFormat="1" applyFont="1" applyFill="1" applyBorder="1" applyAlignment="1">
      <alignment horizontal="right" wrapText="1"/>
    </xf>
    <xf numFmtId="3" fontId="2" fillId="29" borderId="0" xfId="0" applyNumberFormat="1" applyFont="1" applyFill="1" applyBorder="1" applyAlignment="1">
      <alignment horizontal="right" wrapText="1"/>
    </xf>
    <xf numFmtId="3" fontId="24" fillId="29" borderId="0" xfId="0" applyNumberFormat="1" applyFont="1" applyFill="1" applyBorder="1" applyAlignment="1">
      <alignment horizontal="right" wrapText="1"/>
    </xf>
    <xf numFmtId="167" fontId="22" fillId="29" borderId="0" xfId="0" applyNumberFormat="1" applyFont="1" applyFill="1" applyBorder="1" applyAlignment="1">
      <alignment horizontal="right" wrapText="1"/>
    </xf>
    <xf numFmtId="3" fontId="22" fillId="29" borderId="0" xfId="0" applyNumberFormat="1" applyFont="1" applyFill="1" applyBorder="1" applyAlignment="1">
      <alignment horizontal="right" wrapText="1"/>
    </xf>
    <xf numFmtId="3" fontId="0" fillId="29" borderId="0" xfId="0" applyNumberFormat="1" applyFill="1"/>
    <xf numFmtId="0" fontId="27" fillId="29" borderId="12" xfId="56" applyFont="1" applyFill="1" applyBorder="1" applyAlignment="1">
      <alignment horizontal="left" vertical="top" wrapText="1"/>
    </xf>
    <xf numFmtId="167" fontId="22" fillId="29" borderId="12" xfId="0" applyNumberFormat="1" applyFont="1" applyFill="1" applyBorder="1" applyAlignment="1">
      <alignment horizontal="right" wrapText="1"/>
    </xf>
    <xf numFmtId="167" fontId="61" fillId="29" borderId="12" xfId="0" applyNumberFormat="1" applyFont="1" applyFill="1" applyBorder="1" applyAlignment="1">
      <alignment horizontal="right"/>
    </xf>
    <xf numFmtId="3" fontId="22" fillId="29" borderId="12" xfId="0" applyNumberFormat="1" applyFont="1" applyFill="1" applyBorder="1" applyAlignment="1">
      <alignment horizontal="right" wrapText="1"/>
    </xf>
    <xf numFmtId="0" fontId="58" fillId="24" borderId="10" xfId="0" applyFont="1" applyFill="1" applyBorder="1" applyAlignment="1">
      <alignment horizontal="left" vertical="center"/>
    </xf>
    <xf numFmtId="0" fontId="22" fillId="24" borderId="11" xfId="0" applyFont="1" applyFill="1" applyBorder="1" applyAlignment="1">
      <alignment horizontal="left" vertical="center"/>
    </xf>
    <xf numFmtId="3" fontId="64" fillId="24" borderId="0" xfId="0" applyNumberFormat="1" applyFont="1" applyFill="1" applyBorder="1"/>
    <xf numFmtId="3" fontId="63" fillId="24" borderId="0" xfId="0" applyNumberFormat="1" applyFont="1" applyFill="1" applyBorder="1"/>
    <xf numFmtId="0" fontId="22" fillId="24" borderId="0" xfId="0" applyFont="1" applyFill="1" applyBorder="1" applyAlignment="1">
      <alignment horizontal="left" vertical="center"/>
    </xf>
    <xf numFmtId="0" fontId="64" fillId="24" borderId="0" xfId="0" applyFont="1" applyFill="1" applyBorder="1"/>
    <xf numFmtId="0" fontId="22" fillId="24" borderId="12" xfId="0" applyFont="1" applyFill="1" applyBorder="1" applyAlignment="1">
      <alignment horizontal="left" vertical="center"/>
    </xf>
    <xf numFmtId="167" fontId="61" fillId="24" borderId="12" xfId="0" applyNumberFormat="1" applyFont="1" applyFill="1" applyBorder="1"/>
    <xf numFmtId="0" fontId="33" fillId="29" borderId="0" xfId="0" applyFont="1" applyFill="1"/>
    <xf numFmtId="0" fontId="34" fillId="29" borderId="0" xfId="0" applyFont="1" applyFill="1"/>
    <xf numFmtId="0" fontId="35" fillId="29" borderId="0" xfId="0" applyFont="1" applyFill="1"/>
    <xf numFmtId="0" fontId="25" fillId="29" borderId="0" xfId="0" applyFont="1" applyFill="1"/>
    <xf numFmtId="0" fontId="37" fillId="29" borderId="0" xfId="0" applyFont="1" applyFill="1" applyAlignment="1">
      <alignment horizontal="left" vertical="center" indent="2"/>
    </xf>
    <xf numFmtId="0" fontId="37" fillId="29" borderId="0" xfId="0" applyFont="1" applyFill="1" applyAlignment="1">
      <alignment horizontal="left" vertical="center"/>
    </xf>
    <xf numFmtId="0" fontId="44" fillId="29" borderId="0" xfId="0" applyFont="1" applyFill="1"/>
    <xf numFmtId="0" fontId="45" fillId="29" borderId="0" xfId="38" applyFont="1" applyFill="1" applyAlignment="1">
      <alignment vertical="top"/>
    </xf>
    <xf numFmtId="0" fontId="31" fillId="29" borderId="0" xfId="0" applyFont="1" applyFill="1"/>
    <xf numFmtId="0" fontId="31" fillId="0" borderId="0" xfId="0" applyFont="1"/>
    <xf numFmtId="0" fontId="67" fillId="29" borderId="0" xfId="0" applyFont="1" applyFill="1"/>
    <xf numFmtId="0" fontId="60" fillId="29" borderId="11" xfId="0" applyFont="1" applyFill="1" applyBorder="1"/>
    <xf numFmtId="0" fontId="0" fillId="29" borderId="11" xfId="0" applyFont="1" applyFill="1" applyBorder="1"/>
    <xf numFmtId="0" fontId="0" fillId="29" borderId="10" xfId="0" applyFont="1" applyFill="1" applyBorder="1"/>
    <xf numFmtId="0" fontId="26" fillId="24" borderId="0" xfId="47" applyFont="1" applyFill="1" applyBorder="1" applyAlignment="1">
      <alignment vertical="center" wrapText="1"/>
    </xf>
    <xf numFmtId="0" fontId="61" fillId="29" borderId="0" xfId="0" applyFont="1" applyFill="1" applyBorder="1" applyAlignment="1">
      <alignment horizontal="center"/>
    </xf>
    <xf numFmtId="0" fontId="61" fillId="29" borderId="11" xfId="0" applyFont="1" applyFill="1" applyBorder="1" applyAlignment="1">
      <alignment horizontal="right"/>
    </xf>
    <xf numFmtId="0" fontId="61" fillId="29" borderId="10" xfId="0" applyFont="1" applyFill="1" applyBorder="1" applyAlignment="1">
      <alignment horizontal="right"/>
    </xf>
    <xf numFmtId="0" fontId="61" fillId="29" borderId="10" xfId="0" applyFont="1" applyFill="1" applyBorder="1" applyAlignment="1">
      <alignment horizontal="right" wrapText="1"/>
    </xf>
    <xf numFmtId="0" fontId="61" fillId="29" borderId="0" xfId="0" applyFont="1" applyFill="1" applyBorder="1" applyAlignment="1">
      <alignment horizontal="right" wrapText="1"/>
    </xf>
    <xf numFmtId="0" fontId="1" fillId="24" borderId="0" xfId="47" applyFont="1" applyFill="1" applyBorder="1" applyAlignment="1">
      <alignment wrapText="1"/>
    </xf>
    <xf numFmtId="0" fontId="61" fillId="29" borderId="11" xfId="0" applyFont="1" applyFill="1" applyBorder="1" applyAlignment="1">
      <alignment horizontal="center"/>
    </xf>
    <xf numFmtId="0" fontId="1" fillId="24" borderId="0" xfId="47" applyFont="1" applyFill="1" applyBorder="1" applyAlignment="1">
      <alignment horizontal="center" wrapText="1"/>
    </xf>
    <xf numFmtId="0" fontId="61" fillId="29" borderId="0" xfId="0" applyFont="1" applyFill="1" applyBorder="1"/>
    <xf numFmtId="3" fontId="61" fillId="29" borderId="0" xfId="0" applyNumberFormat="1" applyFont="1" applyFill="1" applyBorder="1" applyAlignment="1">
      <alignment horizontal="center"/>
    </xf>
    <xf numFmtId="0" fontId="68" fillId="29" borderId="0" xfId="0" applyFont="1" applyFill="1" applyBorder="1"/>
    <xf numFmtId="0" fontId="1" fillId="24" borderId="0" xfId="47" applyFont="1" applyFill="1" applyBorder="1" applyAlignment="1">
      <alignment vertical="top" wrapText="1"/>
    </xf>
    <xf numFmtId="0" fontId="1" fillId="24" borderId="0" xfId="47" applyFont="1" applyFill="1" applyBorder="1" applyAlignment="1">
      <alignment horizontal="left" vertical="top" wrapText="1"/>
    </xf>
    <xf numFmtId="165" fontId="1" fillId="24" borderId="0" xfId="47" applyNumberFormat="1" applyFont="1" applyFill="1" applyBorder="1" applyAlignment="1">
      <alignment horizontal="right" vertical="top"/>
    </xf>
    <xf numFmtId="0" fontId="60" fillId="29" borderId="0" xfId="0" applyFont="1" applyFill="1" applyBorder="1" applyAlignment="1">
      <alignment horizontal="left"/>
    </xf>
    <xf numFmtId="3" fontId="60" fillId="29" borderId="0" xfId="67" applyNumberFormat="1" applyFont="1" applyFill="1" applyBorder="1" applyAlignment="1">
      <alignment horizontal="right"/>
    </xf>
    <xf numFmtId="3" fontId="60" fillId="29" borderId="0" xfId="67" applyNumberFormat="1" applyFont="1" applyFill="1" applyBorder="1"/>
    <xf numFmtId="169" fontId="1" fillId="24" borderId="0" xfId="47" applyNumberFormat="1" applyFont="1" applyFill="1" applyBorder="1" applyAlignment="1">
      <alignment horizontal="right" vertical="top"/>
    </xf>
    <xf numFmtId="170" fontId="1" fillId="24" borderId="0" xfId="47" applyNumberFormat="1" applyFont="1" applyFill="1" applyBorder="1" applyAlignment="1">
      <alignment horizontal="right" vertical="top"/>
    </xf>
    <xf numFmtId="0" fontId="69" fillId="29" borderId="0" xfId="0" applyFont="1" applyFill="1"/>
    <xf numFmtId="0" fontId="61" fillId="29" borderId="0" xfId="0" applyFont="1" applyFill="1" applyBorder="1" applyAlignment="1">
      <alignment horizontal="left"/>
    </xf>
    <xf numFmtId="3" fontId="61" fillId="29" borderId="0" xfId="67" applyNumberFormat="1" applyFont="1" applyFill="1" applyBorder="1" applyAlignment="1">
      <alignment horizontal="right"/>
    </xf>
    <xf numFmtId="0" fontId="61" fillId="29" borderId="11" xfId="0" applyFont="1" applyFill="1" applyBorder="1"/>
    <xf numFmtId="3" fontId="60" fillId="29" borderId="11" xfId="0" applyNumberFormat="1" applyFont="1" applyFill="1" applyBorder="1"/>
    <xf numFmtId="3" fontId="60" fillId="29" borderId="11" xfId="67" applyNumberFormat="1" applyFont="1" applyFill="1" applyBorder="1"/>
    <xf numFmtId="167" fontId="60" fillId="29" borderId="0" xfId="67" applyNumberFormat="1" applyFont="1" applyFill="1" applyBorder="1" applyAlignment="1">
      <alignment horizontal="right"/>
    </xf>
    <xf numFmtId="166" fontId="60" fillId="29" borderId="0" xfId="67" applyNumberFormat="1" applyFont="1" applyFill="1" applyBorder="1"/>
    <xf numFmtId="167" fontId="60" fillId="29" borderId="0" xfId="67" applyNumberFormat="1" applyFont="1" applyFill="1" applyBorder="1"/>
    <xf numFmtId="166" fontId="61" fillId="29" borderId="0" xfId="0" applyNumberFormat="1" applyFont="1" applyFill="1" applyBorder="1"/>
    <xf numFmtId="166" fontId="61" fillId="29" borderId="12" xfId="0" applyNumberFormat="1" applyFont="1" applyFill="1" applyBorder="1"/>
    <xf numFmtId="166" fontId="0" fillId="29" borderId="0" xfId="0" applyNumberFormat="1" applyFont="1" applyFill="1"/>
    <xf numFmtId="167" fontId="0" fillId="29" borderId="0" xfId="0" applyNumberFormat="1" applyFont="1" applyFill="1"/>
    <xf numFmtId="0" fontId="0" fillId="27" borderId="0" xfId="0" applyFill="1" applyAlignment="1">
      <alignment textRotation="180"/>
    </xf>
    <xf numFmtId="3" fontId="0" fillId="24" borderId="0" xfId="0" applyNumberFormat="1" applyFill="1"/>
    <xf numFmtId="0" fontId="25" fillId="24" borderId="0" xfId="59" applyFont="1" applyFill="1" applyBorder="1" applyAlignment="1">
      <alignment horizontal="left" vertical="top" wrapText="1"/>
    </xf>
    <xf numFmtId="0" fontId="27" fillId="24" borderId="0" xfId="59" applyFont="1" applyFill="1" applyBorder="1" applyAlignment="1">
      <alignment horizontal="left" vertical="top" wrapText="1"/>
    </xf>
    <xf numFmtId="0" fontId="70" fillId="24" borderId="0" xfId="0" applyFont="1" applyFill="1" applyBorder="1" applyAlignment="1">
      <alignment horizontal="left" vertical="center"/>
    </xf>
    <xf numFmtId="0" fontId="62" fillId="24" borderId="13" xfId="0" applyFont="1" applyFill="1" applyBorder="1"/>
    <xf numFmtId="0" fontId="62" fillId="24" borderId="11" xfId="0" applyFont="1" applyFill="1" applyBorder="1" applyAlignment="1"/>
    <xf numFmtId="0" fontId="62" fillId="24" borderId="14" xfId="0" applyFont="1" applyFill="1" applyBorder="1"/>
    <xf numFmtId="0" fontId="62" fillId="24" borderId="0" xfId="0" applyFont="1" applyFill="1" applyBorder="1" applyAlignment="1">
      <alignment wrapText="1"/>
    </xf>
    <xf numFmtId="0" fontId="62" fillId="24" borderId="15" xfId="0" applyFont="1" applyFill="1" applyBorder="1" applyAlignment="1">
      <alignment wrapText="1"/>
    </xf>
    <xf numFmtId="165" fontId="62" fillId="24" borderId="0" xfId="0" applyNumberFormat="1" applyFont="1" applyFill="1" applyBorder="1"/>
    <xf numFmtId="165" fontId="62" fillId="24" borderId="15" xfId="0" applyNumberFormat="1" applyFont="1" applyFill="1" applyBorder="1"/>
    <xf numFmtId="171" fontId="62" fillId="24" borderId="0" xfId="68" applyNumberFormat="1" applyFont="1" applyFill="1"/>
    <xf numFmtId="0" fontId="62" fillId="24" borderId="16" xfId="0" applyFont="1" applyFill="1" applyBorder="1"/>
    <xf numFmtId="0" fontId="62" fillId="24" borderId="12" xfId="0" applyFont="1" applyFill="1" applyBorder="1"/>
    <xf numFmtId="0" fontId="62" fillId="24" borderId="11" xfId="0" applyFont="1" applyFill="1" applyBorder="1"/>
    <xf numFmtId="0" fontId="62" fillId="24" borderId="17" xfId="0" applyFont="1" applyFill="1" applyBorder="1"/>
    <xf numFmtId="166" fontId="62" fillId="24" borderId="0" xfId="0" applyNumberFormat="1" applyFont="1" applyFill="1" applyBorder="1"/>
    <xf numFmtId="166" fontId="62" fillId="24" borderId="0" xfId="0" applyNumberFormat="1" applyFont="1" applyFill="1"/>
    <xf numFmtId="166" fontId="62" fillId="24" borderId="12" xfId="0" applyNumberFormat="1" applyFont="1" applyFill="1" applyBorder="1"/>
    <xf numFmtId="0" fontId="62" fillId="24" borderId="0" xfId="0" applyFont="1" applyFill="1" applyAlignment="1">
      <alignment horizontal="left"/>
    </xf>
    <xf numFmtId="2" fontId="62" fillId="24" borderId="0" xfId="0" applyNumberFormat="1" applyFont="1" applyFill="1"/>
    <xf numFmtId="0" fontId="2" fillId="27" borderId="0" xfId="55" applyFont="1" applyFill="1" applyBorder="1" applyAlignment="1">
      <alignment horizontal="right" vertical="center" wrapText="1"/>
    </xf>
    <xf numFmtId="0" fontId="2" fillId="24" borderId="0" xfId="42" applyFont="1" applyFill="1" applyBorder="1"/>
    <xf numFmtId="0" fontId="0" fillId="24" borderId="0" xfId="0" applyFill="1" applyAlignment="1">
      <alignment wrapText="1"/>
    </xf>
    <xf numFmtId="165" fontId="31" fillId="24" borderId="0" xfId="51" applyNumberFormat="1" applyFont="1" applyFill="1" applyBorder="1" applyAlignment="1">
      <alignment horizontal="right" vertical="top"/>
    </xf>
    <xf numFmtId="165" fontId="31" fillId="24" borderId="15" xfId="51" applyNumberFormat="1" applyFont="1" applyFill="1" applyBorder="1" applyAlignment="1">
      <alignment horizontal="right" vertical="top"/>
    </xf>
    <xf numFmtId="165" fontId="31" fillId="24" borderId="12" xfId="51" applyNumberFormat="1" applyFont="1" applyFill="1" applyBorder="1" applyAlignment="1">
      <alignment horizontal="right" vertical="top"/>
    </xf>
    <xf numFmtId="165" fontId="31" fillId="24" borderId="18" xfId="51" applyNumberFormat="1" applyFont="1" applyFill="1" applyBorder="1" applyAlignment="1">
      <alignment horizontal="right" vertical="top"/>
    </xf>
    <xf numFmtId="0" fontId="2" fillId="29" borderId="10" xfId="55" applyFont="1" applyFill="1" applyBorder="1" applyAlignment="1">
      <alignment vertical="center"/>
    </xf>
    <xf numFmtId="0" fontId="22" fillId="29" borderId="0" xfId="55" applyFont="1" applyFill="1" applyBorder="1" applyAlignment="1"/>
    <xf numFmtId="0" fontId="2" fillId="29" borderId="0" xfId="55" applyFont="1" applyFill="1" applyBorder="1" applyAlignment="1">
      <alignment horizontal="right" vertical="center" wrapText="1"/>
    </xf>
    <xf numFmtId="0" fontId="2" fillId="29" borderId="0" xfId="55" applyFont="1" applyFill="1" applyBorder="1" applyAlignment="1"/>
    <xf numFmtId="164" fontId="25" fillId="29" borderId="0" xfId="29" applyNumberFormat="1" applyFont="1" applyFill="1" applyBorder="1" applyAlignment="1">
      <alignment horizontal="right"/>
    </xf>
    <xf numFmtId="168" fontId="25" fillId="29" borderId="0" xfId="29" applyNumberFormat="1" applyFont="1" applyFill="1" applyBorder="1" applyAlignment="1">
      <alignment horizontal="right"/>
    </xf>
    <xf numFmtId="0" fontId="22" fillId="29" borderId="12" xfId="55" applyFont="1" applyFill="1" applyBorder="1" applyAlignment="1"/>
    <xf numFmtId="0" fontId="22" fillId="29" borderId="0" xfId="42" applyFont="1" applyFill="1" applyBorder="1" applyAlignment="1"/>
    <xf numFmtId="3" fontId="24" fillId="29" borderId="0" xfId="42" applyNumberFormat="1" applyFont="1" applyFill="1" applyBorder="1" applyAlignment="1">
      <alignment horizontal="right"/>
    </xf>
    <xf numFmtId="3" fontId="24" fillId="29" borderId="12" xfId="42" applyNumberFormat="1" applyFont="1" applyFill="1" applyBorder="1" applyAlignment="1">
      <alignment horizontal="right"/>
    </xf>
    <xf numFmtId="4" fontId="39" fillId="29" borderId="0" xfId="42" applyNumberFormat="1" applyFont="1" applyFill="1" applyBorder="1" applyAlignment="1"/>
    <xf numFmtId="0" fontId="25" fillId="29" borderId="12" xfId="55" applyFont="1" applyFill="1" applyBorder="1"/>
    <xf numFmtId="0" fontId="71" fillId="29" borderId="12" xfId="0" applyFont="1" applyFill="1" applyBorder="1"/>
    <xf numFmtId="0" fontId="71" fillId="29" borderId="11" xfId="0" applyFont="1" applyFill="1" applyBorder="1"/>
    <xf numFmtId="164" fontId="27" fillId="29" borderId="11" xfId="28" applyNumberFormat="1" applyFont="1" applyFill="1" applyBorder="1"/>
    <xf numFmtId="0" fontId="25" fillId="29" borderId="11" xfId="55" applyFont="1" applyFill="1" applyBorder="1"/>
    <xf numFmtId="0" fontId="2" fillId="29" borderId="12" xfId="42" applyFont="1" applyFill="1" applyBorder="1" applyAlignment="1"/>
    <xf numFmtId="164" fontId="27" fillId="29" borderId="0" xfId="29" applyNumberFormat="1" applyFont="1" applyFill="1" applyBorder="1" applyAlignment="1">
      <alignment horizontal="right"/>
    </xf>
    <xf numFmtId="168" fontId="27" fillId="29" borderId="0" xfId="29" applyNumberFormat="1" applyFont="1" applyFill="1" applyBorder="1" applyAlignment="1">
      <alignment horizontal="right"/>
    </xf>
    <xf numFmtId="164" fontId="29" fillId="29" borderId="12" xfId="28" applyNumberFormat="1" applyFont="1" applyFill="1" applyBorder="1"/>
    <xf numFmtId="3" fontId="29" fillId="29" borderId="11" xfId="55" applyNumberFormat="1" applyFont="1" applyFill="1" applyBorder="1"/>
    <xf numFmtId="4" fontId="24" fillId="29" borderId="12" xfId="42" applyNumberFormat="1" applyFont="1" applyFill="1" applyBorder="1" applyAlignment="1"/>
    <xf numFmtId="0" fontId="22" fillId="24" borderId="0" xfId="42" applyFont="1" applyFill="1"/>
    <xf numFmtId="0" fontId="0" fillId="27" borderId="0" xfId="0" applyFill="1" applyAlignment="1">
      <alignment horizontal="right" wrapText="1"/>
    </xf>
    <xf numFmtId="166" fontId="62" fillId="24" borderId="15" xfId="0" applyNumberFormat="1" applyFont="1" applyFill="1" applyBorder="1"/>
    <xf numFmtId="166" fontId="62" fillId="24" borderId="18" xfId="0" applyNumberFormat="1" applyFont="1" applyFill="1" applyBorder="1"/>
    <xf numFmtId="0" fontId="1" fillId="24" borderId="0" xfId="52" applyFont="1" applyFill="1" applyBorder="1" applyAlignment="1">
      <alignment horizontal="left" wrapText="1"/>
    </xf>
    <xf numFmtId="3" fontId="1" fillId="24" borderId="0" xfId="52" applyNumberFormat="1" applyFont="1" applyFill="1" applyBorder="1" applyAlignment="1"/>
    <xf numFmtId="0" fontId="61" fillId="24" borderId="0" xfId="0" applyFont="1" applyFill="1"/>
    <xf numFmtId="0" fontId="25" fillId="24" borderId="0" xfId="46" applyFont="1" applyFill="1" applyBorder="1" applyAlignment="1">
      <alignment horizontal="left" wrapText="1"/>
    </xf>
    <xf numFmtId="3" fontId="60" fillId="24" borderId="0" xfId="0" applyNumberFormat="1" applyFont="1" applyFill="1"/>
    <xf numFmtId="166" fontId="60" fillId="24" borderId="0" xfId="0" applyNumberFormat="1" applyFont="1" applyFill="1"/>
    <xf numFmtId="0" fontId="27" fillId="24" borderId="0" xfId="46" applyFont="1" applyFill="1" applyBorder="1" applyAlignment="1">
      <alignment horizontal="left" wrapText="1"/>
    </xf>
    <xf numFmtId="0" fontId="25" fillId="24" borderId="0" xfId="58" applyFont="1" applyFill="1" applyBorder="1" applyAlignment="1">
      <alignment horizontal="left" wrapText="1"/>
    </xf>
    <xf numFmtId="0" fontId="27" fillId="24" borderId="0" xfId="58" applyFont="1" applyFill="1" applyBorder="1" applyAlignment="1">
      <alignment horizontal="left" wrapText="1"/>
    </xf>
    <xf numFmtId="0" fontId="64" fillId="24" borderId="12" xfId="0" applyFont="1" applyFill="1" applyBorder="1"/>
    <xf numFmtId="3" fontId="64" fillId="24" borderId="12" xfId="0" applyNumberFormat="1" applyFont="1" applyFill="1" applyBorder="1"/>
    <xf numFmtId="3" fontId="61" fillId="24" borderId="0" xfId="0" applyNumberFormat="1" applyFont="1" applyFill="1"/>
    <xf numFmtId="166" fontId="61" fillId="24" borderId="0" xfId="0" applyNumberFormat="1" applyFont="1" applyFill="1"/>
    <xf numFmtId="0" fontId="46" fillId="0" borderId="19" xfId="53" applyFont="1" applyBorder="1" applyAlignment="1">
      <alignment horizontal="center" wrapText="1"/>
    </xf>
    <xf numFmtId="0" fontId="46" fillId="0" borderId="20" xfId="53" applyFont="1" applyBorder="1" applyAlignment="1">
      <alignment horizontal="center" wrapText="1"/>
    </xf>
    <xf numFmtId="0" fontId="46" fillId="0" borderId="21" xfId="53" applyFont="1" applyBorder="1" applyAlignment="1">
      <alignment horizontal="left" vertical="top" wrapText="1"/>
    </xf>
    <xf numFmtId="165" fontId="46" fillId="0" borderId="22" xfId="53" applyNumberFormat="1" applyFont="1" applyBorder="1" applyAlignment="1">
      <alignment horizontal="right" vertical="center"/>
    </xf>
    <xf numFmtId="165" fontId="46" fillId="0" borderId="23" xfId="53" applyNumberFormat="1" applyFont="1" applyBorder="1" applyAlignment="1">
      <alignment horizontal="right" vertical="center"/>
    </xf>
    <xf numFmtId="165" fontId="46" fillId="0" borderId="24" xfId="53" applyNumberFormat="1" applyFont="1" applyBorder="1" applyAlignment="1">
      <alignment horizontal="right" vertical="center"/>
    </xf>
    <xf numFmtId="0" fontId="46" fillId="0" borderId="25" xfId="53" applyFont="1" applyBorder="1" applyAlignment="1">
      <alignment horizontal="left" vertical="top" wrapText="1"/>
    </xf>
    <xf numFmtId="169" fontId="46" fillId="0" borderId="26" xfId="53" applyNumberFormat="1" applyFont="1" applyBorder="1" applyAlignment="1">
      <alignment horizontal="right" vertical="center"/>
    </xf>
    <xf numFmtId="169" fontId="46" fillId="0" borderId="27" xfId="53" applyNumberFormat="1" applyFont="1" applyBorder="1" applyAlignment="1">
      <alignment horizontal="right" vertical="center"/>
    </xf>
    <xf numFmtId="169" fontId="46" fillId="0" borderId="28" xfId="53" applyNumberFormat="1" applyFont="1" applyBorder="1" applyAlignment="1">
      <alignment horizontal="right" vertical="center"/>
    </xf>
    <xf numFmtId="0" fontId="46" fillId="0" borderId="29" xfId="53" applyFont="1" applyBorder="1" applyAlignment="1">
      <alignment horizontal="left" vertical="top" wrapText="1"/>
    </xf>
    <xf numFmtId="165" fontId="46" fillId="0" borderId="30" xfId="53" applyNumberFormat="1" applyFont="1" applyBorder="1" applyAlignment="1">
      <alignment horizontal="right" vertical="center"/>
    </xf>
    <xf numFmtId="165" fontId="46" fillId="0" borderId="31" xfId="53" applyNumberFormat="1" applyFont="1" applyBorder="1" applyAlignment="1">
      <alignment horizontal="right" vertical="center"/>
    </xf>
    <xf numFmtId="165" fontId="46" fillId="0" borderId="32" xfId="53" applyNumberFormat="1" applyFont="1" applyBorder="1" applyAlignment="1">
      <alignment horizontal="right" vertical="center"/>
    </xf>
    <xf numFmtId="0" fontId="46" fillId="0" borderId="33" xfId="53" applyFont="1" applyBorder="1" applyAlignment="1">
      <alignment horizontal="left" vertical="top" wrapText="1"/>
    </xf>
    <xf numFmtId="169" fontId="46" fillId="0" borderId="34" xfId="53" applyNumberFormat="1" applyFont="1" applyBorder="1" applyAlignment="1">
      <alignment horizontal="right" vertical="center"/>
    </xf>
    <xf numFmtId="169" fontId="46" fillId="0" borderId="35" xfId="53" applyNumberFormat="1" applyFont="1" applyBorder="1" applyAlignment="1">
      <alignment horizontal="right" vertical="center"/>
    </xf>
    <xf numFmtId="169" fontId="46" fillId="0" borderId="36" xfId="53" applyNumberFormat="1" applyFont="1" applyBorder="1" applyAlignment="1">
      <alignment horizontal="right" vertical="center"/>
    </xf>
    <xf numFmtId="0" fontId="47" fillId="0" borderId="0" xfId="53"/>
    <xf numFmtId="0" fontId="46" fillId="0" borderId="19" xfId="56" applyFont="1" applyBorder="1" applyAlignment="1">
      <alignment horizontal="center" wrapText="1"/>
    </xf>
    <xf numFmtId="0" fontId="46" fillId="0" borderId="20" xfId="56" applyFont="1" applyBorder="1" applyAlignment="1">
      <alignment horizontal="center" wrapText="1"/>
    </xf>
    <xf numFmtId="0" fontId="46" fillId="0" borderId="21" xfId="56" applyFont="1" applyBorder="1" applyAlignment="1">
      <alignment horizontal="left" vertical="top" wrapText="1"/>
    </xf>
    <xf numFmtId="165" fontId="46" fillId="0" borderId="22" xfId="56" applyNumberFormat="1" applyFont="1" applyBorder="1" applyAlignment="1">
      <alignment horizontal="right" vertical="center"/>
    </xf>
    <xf numFmtId="165" fontId="46" fillId="0" borderId="23" xfId="56" applyNumberFormat="1" applyFont="1" applyBorder="1" applyAlignment="1">
      <alignment horizontal="right" vertical="center"/>
    </xf>
    <xf numFmtId="165" fontId="46" fillId="0" borderId="24" xfId="56" applyNumberFormat="1" applyFont="1" applyBorder="1" applyAlignment="1">
      <alignment horizontal="right" vertical="center"/>
    </xf>
    <xf numFmtId="0" fontId="46" fillId="0" borderId="25" xfId="56" applyFont="1" applyBorder="1" applyAlignment="1">
      <alignment horizontal="left" vertical="top" wrapText="1"/>
    </xf>
    <xf numFmtId="169" fontId="46" fillId="0" borderId="26" xfId="56" applyNumberFormat="1" applyFont="1" applyBorder="1" applyAlignment="1">
      <alignment horizontal="right" vertical="center"/>
    </xf>
    <xf numFmtId="169" fontId="46" fillId="0" borderId="27" xfId="56" applyNumberFormat="1" applyFont="1" applyBorder="1" applyAlignment="1">
      <alignment horizontal="right" vertical="center"/>
    </xf>
    <xf numFmtId="169" fontId="46" fillId="0" borderId="28" xfId="56" applyNumberFormat="1" applyFont="1" applyBorder="1" applyAlignment="1">
      <alignment horizontal="right" vertical="center"/>
    </xf>
    <xf numFmtId="0" fontId="46" fillId="0" borderId="29" xfId="56" applyFont="1" applyBorder="1" applyAlignment="1">
      <alignment horizontal="left" vertical="top" wrapText="1"/>
    </xf>
    <xf numFmtId="165" fontId="46" fillId="0" borderId="30" xfId="56" applyNumberFormat="1" applyFont="1" applyBorder="1" applyAlignment="1">
      <alignment horizontal="right" vertical="center"/>
    </xf>
    <xf numFmtId="165" fontId="46" fillId="0" borderId="31" xfId="56" applyNumberFormat="1" applyFont="1" applyBorder="1" applyAlignment="1">
      <alignment horizontal="right" vertical="center"/>
    </xf>
    <xf numFmtId="165" fontId="46" fillId="0" borderId="32" xfId="56" applyNumberFormat="1" applyFont="1" applyBorder="1" applyAlignment="1">
      <alignment horizontal="right" vertical="center"/>
    </xf>
    <xf numFmtId="0" fontId="46" fillId="0" borderId="33" xfId="56" applyFont="1" applyBorder="1" applyAlignment="1">
      <alignment horizontal="left" vertical="top" wrapText="1"/>
    </xf>
    <xf numFmtId="169" fontId="46" fillId="0" borderId="34" xfId="56" applyNumberFormat="1" applyFont="1" applyBorder="1" applyAlignment="1">
      <alignment horizontal="right" vertical="center"/>
    </xf>
    <xf numFmtId="169" fontId="46" fillId="0" borderId="35" xfId="56" applyNumberFormat="1" applyFont="1" applyBorder="1" applyAlignment="1">
      <alignment horizontal="right" vertical="center"/>
    </xf>
    <xf numFmtId="169" fontId="46" fillId="0" borderId="36" xfId="56" applyNumberFormat="1" applyFont="1" applyBorder="1" applyAlignment="1">
      <alignment horizontal="right" vertical="center"/>
    </xf>
    <xf numFmtId="0" fontId="2" fillId="0" borderId="0" xfId="56"/>
    <xf numFmtId="0" fontId="58" fillId="0" borderId="0" xfId="0" applyFont="1" applyAlignment="1">
      <alignment vertical="center"/>
    </xf>
    <xf numFmtId="172" fontId="1" fillId="0" borderId="22" xfId="49" applyNumberFormat="1" applyFont="1" applyBorder="1" applyAlignment="1">
      <alignment horizontal="right" vertical="center"/>
    </xf>
    <xf numFmtId="172" fontId="1" fillId="0" borderId="30" xfId="49" applyNumberFormat="1" applyFont="1" applyBorder="1" applyAlignment="1">
      <alignment horizontal="right" vertical="center"/>
    </xf>
    <xf numFmtId="0" fontId="1" fillId="24" borderId="0" xfId="60" applyFont="1" applyFill="1" applyBorder="1" applyAlignment="1">
      <alignment horizontal="left" wrapText="1"/>
    </xf>
    <xf numFmtId="0" fontId="1" fillId="24" borderId="0" xfId="60" applyFont="1" applyFill="1" applyBorder="1" applyAlignment="1">
      <alignment horizontal="center" wrapText="1"/>
    </xf>
    <xf numFmtId="0" fontId="1" fillId="24" borderId="0" xfId="60" applyFont="1" applyFill="1" applyBorder="1" applyAlignment="1">
      <alignment horizontal="left" vertical="top" wrapText="1"/>
    </xf>
    <xf numFmtId="172" fontId="1" fillId="24" borderId="0" xfId="60" applyNumberFormat="1" applyFont="1" applyFill="1" applyBorder="1" applyAlignment="1">
      <alignment horizontal="right" vertical="center"/>
    </xf>
    <xf numFmtId="0" fontId="1" fillId="24" borderId="0" xfId="49" applyFont="1" applyFill="1" applyBorder="1" applyAlignment="1">
      <alignment horizontal="left" vertical="top" wrapText="1"/>
    </xf>
    <xf numFmtId="172" fontId="1" fillId="24" borderId="0" xfId="49" applyNumberFormat="1" applyFont="1" applyFill="1" applyBorder="1" applyAlignment="1">
      <alignment horizontal="right" vertical="center"/>
    </xf>
    <xf numFmtId="0" fontId="56" fillId="24" borderId="0" xfId="0" applyFont="1" applyFill="1" applyAlignment="1">
      <alignment horizontal="left" vertical="center"/>
    </xf>
    <xf numFmtId="0" fontId="1" fillId="0" borderId="37" xfId="49" applyFont="1" applyBorder="1" applyAlignment="1">
      <alignment horizontal="center" wrapText="1"/>
    </xf>
    <xf numFmtId="0" fontId="1" fillId="0" borderId="38" xfId="49" applyFont="1" applyBorder="1" applyAlignment="1">
      <alignment horizontal="center" wrapText="1"/>
    </xf>
    <xf numFmtId="0" fontId="1" fillId="0" borderId="39" xfId="49" applyFont="1" applyBorder="1" applyAlignment="1">
      <alignment horizontal="center" wrapText="1"/>
    </xf>
    <xf numFmtId="0" fontId="1" fillId="0" borderId="21" xfId="49" applyFont="1" applyBorder="1" applyAlignment="1">
      <alignment horizontal="left" vertical="top" wrapText="1"/>
    </xf>
    <xf numFmtId="173" fontId="1" fillId="0" borderId="23" xfId="49" applyNumberFormat="1" applyFont="1" applyBorder="1" applyAlignment="1">
      <alignment horizontal="right" vertical="center"/>
    </xf>
    <xf numFmtId="165" fontId="1" fillId="0" borderId="24" xfId="49" applyNumberFormat="1" applyFont="1" applyBorder="1" applyAlignment="1">
      <alignment horizontal="right" vertical="center"/>
    </xf>
    <xf numFmtId="0" fontId="1" fillId="0" borderId="29" xfId="49" applyFont="1" applyBorder="1" applyAlignment="1">
      <alignment horizontal="left" vertical="top" wrapText="1"/>
    </xf>
    <xf numFmtId="173" fontId="1" fillId="0" borderId="31" xfId="49" applyNumberFormat="1" applyFont="1" applyBorder="1" applyAlignment="1">
      <alignment horizontal="right" vertical="center"/>
    </xf>
    <xf numFmtId="165" fontId="1" fillId="0" borderId="32" xfId="49" applyNumberFormat="1" applyFont="1" applyBorder="1" applyAlignment="1">
      <alignment horizontal="right" vertical="center"/>
    </xf>
    <xf numFmtId="0" fontId="1" fillId="0" borderId="33" xfId="49" applyFont="1" applyBorder="1" applyAlignment="1">
      <alignment horizontal="left" vertical="top" wrapText="1"/>
    </xf>
    <xf numFmtId="172" fontId="1" fillId="0" borderId="34" xfId="49" applyNumberFormat="1" applyFont="1" applyBorder="1" applyAlignment="1">
      <alignment horizontal="right" vertical="center"/>
    </xf>
    <xf numFmtId="173" fontId="1" fillId="0" borderId="35" xfId="49" applyNumberFormat="1" applyFont="1" applyBorder="1" applyAlignment="1">
      <alignment horizontal="right" vertical="center"/>
    </xf>
    <xf numFmtId="165" fontId="1" fillId="0" borderId="36" xfId="49" applyNumberFormat="1" applyFont="1" applyBorder="1" applyAlignment="1">
      <alignment horizontal="right" vertical="center"/>
    </xf>
    <xf numFmtId="0" fontId="1" fillId="0" borderId="37" xfId="48" applyFont="1" applyBorder="1" applyAlignment="1">
      <alignment horizontal="center" wrapText="1"/>
    </xf>
    <xf numFmtId="0" fontId="1" fillId="0" borderId="38" xfId="48" applyFont="1" applyBorder="1" applyAlignment="1">
      <alignment horizontal="center" wrapText="1"/>
    </xf>
    <xf numFmtId="0" fontId="1" fillId="0" borderId="39" xfId="48" applyFont="1" applyBorder="1" applyAlignment="1">
      <alignment horizontal="center" wrapText="1"/>
    </xf>
    <xf numFmtId="0" fontId="1" fillId="0" borderId="21" xfId="48" applyFont="1" applyBorder="1" applyAlignment="1">
      <alignment horizontal="left" vertical="top" wrapText="1"/>
    </xf>
    <xf numFmtId="172" fontId="1" fillId="0" borderId="22" xfId="48" applyNumberFormat="1" applyFont="1" applyBorder="1" applyAlignment="1">
      <alignment horizontal="right" vertical="center"/>
    </xf>
    <xf numFmtId="173" fontId="1" fillId="0" borderId="23" xfId="48" applyNumberFormat="1" applyFont="1" applyBorder="1" applyAlignment="1">
      <alignment horizontal="right" vertical="center"/>
    </xf>
    <xf numFmtId="165" fontId="1" fillId="0" borderId="24" xfId="48" applyNumberFormat="1" applyFont="1" applyBorder="1" applyAlignment="1">
      <alignment horizontal="right" vertical="center"/>
    </xf>
    <xf numFmtId="0" fontId="1" fillId="0" borderId="29" xfId="48" applyFont="1" applyBorder="1" applyAlignment="1">
      <alignment horizontal="left" vertical="top" wrapText="1"/>
    </xf>
    <xf numFmtId="172" fontId="1" fillId="0" borderId="30" xfId="48" applyNumberFormat="1" applyFont="1" applyBorder="1" applyAlignment="1">
      <alignment horizontal="right" vertical="center"/>
    </xf>
    <xf numFmtId="173" fontId="1" fillId="0" borderId="31" xfId="48" applyNumberFormat="1" applyFont="1" applyBorder="1" applyAlignment="1">
      <alignment horizontal="right" vertical="center"/>
    </xf>
    <xf numFmtId="165" fontId="1" fillId="0" borderId="32" xfId="48" applyNumberFormat="1" applyFont="1" applyBorder="1" applyAlignment="1">
      <alignment horizontal="right" vertical="center"/>
    </xf>
    <xf numFmtId="0" fontId="1" fillId="0" borderId="33" xfId="48" applyFont="1" applyBorder="1" applyAlignment="1">
      <alignment horizontal="left" vertical="top" wrapText="1"/>
    </xf>
    <xf numFmtId="172" fontId="1" fillId="0" borderId="34" xfId="48" applyNumberFormat="1" applyFont="1" applyBorder="1" applyAlignment="1">
      <alignment horizontal="right" vertical="center"/>
    </xf>
    <xf numFmtId="173" fontId="1" fillId="0" borderId="35" xfId="48" applyNumberFormat="1" applyFont="1" applyBorder="1" applyAlignment="1">
      <alignment horizontal="right" vertical="center"/>
    </xf>
    <xf numFmtId="165" fontId="1" fillId="0" borderId="36" xfId="48" applyNumberFormat="1" applyFont="1" applyBorder="1" applyAlignment="1">
      <alignment horizontal="right" vertical="center"/>
    </xf>
    <xf numFmtId="0" fontId="22" fillId="27" borderId="0" xfId="55" applyFont="1" applyFill="1" applyBorder="1" applyAlignment="1">
      <alignment horizontal="center" vertical="center"/>
    </xf>
    <xf numFmtId="0" fontId="0" fillId="27" borderId="0" xfId="0" applyFill="1" applyBorder="1"/>
    <xf numFmtId="0" fontId="28" fillId="24" borderId="0" xfId="0" applyFont="1" applyFill="1" applyBorder="1"/>
    <xf numFmtId="0" fontId="0" fillId="0" borderId="0" xfId="0" applyFill="1"/>
    <xf numFmtId="0" fontId="54" fillId="29" borderId="0" xfId="38" applyFill="1" applyAlignment="1">
      <alignment vertical="top"/>
    </xf>
    <xf numFmtId="0" fontId="54" fillId="29" borderId="0" xfId="38" applyFill="1" applyAlignment="1">
      <alignment horizontal="left" vertical="center"/>
    </xf>
    <xf numFmtId="0" fontId="72" fillId="24" borderId="0" xfId="0" applyFont="1" applyFill="1"/>
    <xf numFmtId="167" fontId="2" fillId="24" borderId="0" xfId="0" applyNumberFormat="1" applyFont="1" applyFill="1" applyBorder="1" applyAlignment="1">
      <alignment horizontal="right" wrapText="1"/>
    </xf>
    <xf numFmtId="167" fontId="24" fillId="24" borderId="0" xfId="0" applyNumberFormat="1" applyFont="1" applyFill="1" applyBorder="1" applyAlignment="1">
      <alignment horizontal="right" wrapText="1"/>
    </xf>
    <xf numFmtId="0" fontId="22" fillId="24" borderId="0" xfId="55" applyFont="1" applyFill="1" applyBorder="1" applyAlignment="1">
      <alignment horizontal="center" vertical="center"/>
    </xf>
    <xf numFmtId="0" fontId="22" fillId="27" borderId="0" xfId="43" applyFont="1" applyFill="1" applyBorder="1" applyAlignment="1">
      <alignment wrapText="1"/>
    </xf>
    <xf numFmtId="0" fontId="2" fillId="27" borderId="0" xfId="43" applyFont="1" applyFill="1" applyBorder="1" applyAlignment="1">
      <alignment wrapText="1"/>
    </xf>
    <xf numFmtId="0" fontId="2" fillId="27" borderId="0" xfId="43" applyFont="1" applyFill="1" applyBorder="1"/>
    <xf numFmtId="0" fontId="22" fillId="27" borderId="0" xfId="43" applyFont="1" applyFill="1" applyBorder="1" applyAlignment="1"/>
    <xf numFmtId="0" fontId="22" fillId="27" borderId="0" xfId="43" applyFont="1" applyFill="1" applyBorder="1"/>
    <xf numFmtId="0" fontId="0" fillId="0" borderId="0" xfId="0" applyBorder="1"/>
    <xf numFmtId="164" fontId="60" fillId="24" borderId="0" xfId="28" applyNumberFormat="1" applyFont="1" applyFill="1"/>
    <xf numFmtId="164" fontId="2" fillId="24" borderId="0" xfId="28" applyNumberFormat="1" applyFont="1" applyFill="1"/>
    <xf numFmtId="3" fontId="24" fillId="0" borderId="0" xfId="0" applyNumberFormat="1" applyFont="1" applyFill="1" applyBorder="1" applyAlignment="1">
      <alignment horizontal="right" wrapText="1"/>
    </xf>
    <xf numFmtId="3" fontId="39" fillId="0" borderId="0" xfId="0" applyNumberFormat="1" applyFont="1" applyFill="1" applyBorder="1" applyAlignment="1">
      <alignment horizontal="right" wrapText="1"/>
    </xf>
    <xf numFmtId="3" fontId="29" fillId="0" borderId="0" xfId="54" applyNumberFormat="1" applyFont="1" applyFill="1" applyBorder="1" applyAlignment="1">
      <alignment horizontal="right" vertical="top"/>
    </xf>
    <xf numFmtId="3" fontId="39" fillId="0" borderId="12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 wrapText="1"/>
    </xf>
    <xf numFmtId="3" fontId="22" fillId="0" borderId="0" xfId="0" applyNumberFormat="1" applyFont="1" applyFill="1" applyBorder="1" applyAlignment="1">
      <alignment horizontal="right" wrapText="1"/>
    </xf>
    <xf numFmtId="3" fontId="61" fillId="0" borderId="12" xfId="0" applyNumberFormat="1" applyFont="1" applyFill="1" applyBorder="1" applyAlignment="1">
      <alignment horizontal="right"/>
    </xf>
    <xf numFmtId="3" fontId="22" fillId="29" borderId="0" xfId="45" applyNumberFormat="1" applyFont="1" applyFill="1" applyBorder="1"/>
    <xf numFmtId="3" fontId="25" fillId="29" borderId="12" xfId="50" applyNumberFormat="1" applyFont="1" applyFill="1" applyBorder="1" applyAlignment="1">
      <alignment horizontal="right" vertical="top"/>
    </xf>
    <xf numFmtId="3" fontId="64" fillId="29" borderId="12" xfId="0" applyNumberFormat="1" applyFont="1" applyFill="1" applyBorder="1"/>
    <xf numFmtId="0" fontId="57" fillId="29" borderId="0" xfId="0" applyFont="1" applyFill="1"/>
    <xf numFmtId="167" fontId="0" fillId="29" borderId="0" xfId="0" applyNumberFormat="1" applyFont="1" applyFill="1" applyBorder="1"/>
    <xf numFmtId="166" fontId="0" fillId="29" borderId="0" xfId="0" applyNumberFormat="1" applyFont="1" applyFill="1" applyBorder="1"/>
    <xf numFmtId="167" fontId="60" fillId="24" borderId="0" xfId="0" applyNumberFormat="1" applyFont="1" applyFill="1" applyBorder="1"/>
    <xf numFmtId="3" fontId="24" fillId="29" borderId="0" xfId="0" applyNumberFormat="1" applyFont="1" applyFill="1" applyBorder="1"/>
    <xf numFmtId="167" fontId="2" fillId="29" borderId="0" xfId="45" applyNumberFormat="1" applyFont="1" applyFill="1"/>
    <xf numFmtId="3" fontId="61" fillId="29" borderId="12" xfId="0" applyNumberFormat="1" applyFont="1" applyFill="1" applyBorder="1"/>
    <xf numFmtId="167" fontId="22" fillId="29" borderId="12" xfId="45" applyNumberFormat="1" applyFont="1" applyFill="1" applyBorder="1"/>
    <xf numFmtId="0" fontId="61" fillId="29" borderId="10" xfId="0" applyFont="1" applyFill="1" applyBorder="1" applyAlignment="1">
      <alignment horizontal="center"/>
    </xf>
    <xf numFmtId="0" fontId="2" fillId="0" borderId="0" xfId="42" applyFont="1" applyFill="1"/>
    <xf numFmtId="0" fontId="73" fillId="29" borderId="0" xfId="0" applyFont="1" applyFill="1"/>
    <xf numFmtId="3" fontId="60" fillId="0" borderId="0" xfId="0" applyNumberFormat="1" applyFont="1" applyFill="1" applyBorder="1"/>
    <xf numFmtId="0" fontId="21" fillId="0" borderId="11" xfId="0" applyFont="1" applyFill="1" applyBorder="1" applyAlignment="1">
      <alignment horizontal="right"/>
    </xf>
    <xf numFmtId="0" fontId="27" fillId="0" borderId="12" xfId="56" applyFont="1" applyFill="1" applyBorder="1" applyAlignment="1">
      <alignment horizontal="left" vertical="top" wrapText="1"/>
    </xf>
    <xf numFmtId="0" fontId="56" fillId="0" borderId="0" xfId="0" applyFont="1" applyFill="1" applyBorder="1"/>
    <xf numFmtId="3" fontId="64" fillId="0" borderId="0" xfId="0" applyNumberFormat="1" applyFont="1" applyFill="1" applyBorder="1"/>
    <xf numFmtId="167" fontId="60" fillId="0" borderId="0" xfId="0" applyNumberFormat="1" applyFont="1" applyFill="1" applyBorder="1"/>
    <xf numFmtId="0" fontId="59" fillId="24" borderId="0" xfId="0" applyFont="1" applyFill="1" applyBorder="1"/>
    <xf numFmtId="164" fontId="61" fillId="24" borderId="0" xfId="28" applyNumberFormat="1" applyFont="1" applyFill="1"/>
    <xf numFmtId="0" fontId="27" fillId="29" borderId="11" xfId="56" applyFont="1" applyFill="1" applyBorder="1" applyAlignment="1">
      <alignment horizontal="left" vertical="top" wrapText="1"/>
    </xf>
    <xf numFmtId="3" fontId="61" fillId="24" borderId="11" xfId="0" applyNumberFormat="1" applyFont="1" applyFill="1" applyBorder="1"/>
    <xf numFmtId="0" fontId="61" fillId="24" borderId="0" xfId="0" applyFont="1" applyFill="1" applyBorder="1" applyAlignment="1">
      <alignment horizontal="right" wrapText="1"/>
    </xf>
    <xf numFmtId="0" fontId="29" fillId="29" borderId="12" xfId="56" applyFont="1" applyFill="1" applyBorder="1" applyAlignment="1">
      <alignment horizontal="left" vertical="top" wrapText="1"/>
    </xf>
    <xf numFmtId="3" fontId="2" fillId="24" borderId="0" xfId="45" applyNumberFormat="1" applyFont="1" applyFill="1" applyAlignment="1">
      <alignment horizontal="right"/>
    </xf>
    <xf numFmtId="167" fontId="60" fillId="24" borderId="0" xfId="67" applyNumberFormat="1" applyFont="1" applyFill="1" applyBorder="1" applyAlignment="1">
      <alignment horizontal="right"/>
    </xf>
    <xf numFmtId="2" fontId="23" fillId="0" borderId="0" xfId="0" applyNumberFormat="1" applyFont="1" applyFill="1" applyBorder="1" applyAlignment="1"/>
    <xf numFmtId="167" fontId="2" fillId="0" borderId="0" xfId="0" applyNumberFormat="1" applyFont="1" applyFill="1" applyBorder="1" applyAlignment="1">
      <alignment horizontal="right" wrapText="1"/>
    </xf>
    <xf numFmtId="167" fontId="22" fillId="0" borderId="0" xfId="0" applyNumberFormat="1" applyFont="1" applyFill="1" applyBorder="1" applyAlignment="1">
      <alignment horizontal="right" wrapText="1"/>
    </xf>
    <xf numFmtId="167" fontId="22" fillId="0" borderId="12" xfId="0" applyNumberFormat="1" applyFont="1" applyFill="1" applyBorder="1" applyAlignment="1">
      <alignment horizontal="right" wrapText="1"/>
    </xf>
    <xf numFmtId="167" fontId="61" fillId="0" borderId="12" xfId="0" applyNumberFormat="1" applyFont="1" applyFill="1" applyBorder="1" applyAlignment="1">
      <alignment horizontal="right"/>
    </xf>
    <xf numFmtId="3" fontId="22" fillId="0" borderId="12" xfId="0" applyNumberFormat="1" applyFont="1" applyFill="1" applyBorder="1" applyAlignment="1">
      <alignment horizontal="right" wrapText="1"/>
    </xf>
    <xf numFmtId="0" fontId="60" fillId="29" borderId="10" xfId="0" applyFont="1" applyFill="1" applyBorder="1"/>
    <xf numFmtId="0" fontId="67" fillId="24" borderId="0" xfId="0" applyFont="1" applyFill="1"/>
    <xf numFmtId="0" fontId="0" fillId="24" borderId="0" xfId="0" applyFont="1" applyFill="1"/>
    <xf numFmtId="0" fontId="21" fillId="24" borderId="11" xfId="0" applyFont="1" applyFill="1" applyBorder="1" applyAlignment="1">
      <alignment horizontal="right"/>
    </xf>
    <xf numFmtId="0" fontId="61" fillId="24" borderId="12" xfId="0" applyFont="1" applyFill="1" applyBorder="1"/>
    <xf numFmtId="172" fontId="0" fillId="24" borderId="0" xfId="0" applyNumberFormat="1" applyFill="1"/>
    <xf numFmtId="0" fontId="56" fillId="0" borderId="0" xfId="0" applyFont="1"/>
    <xf numFmtId="0" fontId="61" fillId="24" borderId="12" xfId="0" applyFont="1" applyFill="1" applyBorder="1" applyAlignment="1">
      <alignment horizontal="right" wrapText="1"/>
    </xf>
    <xf numFmtId="0" fontId="22" fillId="29" borderId="10" xfId="55" applyFont="1" applyFill="1" applyBorder="1" applyAlignment="1">
      <alignment horizontal="right" wrapText="1"/>
    </xf>
    <xf numFmtId="0" fontId="21" fillId="24" borderId="0" xfId="0" applyFont="1" applyFill="1"/>
    <xf numFmtId="0" fontId="56" fillId="24" borderId="0" xfId="0" applyFont="1" applyFill="1" applyAlignment="1"/>
    <xf numFmtId="0" fontId="66" fillId="24" borderId="0" xfId="0" applyFont="1" applyFill="1" applyAlignment="1"/>
    <xf numFmtId="0" fontId="56" fillId="24" borderId="0" xfId="0" applyFont="1" applyFill="1" applyAlignment="1">
      <alignment horizontal="left" vertical="center" indent="1"/>
    </xf>
    <xf numFmtId="0" fontId="28" fillId="24" borderId="0" xfId="0" applyFont="1" applyFill="1" applyAlignment="1">
      <alignment horizontal="left" indent="1"/>
    </xf>
    <xf numFmtId="0" fontId="56" fillId="24" borderId="0" xfId="0" applyFont="1" applyFill="1" applyAlignment="1">
      <alignment horizontal="left" indent="1"/>
    </xf>
    <xf numFmtId="0" fontId="56" fillId="24" borderId="0" xfId="0" applyFont="1" applyFill="1" applyAlignment="1">
      <alignment horizontal="left"/>
    </xf>
    <xf numFmtId="0" fontId="0" fillId="27" borderId="0" xfId="0" applyFill="1" applyAlignment="1">
      <alignment horizontal="left" indent="1"/>
    </xf>
    <xf numFmtId="0" fontId="66" fillId="24" borderId="0" xfId="0" applyFont="1" applyFill="1" applyAlignment="1">
      <alignment horizontal="left" indent="1"/>
    </xf>
    <xf numFmtId="0" fontId="23" fillId="0" borderId="0" xfId="0" applyFont="1" applyFill="1" applyAlignment="1">
      <alignment vertical="center"/>
    </xf>
    <xf numFmtId="0" fontId="28" fillId="24" borderId="0" xfId="0" applyFont="1" applyFill="1" applyAlignment="1">
      <alignment vertical="center"/>
    </xf>
    <xf numFmtId="0" fontId="56" fillId="24" borderId="0" xfId="0" applyFont="1" applyFill="1" applyAlignment="1">
      <alignment wrapText="1"/>
    </xf>
    <xf numFmtId="0" fontId="63" fillId="24" borderId="10" xfId="0" applyFont="1" applyFill="1" applyBorder="1" applyAlignment="1">
      <alignment horizontal="right" wrapText="1"/>
    </xf>
    <xf numFmtId="0" fontId="25" fillId="24" borderId="0" xfId="59" applyNumberFormat="1" applyFont="1" applyFill="1" applyBorder="1" applyAlignment="1">
      <alignment horizontal="left" vertical="top" wrapText="1"/>
    </xf>
    <xf numFmtId="0" fontId="59" fillId="0" borderId="12" xfId="0" applyFont="1" applyFill="1" applyBorder="1"/>
    <xf numFmtId="0" fontId="39" fillId="29" borderId="10" xfId="0" applyNumberFormat="1" applyFont="1" applyFill="1" applyBorder="1" applyAlignment="1">
      <alignment horizontal="right" wrapText="1"/>
    </xf>
    <xf numFmtId="0" fontId="74" fillId="24" borderId="0" xfId="0" applyFont="1" applyFill="1" applyAlignment="1">
      <alignment horizontal="left" vertical="center"/>
    </xf>
    <xf numFmtId="3" fontId="61" fillId="0" borderId="0" xfId="0" applyNumberFormat="1" applyFont="1" applyFill="1"/>
    <xf numFmtId="167" fontId="60" fillId="29" borderId="0" xfId="0" applyNumberFormat="1" applyFont="1" applyFill="1"/>
    <xf numFmtId="167" fontId="60" fillId="0" borderId="0" xfId="0" applyNumberFormat="1" applyFont="1" applyFill="1"/>
    <xf numFmtId="0" fontId="60" fillId="29" borderId="0" xfId="0" applyFont="1" applyFill="1"/>
    <xf numFmtId="3" fontId="60" fillId="0" borderId="0" xfId="0" applyNumberFormat="1" applyFont="1" applyFill="1"/>
    <xf numFmtId="0" fontId="56" fillId="29" borderId="0" xfId="0" applyFont="1" applyFill="1" applyAlignment="1">
      <alignment horizontal="left" indent="1"/>
    </xf>
    <xf numFmtId="0" fontId="63" fillId="29" borderId="10" xfId="0" applyFont="1" applyFill="1" applyBorder="1" applyAlignment="1">
      <alignment horizontal="right" wrapText="1"/>
    </xf>
    <xf numFmtId="0" fontId="58" fillId="24" borderId="0" xfId="0" applyFont="1" applyFill="1" applyAlignment="1">
      <alignment vertical="center"/>
    </xf>
    <xf numFmtId="0" fontId="61" fillId="24" borderId="0" xfId="0" applyFont="1" applyFill="1" applyAlignment="1">
      <alignment vertical="center"/>
    </xf>
    <xf numFmtId="0" fontId="61" fillId="24" borderId="12" xfId="0" applyFont="1" applyFill="1" applyBorder="1" applyAlignment="1">
      <alignment horizontal="right"/>
    </xf>
    <xf numFmtId="0" fontId="60" fillId="24" borderId="0" xfId="0" applyFont="1" applyFill="1" applyAlignment="1">
      <alignment horizontal="right"/>
    </xf>
    <xf numFmtId="0" fontId="61" fillId="24" borderId="0" xfId="0" applyFont="1" applyFill="1" applyAlignment="1">
      <alignment horizontal="right"/>
    </xf>
    <xf numFmtId="167" fontId="61" fillId="24" borderId="0" xfId="0" applyNumberFormat="1" applyFont="1" applyFill="1" applyBorder="1"/>
    <xf numFmtId="3" fontId="61" fillId="0" borderId="0" xfId="0" applyNumberFormat="1" applyFont="1" applyFill="1" applyBorder="1"/>
    <xf numFmtId="3" fontId="22" fillId="0" borderId="0" xfId="57" applyNumberFormat="1" applyFont="1" applyFill="1"/>
    <xf numFmtId="3" fontId="61" fillId="29" borderId="0" xfId="67" applyNumberFormat="1" applyFont="1" applyFill="1" applyBorder="1"/>
    <xf numFmtId="166" fontId="61" fillId="29" borderId="0" xfId="67" applyNumberFormat="1" applyFont="1" applyFill="1" applyBorder="1"/>
    <xf numFmtId="0" fontId="56" fillId="29" borderId="0" xfId="0" applyFont="1" applyFill="1" applyBorder="1"/>
    <xf numFmtId="167" fontId="61" fillId="29" borderId="0" xfId="67" applyNumberFormat="1" applyFont="1" applyFill="1" applyBorder="1" applyAlignment="1">
      <alignment horizontal="right"/>
    </xf>
    <xf numFmtId="167" fontId="61" fillId="29" borderId="0" xfId="67" applyNumberFormat="1" applyFont="1" applyFill="1" applyBorder="1"/>
    <xf numFmtId="167" fontId="22" fillId="29" borderId="0" xfId="45" applyNumberFormat="1" applyFont="1" applyFill="1"/>
    <xf numFmtId="0" fontId="56" fillId="24" borderId="11" xfId="0" applyFont="1" applyFill="1" applyBorder="1" applyAlignment="1">
      <alignment horizontal="left" wrapText="1"/>
    </xf>
    <xf numFmtId="0" fontId="28" fillId="24" borderId="0" xfId="0" applyFont="1" applyFill="1" applyAlignment="1">
      <alignment horizontal="left" wrapText="1" indent="1"/>
    </xf>
    <xf numFmtId="0" fontId="61" fillId="24" borderId="10" xfId="0" applyFont="1" applyFill="1" applyBorder="1" applyAlignment="1">
      <alignment horizontal="center"/>
    </xf>
    <xf numFmtId="0" fontId="58" fillId="29" borderId="0" xfId="0" applyFont="1" applyFill="1" applyAlignment="1">
      <alignment horizontal="left" vertical="center" wrapText="1"/>
    </xf>
    <xf numFmtId="0" fontId="67" fillId="24" borderId="12" xfId="0" applyFont="1" applyFill="1" applyBorder="1" applyAlignment="1">
      <alignment horizontal="left" wrapText="1"/>
    </xf>
    <xf numFmtId="0" fontId="26" fillId="0" borderId="0" xfId="53" applyFont="1" applyBorder="1" applyAlignment="1">
      <alignment horizontal="center" vertical="center" wrapText="1"/>
    </xf>
    <xf numFmtId="0" fontId="46" fillId="0" borderId="47" xfId="53" applyFont="1" applyBorder="1" applyAlignment="1">
      <alignment horizontal="left" wrapText="1"/>
    </xf>
    <xf numFmtId="0" fontId="46" fillId="0" borderId="48" xfId="53" applyFont="1" applyBorder="1" applyAlignment="1">
      <alignment horizontal="left" wrapText="1"/>
    </xf>
    <xf numFmtId="0" fontId="46" fillId="0" borderId="21" xfId="53" applyFont="1" applyBorder="1" applyAlignment="1">
      <alignment horizontal="left" wrapText="1"/>
    </xf>
    <xf numFmtId="0" fontId="46" fillId="0" borderId="45" xfId="53" applyFont="1" applyBorder="1" applyAlignment="1">
      <alignment horizontal="left" wrapText="1"/>
    </xf>
    <xf numFmtId="0" fontId="46" fillId="0" borderId="46" xfId="53" applyFont="1" applyBorder="1" applyAlignment="1">
      <alignment horizontal="left" wrapText="1"/>
    </xf>
    <xf numFmtId="0" fontId="46" fillId="0" borderId="33" xfId="53" applyFont="1" applyBorder="1" applyAlignment="1">
      <alignment horizontal="left" wrapText="1"/>
    </xf>
    <xf numFmtId="0" fontId="46" fillId="0" borderId="49" xfId="53" applyFont="1" applyBorder="1" applyAlignment="1">
      <alignment horizontal="center" wrapText="1"/>
    </xf>
    <xf numFmtId="0" fontId="46" fillId="0" borderId="50" xfId="53" applyFont="1" applyBorder="1" applyAlignment="1">
      <alignment horizontal="center" wrapText="1"/>
    </xf>
    <xf numFmtId="0" fontId="46" fillId="0" borderId="51" xfId="53" applyFont="1" applyBorder="1" applyAlignment="1">
      <alignment horizontal="center" wrapText="1"/>
    </xf>
    <xf numFmtId="0" fontId="46" fillId="0" borderId="52" xfId="53" applyFont="1" applyBorder="1" applyAlignment="1">
      <alignment horizontal="center" wrapText="1"/>
    </xf>
    <xf numFmtId="0" fontId="26" fillId="0" borderId="0" xfId="56" applyFont="1" applyBorder="1" applyAlignment="1">
      <alignment horizontal="center" vertical="center" wrapText="1"/>
    </xf>
    <xf numFmtId="0" fontId="46" fillId="0" borderId="47" xfId="56" applyFont="1" applyBorder="1" applyAlignment="1">
      <alignment horizontal="left" wrapText="1"/>
    </xf>
    <xf numFmtId="0" fontId="46" fillId="0" borderId="48" xfId="56" applyFont="1" applyBorder="1" applyAlignment="1">
      <alignment horizontal="left" wrapText="1"/>
    </xf>
    <xf numFmtId="0" fontId="46" fillId="0" borderId="21" xfId="56" applyFont="1" applyBorder="1" applyAlignment="1">
      <alignment horizontal="left" wrapText="1"/>
    </xf>
    <xf numFmtId="0" fontId="46" fillId="0" borderId="45" xfId="56" applyFont="1" applyBorder="1" applyAlignment="1">
      <alignment horizontal="left" wrapText="1"/>
    </xf>
    <xf numFmtId="0" fontId="46" fillId="0" borderId="46" xfId="56" applyFont="1" applyBorder="1" applyAlignment="1">
      <alignment horizontal="left" wrapText="1"/>
    </xf>
    <xf numFmtId="0" fontId="46" fillId="0" borderId="33" xfId="56" applyFont="1" applyBorder="1" applyAlignment="1">
      <alignment horizontal="left" wrapText="1"/>
    </xf>
    <xf numFmtId="0" fontId="46" fillId="0" borderId="49" xfId="56" applyFont="1" applyBorder="1" applyAlignment="1">
      <alignment horizontal="center" wrapText="1"/>
    </xf>
    <xf numFmtId="0" fontId="46" fillId="0" borderId="50" xfId="56" applyFont="1" applyBorder="1" applyAlignment="1">
      <alignment horizontal="center" wrapText="1"/>
    </xf>
    <xf numFmtId="0" fontId="46" fillId="0" borderId="51" xfId="56" applyFont="1" applyBorder="1" applyAlignment="1">
      <alignment horizontal="center" wrapText="1"/>
    </xf>
    <xf numFmtId="0" fontId="46" fillId="0" borderId="52" xfId="56" applyFont="1" applyBorder="1" applyAlignment="1">
      <alignment horizontal="center" wrapText="1"/>
    </xf>
    <xf numFmtId="0" fontId="46" fillId="0" borderId="40" xfId="56" applyFont="1" applyBorder="1" applyAlignment="1">
      <alignment horizontal="left" vertical="top" wrapText="1"/>
    </xf>
    <xf numFmtId="0" fontId="46" fillId="0" borderId="41" xfId="56" applyFont="1" applyBorder="1" applyAlignment="1">
      <alignment horizontal="left" vertical="top" wrapText="1"/>
    </xf>
    <xf numFmtId="0" fontId="46" fillId="0" borderId="42" xfId="56" applyFont="1" applyBorder="1" applyAlignment="1">
      <alignment horizontal="left" vertical="top" wrapText="1"/>
    </xf>
    <xf numFmtId="0" fontId="46" fillId="0" borderId="40" xfId="53" applyFont="1" applyBorder="1" applyAlignment="1">
      <alignment horizontal="left" vertical="top" wrapText="1"/>
    </xf>
    <xf numFmtId="0" fontId="46" fillId="0" borderId="42" xfId="53" applyFont="1" applyBorder="1" applyAlignment="1">
      <alignment horizontal="left" vertical="top" wrapText="1"/>
    </xf>
    <xf numFmtId="0" fontId="46" fillId="0" borderId="41" xfId="53" applyFont="1" applyBorder="1" applyAlignment="1">
      <alignment horizontal="left" vertical="top" wrapText="1"/>
    </xf>
    <xf numFmtId="0" fontId="46" fillId="0" borderId="43" xfId="53" applyFont="1" applyBorder="1" applyAlignment="1">
      <alignment horizontal="left" vertical="top" wrapText="1"/>
    </xf>
    <xf numFmtId="0" fontId="46" fillId="0" borderId="44" xfId="53" applyFont="1" applyBorder="1" applyAlignment="1">
      <alignment horizontal="left" vertical="top" wrapText="1"/>
    </xf>
    <xf numFmtId="0" fontId="46" fillId="0" borderId="0" xfId="53" applyFont="1" applyBorder="1" applyAlignment="1">
      <alignment horizontal="left" vertical="top" wrapText="1"/>
    </xf>
    <xf numFmtId="0" fontId="46" fillId="0" borderId="45" xfId="53" applyFont="1" applyBorder="1" applyAlignment="1">
      <alignment horizontal="left" vertical="top" wrapText="1"/>
    </xf>
    <xf numFmtId="0" fontId="46" fillId="0" borderId="46" xfId="53" applyFont="1" applyBorder="1" applyAlignment="1">
      <alignment horizontal="left" vertical="top" wrapText="1"/>
    </xf>
    <xf numFmtId="0" fontId="46" fillId="0" borderId="43" xfId="56" applyFont="1" applyBorder="1" applyAlignment="1">
      <alignment horizontal="left" vertical="top" wrapText="1"/>
    </xf>
    <xf numFmtId="0" fontId="46" fillId="0" borderId="44" xfId="56" applyFont="1" applyBorder="1" applyAlignment="1">
      <alignment horizontal="left" vertical="top" wrapText="1"/>
    </xf>
    <xf numFmtId="0" fontId="46" fillId="0" borderId="0" xfId="56" applyFont="1" applyBorder="1" applyAlignment="1">
      <alignment horizontal="left" vertical="top" wrapText="1"/>
    </xf>
    <xf numFmtId="0" fontId="46" fillId="0" borderId="45" xfId="56" applyFont="1" applyBorder="1" applyAlignment="1">
      <alignment horizontal="left" vertical="top" wrapText="1"/>
    </xf>
    <xf numFmtId="0" fontId="46" fillId="0" borderId="46" xfId="56" applyFont="1" applyBorder="1" applyAlignment="1">
      <alignment horizontal="left" vertical="top" wrapText="1"/>
    </xf>
    <xf numFmtId="0" fontId="66" fillId="24" borderId="0" xfId="0" applyFont="1" applyFill="1" applyAlignment="1">
      <alignment horizontal="left" wrapText="1"/>
    </xf>
    <xf numFmtId="0" fontId="56" fillId="24" borderId="0" xfId="0" applyFont="1" applyFill="1" applyAlignment="1">
      <alignment horizontal="left" wrapText="1" indent="1"/>
    </xf>
    <xf numFmtId="0" fontId="58" fillId="0" borderId="0" xfId="0" applyFont="1" applyAlignment="1">
      <alignment horizontal="left" vertical="center" wrapText="1"/>
    </xf>
    <xf numFmtId="0" fontId="66" fillId="0" borderId="0" xfId="0" applyFont="1" applyFill="1" applyAlignment="1">
      <alignment horizontal="left" wrapText="1"/>
    </xf>
    <xf numFmtId="0" fontId="66" fillId="24" borderId="0" xfId="0" applyFont="1" applyFill="1" applyAlignment="1">
      <alignment horizontal="left" wrapText="1" indent="1"/>
    </xf>
    <xf numFmtId="0" fontId="1" fillId="0" borderId="53" xfId="49" applyFont="1" applyBorder="1" applyAlignment="1">
      <alignment horizontal="left" wrapText="1"/>
    </xf>
    <xf numFmtId="0" fontId="1" fillId="0" borderId="54" xfId="49" applyFont="1" applyBorder="1" applyAlignment="1">
      <alignment horizontal="left" wrapText="1"/>
    </xf>
    <xf numFmtId="0" fontId="1" fillId="0" borderId="40" xfId="49" applyFont="1" applyBorder="1" applyAlignment="1">
      <alignment horizontal="left" vertical="top" wrapText="1"/>
    </xf>
    <xf numFmtId="0" fontId="1" fillId="0" borderId="42" xfId="49" applyFont="1" applyBorder="1" applyAlignment="1">
      <alignment horizontal="left" vertical="top" wrapText="1"/>
    </xf>
    <xf numFmtId="0" fontId="1" fillId="0" borderId="45" xfId="49" applyFont="1" applyBorder="1" applyAlignment="1">
      <alignment horizontal="left" vertical="top" wrapText="1"/>
    </xf>
    <xf numFmtId="0" fontId="1" fillId="0" borderId="53" xfId="48" applyFont="1" applyBorder="1" applyAlignment="1">
      <alignment horizontal="left" wrapText="1"/>
    </xf>
    <xf numFmtId="0" fontId="1" fillId="0" borderId="54" xfId="48" applyFont="1" applyBorder="1" applyAlignment="1">
      <alignment horizontal="left" wrapText="1"/>
    </xf>
    <xf numFmtId="0" fontId="1" fillId="0" borderId="40" xfId="48" applyFont="1" applyBorder="1" applyAlignment="1">
      <alignment horizontal="left" vertical="top" wrapText="1"/>
    </xf>
    <xf numFmtId="0" fontId="1" fillId="0" borderId="42" xfId="48" applyFont="1" applyBorder="1" applyAlignment="1">
      <alignment horizontal="left" vertical="top" wrapText="1"/>
    </xf>
    <xf numFmtId="0" fontId="1" fillId="0" borderId="45" xfId="48" applyFont="1" applyBorder="1" applyAlignment="1">
      <alignment horizontal="left" vertical="top" wrapText="1"/>
    </xf>
    <xf numFmtId="0" fontId="58" fillId="24" borderId="0" xfId="0" applyFont="1" applyFill="1" applyAlignment="1">
      <alignment horizontal="left" vertical="center" wrapText="1"/>
    </xf>
    <xf numFmtId="0" fontId="62" fillId="24" borderId="11" xfId="0" applyFont="1" applyFill="1" applyBorder="1" applyAlignment="1">
      <alignment horizontal="center" wrapText="1"/>
    </xf>
    <xf numFmtId="0" fontId="62" fillId="24" borderId="17" xfId="0" applyFont="1" applyFill="1" applyBorder="1" applyAlignment="1">
      <alignment horizontal="center" wrapText="1"/>
    </xf>
    <xf numFmtId="0" fontId="62" fillId="24" borderId="11" xfId="0" applyFont="1" applyFill="1" applyBorder="1" applyAlignment="1">
      <alignment horizontal="center"/>
    </xf>
    <xf numFmtId="0" fontId="61" fillId="24" borderId="0" xfId="0" applyFont="1" applyFill="1" applyAlignment="1">
      <alignment horizontal="left" vertical="center" wrapText="1"/>
    </xf>
    <xf numFmtId="0" fontId="22" fillId="24" borderId="10" xfId="55" applyFont="1" applyFill="1" applyBorder="1" applyAlignment="1">
      <alignment horizontal="center" vertical="center"/>
    </xf>
    <xf numFmtId="0" fontId="23" fillId="24" borderId="11" xfId="0" applyFont="1" applyFill="1" applyBorder="1" applyAlignment="1">
      <alignment horizontal="left" vertical="center" wrapText="1"/>
    </xf>
    <xf numFmtId="0" fontId="22" fillId="27" borderId="10" xfId="55" applyFont="1" applyFill="1" applyBorder="1" applyAlignment="1">
      <alignment horizontal="center"/>
    </xf>
    <xf numFmtId="0" fontId="58" fillId="24" borderId="0" xfId="0" applyFont="1" applyFill="1" applyBorder="1" applyAlignment="1">
      <alignment horizontal="left" vertical="center" wrapText="1"/>
    </xf>
    <xf numFmtId="0" fontId="61" fillId="29" borderId="10" xfId="0" applyFont="1" applyFill="1" applyBorder="1" applyAlignment="1">
      <alignment horizontal="center"/>
    </xf>
  </cellXfs>
  <cellStyles count="7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2" xfId="29"/>
    <cellStyle name="Comma 3" xfId="30"/>
    <cellStyle name="Comma 4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Hyperlink" xfId="38" builtinId="8"/>
    <cellStyle name="Input 2" xfId="39"/>
    <cellStyle name="Linked Cell 2" xfId="40"/>
    <cellStyle name="Neutral 2" xfId="41"/>
    <cellStyle name="Normal" xfId="0" builtinId="0"/>
    <cellStyle name="Normal 2" xfId="42"/>
    <cellStyle name="Normal 2 2" xfId="43"/>
    <cellStyle name="Normal 3" xfId="44"/>
    <cellStyle name="Normal_2001 position" xfId="45"/>
    <cellStyle name="Normal_all post imp E-G dws" xfId="46"/>
    <cellStyle name="Normal_AT a" xfId="47"/>
    <cellStyle name="Normal_costs" xfId="48"/>
    <cellStyle name="Normal_costs_1" xfId="49"/>
    <cellStyle name="Normal_Crap dw profile" xfId="50"/>
    <cellStyle name="Normal_Fig 4.8" xfId="51"/>
    <cellStyle name="Normal_households" xfId="52"/>
    <cellStyle name="Normal_lower cost" xfId="53"/>
    <cellStyle name="Normal_post imp" xfId="54"/>
    <cellStyle name="Normal_Sheet1" xfId="55"/>
    <cellStyle name="Normal_Sheet2" xfId="56"/>
    <cellStyle name="Normal_Sheet3" xfId="57"/>
    <cellStyle name="Normal_Sheet3_1" xfId="58"/>
    <cellStyle name="Normal_Sheet4" xfId="59"/>
    <cellStyle name="Normal_Sheet6" xfId="60"/>
    <cellStyle name="Normal_Table 7.1_1" xfId="61"/>
    <cellStyle name="Note 2" xfId="62"/>
    <cellStyle name="Output 2" xfId="63"/>
    <cellStyle name="Percent" xfId="64" builtinId="5"/>
    <cellStyle name="Percent 2" xfId="65"/>
    <cellStyle name="Percent 3" xfId="66"/>
    <cellStyle name="Percent 4" xfId="67"/>
    <cellStyle name="Percent 5" xfId="68"/>
    <cellStyle name="Title 2" xfId="69"/>
    <cellStyle name="Total 2" xfId="70"/>
    <cellStyle name="Warning Text 2" xfId="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735042243807133E-2"/>
          <c:y val="5.0925925925925923E-2"/>
          <c:w val="0.92026495775619288"/>
          <c:h val="0.786794706217278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2.1'!$S$3</c:f>
              <c:strCache>
                <c:ptCount val="1"/>
                <c:pt idx="0">
                  <c:v>owner occupied</c:v>
                </c:pt>
              </c:strCache>
            </c:strRef>
          </c:tx>
          <c:invertIfNegative val="0"/>
          <c:cat>
            <c:strRef>
              <c:f>'Fig 2.1'!$Q$4:$R$6</c:f>
              <c:strCache>
                <c:ptCount val="3"/>
                <c:pt idx="0">
                  <c:v>loft 
insulation</c:v>
                </c:pt>
                <c:pt idx="1">
                  <c:v>cavity 
wall 
insulation</c:v>
                </c:pt>
                <c:pt idx="2">
                  <c:v>hot water 
cylinder 
insulation</c:v>
                </c:pt>
              </c:strCache>
            </c:strRef>
          </c:cat>
          <c:val>
            <c:numRef>
              <c:f>'Fig 2.1'!$S$4:$S$6</c:f>
              <c:numCache>
                <c:formatCode>0.0</c:formatCode>
                <c:ptCount val="3"/>
                <c:pt idx="0">
                  <c:v>26.198444865483701</c:v>
                </c:pt>
                <c:pt idx="1">
                  <c:v>31.806884430882754</c:v>
                </c:pt>
                <c:pt idx="2">
                  <c:v>24.051175968363328</c:v>
                </c:pt>
              </c:numCache>
            </c:numRef>
          </c:val>
        </c:ser>
        <c:ser>
          <c:idx val="1"/>
          <c:order val="1"/>
          <c:tx>
            <c:strRef>
              <c:f>'Fig 2.1'!$T$3</c:f>
              <c:strCache>
                <c:ptCount val="1"/>
                <c:pt idx="0">
                  <c:v>private rented</c:v>
                </c:pt>
              </c:strCache>
            </c:strRef>
          </c:tx>
          <c:invertIfNegative val="0"/>
          <c:cat>
            <c:strRef>
              <c:f>'Fig 2.1'!$Q$4:$R$6</c:f>
              <c:strCache>
                <c:ptCount val="3"/>
                <c:pt idx="0">
                  <c:v>loft 
insulation</c:v>
                </c:pt>
                <c:pt idx="1">
                  <c:v>cavity 
wall 
insulation</c:v>
                </c:pt>
                <c:pt idx="2">
                  <c:v>hot water 
cylinder 
insulation</c:v>
                </c:pt>
              </c:strCache>
            </c:strRef>
          </c:cat>
          <c:val>
            <c:numRef>
              <c:f>'Fig 2.1'!$T$4:$T$6</c:f>
              <c:numCache>
                <c:formatCode>0.0</c:formatCode>
                <c:ptCount val="3"/>
                <c:pt idx="0">
                  <c:v>32.676064539044262</c:v>
                </c:pt>
                <c:pt idx="1">
                  <c:v>46.655223950497792</c:v>
                </c:pt>
                <c:pt idx="2">
                  <c:v>31.115918066277963</c:v>
                </c:pt>
              </c:numCache>
            </c:numRef>
          </c:val>
        </c:ser>
        <c:ser>
          <c:idx val="2"/>
          <c:order val="2"/>
          <c:tx>
            <c:strRef>
              <c:f>'Fig 2.1'!$U$3</c:f>
              <c:strCache>
                <c:ptCount val="1"/>
                <c:pt idx="0">
                  <c:v>social sector</c:v>
                </c:pt>
              </c:strCache>
            </c:strRef>
          </c:tx>
          <c:invertIfNegative val="0"/>
          <c:cat>
            <c:strRef>
              <c:f>'Fig 2.1'!$Q$4:$R$6</c:f>
              <c:strCache>
                <c:ptCount val="3"/>
                <c:pt idx="0">
                  <c:v>loft 
insulation</c:v>
                </c:pt>
                <c:pt idx="1">
                  <c:v>cavity 
wall 
insulation</c:v>
                </c:pt>
                <c:pt idx="2">
                  <c:v>hot water 
cylinder 
insulation</c:v>
                </c:pt>
              </c:strCache>
            </c:strRef>
          </c:cat>
          <c:val>
            <c:numRef>
              <c:f>'Fig 2.1'!$U$4:$U$6</c:f>
              <c:numCache>
                <c:formatCode>0.0</c:formatCode>
                <c:ptCount val="3"/>
                <c:pt idx="0">
                  <c:v>19.217687074829932</c:v>
                </c:pt>
                <c:pt idx="1">
                  <c:v>30.408911717075881</c:v>
                </c:pt>
                <c:pt idx="2">
                  <c:v>26.865610083981156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289792"/>
        <c:axId val="400291328"/>
      </c:barChart>
      <c:catAx>
        <c:axId val="40028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291328"/>
        <c:crosses val="autoZero"/>
        <c:auto val="1"/>
        <c:lblAlgn val="ctr"/>
        <c:lblOffset val="100"/>
        <c:noMultiLvlLbl val="0"/>
      </c:catAx>
      <c:valAx>
        <c:axId val="4002913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4.2818552790390373E-4"/>
              <c:y val="0.3490497021205682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289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554744525547448"/>
          <c:y val="8.994736769014984E-2"/>
          <c:w val="0.18978102189781021"/>
          <c:h val="0.16931272479828913"/>
        </c:manualLayout>
      </c:layout>
      <c:overlay val="1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7039718376435171"/>
          <c:y val="2.6570048309178744E-2"/>
          <c:w val="0.54926015764617098"/>
          <c:h val="0.8349636730191334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2.2'!#REF!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'Fig 2.2'!#REF!</c:f>
            </c:multiLvlStrRef>
          </c:cat>
          <c:val>
            <c:numRef>
              <c:f>'Fig 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'Fig 2.2'!#REF!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'Fig 2.2'!#REF!</c:f>
            </c:multiLvlStrRef>
          </c:cat>
          <c:val>
            <c:numRef>
              <c:f>'Fig 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axId val="400305152"/>
        <c:axId val="400331520"/>
      </c:barChart>
      <c:catAx>
        <c:axId val="4003051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331520"/>
        <c:crosses val="autoZero"/>
        <c:auto val="1"/>
        <c:lblAlgn val="ctr"/>
        <c:lblOffset val="100"/>
        <c:noMultiLvlLbl val="0"/>
      </c:catAx>
      <c:valAx>
        <c:axId val="40033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305152"/>
        <c:crosses val="max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41860643331996E-2"/>
          <c:y val="3.8194444444444448E-2"/>
          <c:w val="0.91254816552186291"/>
          <c:h val="0.78652862836589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2.2'!$Q$4</c:f>
              <c:strCache>
                <c:ptCount val="1"/>
                <c:pt idx="0">
                  <c:v>owner occupied</c:v>
                </c:pt>
              </c:strCache>
            </c:strRef>
          </c:tx>
          <c:invertIfNegative val="0"/>
          <c:cat>
            <c:strRef>
              <c:f>'Fig 2.2'!$P$5:$P$8</c:f>
              <c:strCache>
                <c:ptCount val="4"/>
                <c:pt idx="0">
                  <c:v>hot water 
cylinder 
thermostat</c:v>
                </c:pt>
                <c:pt idx="1">
                  <c:v>heating 
controls</c:v>
                </c:pt>
                <c:pt idx="2">
                  <c:v>boiler 
upgrade</c:v>
                </c:pt>
                <c:pt idx="3">
                  <c:v>storage 
heater 
upgrade</c:v>
                </c:pt>
              </c:strCache>
            </c:strRef>
          </c:cat>
          <c:val>
            <c:numRef>
              <c:f>'Fig 2.2'!$Q$5:$Q$8</c:f>
              <c:numCache>
                <c:formatCode>0.0</c:formatCode>
                <c:ptCount val="4"/>
                <c:pt idx="0">
                  <c:v>8.4502827212757836</c:v>
                </c:pt>
                <c:pt idx="1">
                  <c:v>24.157243215508508</c:v>
                </c:pt>
                <c:pt idx="2">
                  <c:v>46.753240096653734</c:v>
                </c:pt>
                <c:pt idx="3">
                  <c:v>57.14749500577733</c:v>
                </c:pt>
              </c:numCache>
            </c:numRef>
          </c:val>
        </c:ser>
        <c:ser>
          <c:idx val="1"/>
          <c:order val="1"/>
          <c:tx>
            <c:strRef>
              <c:f>'Fig 2.2'!$R$4</c:f>
              <c:strCache>
                <c:ptCount val="1"/>
                <c:pt idx="0">
                  <c:v>private rented</c:v>
                </c:pt>
              </c:strCache>
            </c:strRef>
          </c:tx>
          <c:invertIfNegative val="0"/>
          <c:cat>
            <c:strRef>
              <c:f>'Fig 2.2'!$P$5:$P$8</c:f>
              <c:strCache>
                <c:ptCount val="4"/>
                <c:pt idx="0">
                  <c:v>hot water 
cylinder 
thermostat</c:v>
                </c:pt>
                <c:pt idx="1">
                  <c:v>heating 
controls</c:v>
                </c:pt>
                <c:pt idx="2">
                  <c:v>boiler 
upgrade</c:v>
                </c:pt>
                <c:pt idx="3">
                  <c:v>storage 
heater 
upgrade</c:v>
                </c:pt>
              </c:strCache>
            </c:strRef>
          </c:cat>
          <c:val>
            <c:numRef>
              <c:f>'Fig 2.2'!$R$5:$R$8</c:f>
              <c:numCache>
                <c:formatCode>0.0</c:formatCode>
                <c:ptCount val="4"/>
                <c:pt idx="0">
                  <c:v>7.0462814472250193</c:v>
                </c:pt>
                <c:pt idx="1">
                  <c:v>25.518926609329711</c:v>
                </c:pt>
                <c:pt idx="2">
                  <c:v>43.603063019166214</c:v>
                </c:pt>
                <c:pt idx="3">
                  <c:v>74.340146854534623</c:v>
                </c:pt>
              </c:numCache>
            </c:numRef>
          </c:val>
        </c:ser>
        <c:ser>
          <c:idx val="2"/>
          <c:order val="2"/>
          <c:tx>
            <c:strRef>
              <c:f>'Fig 2.2'!$S$4</c:f>
              <c:strCache>
                <c:ptCount val="1"/>
                <c:pt idx="0">
                  <c:v>social sector</c:v>
                </c:pt>
              </c:strCache>
            </c:strRef>
          </c:tx>
          <c:invertIfNegative val="0"/>
          <c:cat>
            <c:strRef>
              <c:f>'Fig 2.2'!$P$5:$P$8</c:f>
              <c:strCache>
                <c:ptCount val="4"/>
                <c:pt idx="0">
                  <c:v>hot water 
cylinder 
thermostat</c:v>
                </c:pt>
                <c:pt idx="1">
                  <c:v>heating 
controls</c:v>
                </c:pt>
                <c:pt idx="2">
                  <c:v>boiler 
upgrade</c:v>
                </c:pt>
                <c:pt idx="3">
                  <c:v>storage 
heater 
upgrade</c:v>
                </c:pt>
              </c:strCache>
            </c:strRef>
          </c:cat>
          <c:val>
            <c:numRef>
              <c:f>'Fig 2.2'!$S$5:$S$8</c:f>
              <c:numCache>
                <c:formatCode>0.0</c:formatCode>
                <c:ptCount val="4"/>
                <c:pt idx="0">
                  <c:v>7.4139510827037167</c:v>
                </c:pt>
                <c:pt idx="1">
                  <c:v>12.074940008235556</c:v>
                </c:pt>
                <c:pt idx="2">
                  <c:v>30.55997093824347</c:v>
                </c:pt>
                <c:pt idx="3">
                  <c:v>80.24687035805205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708160"/>
        <c:axId val="403709952"/>
      </c:barChart>
      <c:catAx>
        <c:axId val="40370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3709952"/>
        <c:crosses val="autoZero"/>
        <c:auto val="1"/>
        <c:lblAlgn val="ctr"/>
        <c:lblOffset val="100"/>
        <c:noMultiLvlLbl val="0"/>
      </c:catAx>
      <c:valAx>
        <c:axId val="4037099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3.30191390309788E-3"/>
              <c:y val="0.3361851990723381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3708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21167883211679"/>
          <c:y val="0.31040675471121665"/>
          <c:w val="0.18978102189781024"/>
          <c:h val="0.16578538793761893"/>
        </c:manualLayout>
      </c:layout>
      <c:overlay val="1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23189398111625"/>
          <c:y val="4.8245614035087717E-2"/>
          <c:w val="0.87641734764250878"/>
          <c:h val="0.82609423822022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2.3'!$Q$7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cat>
            <c:strRef>
              <c:f>'Fig 2.3'!$P$8:$P$12</c:f>
              <c:strCache>
                <c:ptCount val="5"/>
                <c:pt idx="0">
                  <c:v>all private</c:v>
                </c:pt>
                <c:pt idx="1">
                  <c:v>all social</c:v>
                </c:pt>
                <c:pt idx="3">
                  <c:v>house or 
bungalow</c:v>
                </c:pt>
                <c:pt idx="4">
                  <c:v>flat</c:v>
                </c:pt>
              </c:strCache>
            </c:strRef>
          </c:cat>
          <c:val>
            <c:numRef>
              <c:f>'Fig 2.3'!$Q$8:$Q$12</c:f>
              <c:numCache>
                <c:formatCode>###0.0000</c:formatCode>
                <c:ptCount val="5"/>
                <c:pt idx="0">
                  <c:v>1065.8365659167073</c:v>
                </c:pt>
                <c:pt idx="1">
                  <c:v>899.89344651163765</c:v>
                </c:pt>
                <c:pt idx="3">
                  <c:v>1082.1672851278406</c:v>
                </c:pt>
                <c:pt idx="4">
                  <c:v>875.21032518253401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03788160"/>
        <c:axId val="403789696"/>
      </c:barChart>
      <c:catAx>
        <c:axId val="40378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3789696"/>
        <c:crosses val="autoZero"/>
        <c:auto val="1"/>
        <c:lblAlgn val="ctr"/>
        <c:lblOffset val="100"/>
        <c:noMultiLvlLbl val="0"/>
      </c:catAx>
      <c:valAx>
        <c:axId val="403789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mean cost (£)</a:t>
                </a:r>
              </a:p>
            </c:rich>
          </c:tx>
          <c:layout>
            <c:manualLayout>
              <c:xMode val="edge"/>
              <c:yMode val="edge"/>
              <c:x val="2.0247185547931277E-3"/>
              <c:y val="0.342425664758479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37881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20717542632313"/>
          <c:y val="3.8800705467372132E-2"/>
          <c:w val="0.88116338954795115"/>
          <c:h val="0.8471777138968740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'Fig 2.5'!$Q$9:$Q$13</c:f>
              <c:strCache>
                <c:ptCount val="5"/>
                <c:pt idx="0">
                  <c:v>HRP 60 
or over</c:v>
                </c:pt>
                <c:pt idx="1">
                  <c:v>long term illness
or disability</c:v>
                </c:pt>
                <c:pt idx="2">
                  <c:v>youngest 
under 5</c:v>
                </c:pt>
                <c:pt idx="3">
                  <c:v>in poverty</c:v>
                </c:pt>
                <c:pt idx="4">
                  <c:v>ethnic minority
HRP</c:v>
                </c:pt>
              </c:strCache>
            </c:strRef>
          </c:cat>
          <c:val>
            <c:numRef>
              <c:f>'Fig 2.5'!$R$9:$R$13</c:f>
              <c:numCache>
                <c:formatCode>#,##0</c:formatCode>
                <c:ptCount val="5"/>
                <c:pt idx="0">
                  <c:v>1083.2270000000001</c:v>
                </c:pt>
                <c:pt idx="1">
                  <c:v>749.16151388115634</c:v>
                </c:pt>
                <c:pt idx="2">
                  <c:v>227.01900000000001</c:v>
                </c:pt>
                <c:pt idx="3">
                  <c:v>363.346</c:v>
                </c:pt>
                <c:pt idx="4">
                  <c:v>224.732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04896384"/>
        <c:axId val="404939136"/>
      </c:barChart>
      <c:catAx>
        <c:axId val="40489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4939136"/>
        <c:crosses val="autoZero"/>
        <c:auto val="1"/>
        <c:lblAlgn val="ctr"/>
        <c:lblOffset val="100"/>
        <c:noMultiLvlLbl val="0"/>
      </c:catAx>
      <c:valAx>
        <c:axId val="404939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thousands of households</a:t>
                </a:r>
              </a:p>
            </c:rich>
          </c:tx>
          <c:layout>
            <c:manualLayout>
              <c:xMode val="edge"/>
              <c:yMode val="edge"/>
              <c:x val="0"/>
              <c:y val="0.2586504464719687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48963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104775</xdr:rowOff>
    </xdr:from>
    <xdr:to>
      <xdr:col>9</xdr:col>
      <xdr:colOff>533400</xdr:colOff>
      <xdr:row>19</xdr:row>
      <xdr:rowOff>57150</xdr:rowOff>
    </xdr:to>
    <xdr:graphicFrame macro="">
      <xdr:nvGraphicFramePr>
        <xdr:cNvPr id="116562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0</xdr:rowOff>
    </xdr:from>
    <xdr:to>
      <xdr:col>10</xdr:col>
      <xdr:colOff>247650</xdr:colOff>
      <xdr:row>0</xdr:row>
      <xdr:rowOff>0</xdr:rowOff>
    </xdr:to>
    <xdr:graphicFrame macro="">
      <xdr:nvGraphicFramePr>
        <xdr:cNvPr id="116357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3</xdr:row>
      <xdr:rowOff>19050</xdr:rowOff>
    </xdr:from>
    <xdr:to>
      <xdr:col>9</xdr:col>
      <xdr:colOff>514350</xdr:colOff>
      <xdr:row>17</xdr:row>
      <xdr:rowOff>0</xdr:rowOff>
    </xdr:to>
    <xdr:graphicFrame macro="">
      <xdr:nvGraphicFramePr>
        <xdr:cNvPr id="116357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142875</xdr:rowOff>
    </xdr:from>
    <xdr:to>
      <xdr:col>9</xdr:col>
      <xdr:colOff>238125</xdr:colOff>
      <xdr:row>25</xdr:row>
      <xdr:rowOff>57150</xdr:rowOff>
    </xdr:to>
    <xdr:graphicFrame macro="">
      <xdr:nvGraphicFramePr>
        <xdr:cNvPr id="108013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2</xdr:row>
      <xdr:rowOff>104775</xdr:rowOff>
    </xdr:from>
    <xdr:to>
      <xdr:col>8</xdr:col>
      <xdr:colOff>714375</xdr:colOff>
      <xdr:row>24</xdr:row>
      <xdr:rowOff>161925</xdr:rowOff>
    </xdr:to>
    <xdr:pic>
      <xdr:nvPicPr>
        <xdr:cNvPr id="85365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762000"/>
          <a:ext cx="5629275" cy="512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133350</xdr:rowOff>
    </xdr:from>
    <xdr:to>
      <xdr:col>9</xdr:col>
      <xdr:colOff>257175</xdr:colOff>
      <xdr:row>20</xdr:row>
      <xdr:rowOff>76200</xdr:rowOff>
    </xdr:to>
    <xdr:graphicFrame macro="">
      <xdr:nvGraphicFramePr>
        <xdr:cNvPr id="107266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HS theme">
  <a:themeElements>
    <a:clrScheme name="EH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5C5C5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L25"/>
  <sheetViews>
    <sheetView tabSelected="1" zoomScaleNormal="100" workbookViewId="0"/>
  </sheetViews>
  <sheetFormatPr defaultRowHeight="12.75" x14ac:dyDescent="0.2"/>
  <cols>
    <col min="1" max="1" width="9.140625" style="168"/>
    <col min="2" max="2" width="15.28515625" style="168" customWidth="1"/>
    <col min="3" max="3" width="19.85546875" style="168" customWidth="1"/>
    <col min="4" max="16384" width="9.140625" style="168"/>
  </cols>
  <sheetData>
    <row r="2" spans="2:3" s="165" customFormat="1" ht="18" x14ac:dyDescent="0.25">
      <c r="B2" s="171" t="s">
        <v>260</v>
      </c>
    </row>
    <row r="3" spans="2:3" s="165" customFormat="1" ht="18" x14ac:dyDescent="0.25">
      <c r="B3" s="171"/>
    </row>
    <row r="4" spans="2:3" s="167" customFormat="1" ht="15" x14ac:dyDescent="0.25">
      <c r="B4" s="166"/>
      <c r="C4" s="59" t="s">
        <v>78</v>
      </c>
    </row>
    <row r="5" spans="2:3" x14ac:dyDescent="0.2">
      <c r="B5" s="21" t="s">
        <v>121</v>
      </c>
      <c r="C5" s="360" t="s">
        <v>88</v>
      </c>
    </row>
    <row r="6" spans="2:3" x14ac:dyDescent="0.2">
      <c r="B6" s="21" t="s">
        <v>122</v>
      </c>
      <c r="C6" s="360" t="s">
        <v>179</v>
      </c>
    </row>
    <row r="7" spans="2:3" ht="14.25" x14ac:dyDescent="0.2">
      <c r="B7" s="173"/>
      <c r="C7" s="172"/>
    </row>
    <row r="8" spans="2:3" ht="15" x14ac:dyDescent="0.25">
      <c r="B8" s="174"/>
      <c r="C8" s="59" t="s">
        <v>76</v>
      </c>
    </row>
    <row r="9" spans="2:3" x14ac:dyDescent="0.2">
      <c r="B9" s="3" t="s">
        <v>123</v>
      </c>
      <c r="C9" s="360" t="s">
        <v>176</v>
      </c>
    </row>
    <row r="10" spans="2:3" x14ac:dyDescent="0.2">
      <c r="B10" s="3" t="s">
        <v>124</v>
      </c>
      <c r="C10" s="360" t="s">
        <v>175</v>
      </c>
    </row>
    <row r="11" spans="2:3" x14ac:dyDescent="0.2">
      <c r="B11" s="3" t="s">
        <v>125</v>
      </c>
      <c r="C11" s="360" t="s">
        <v>149</v>
      </c>
    </row>
    <row r="12" spans="2:3" x14ac:dyDescent="0.2">
      <c r="B12" s="3" t="s">
        <v>126</v>
      </c>
      <c r="C12" s="360" t="s">
        <v>153</v>
      </c>
    </row>
    <row r="13" spans="2:3" x14ac:dyDescent="0.2">
      <c r="B13" s="3" t="s">
        <v>127</v>
      </c>
      <c r="C13" s="360" t="s">
        <v>246</v>
      </c>
    </row>
    <row r="14" spans="2:3" ht="14.25" x14ac:dyDescent="0.2">
      <c r="B14" s="173"/>
      <c r="C14" s="172"/>
    </row>
    <row r="15" spans="2:3" ht="15" x14ac:dyDescent="0.25">
      <c r="B15" s="174"/>
      <c r="C15" s="59" t="s">
        <v>77</v>
      </c>
    </row>
    <row r="16" spans="2:3" x14ac:dyDescent="0.2">
      <c r="B16" s="4" t="s">
        <v>164</v>
      </c>
      <c r="C16" s="360" t="s">
        <v>154</v>
      </c>
    </row>
    <row r="17" spans="2:12" x14ac:dyDescent="0.2">
      <c r="B17" s="4" t="s">
        <v>165</v>
      </c>
      <c r="C17" s="360" t="s">
        <v>202</v>
      </c>
      <c r="D17" s="169"/>
      <c r="E17" s="169"/>
      <c r="F17" s="169"/>
      <c r="G17" s="169"/>
      <c r="H17" s="169"/>
      <c r="I17" s="169"/>
      <c r="J17" s="169"/>
      <c r="K17" s="169"/>
      <c r="L17" s="169"/>
    </row>
    <row r="18" spans="2:12" x14ac:dyDescent="0.2">
      <c r="B18" s="4" t="s">
        <v>166</v>
      </c>
      <c r="C18" s="360" t="s">
        <v>181</v>
      </c>
      <c r="D18" s="169"/>
      <c r="E18" s="169"/>
      <c r="F18" s="169"/>
      <c r="G18" s="169"/>
      <c r="H18" s="169"/>
      <c r="I18" s="169"/>
      <c r="J18" s="169"/>
      <c r="K18" s="169"/>
      <c r="L18" s="169"/>
    </row>
    <row r="19" spans="2:12" x14ac:dyDescent="0.2">
      <c r="B19" s="4" t="s">
        <v>167</v>
      </c>
      <c r="C19" s="360" t="s">
        <v>177</v>
      </c>
      <c r="D19" s="169"/>
      <c r="E19" s="169"/>
      <c r="F19" s="169"/>
      <c r="G19" s="169"/>
      <c r="H19" s="169"/>
      <c r="I19" s="169"/>
      <c r="J19" s="169"/>
      <c r="K19" s="169"/>
      <c r="L19" s="169"/>
    </row>
    <row r="20" spans="2:12" x14ac:dyDescent="0.2">
      <c r="B20" s="4" t="s">
        <v>168</v>
      </c>
      <c r="C20" s="360" t="s">
        <v>211</v>
      </c>
      <c r="D20" s="170"/>
      <c r="E20" s="170"/>
      <c r="F20" s="170"/>
      <c r="G20" s="170"/>
      <c r="H20" s="170"/>
      <c r="I20" s="170"/>
      <c r="J20" s="170"/>
      <c r="K20" s="170"/>
      <c r="L20" s="170"/>
    </row>
    <row r="21" spans="2:12" x14ac:dyDescent="0.2">
      <c r="B21" s="4" t="s">
        <v>169</v>
      </c>
      <c r="C21" s="360" t="s">
        <v>210</v>
      </c>
      <c r="D21" s="170"/>
      <c r="E21" s="170"/>
      <c r="F21" s="170"/>
      <c r="G21" s="170"/>
      <c r="H21" s="170"/>
      <c r="I21" s="170"/>
      <c r="J21" s="170"/>
      <c r="K21" s="170"/>
      <c r="L21" s="170"/>
    </row>
    <row r="22" spans="2:12" x14ac:dyDescent="0.2">
      <c r="B22" s="4" t="s">
        <v>170</v>
      </c>
      <c r="C22" s="360" t="s">
        <v>178</v>
      </c>
      <c r="D22" s="170"/>
      <c r="E22" s="170"/>
      <c r="F22" s="170"/>
      <c r="G22" s="170"/>
      <c r="H22" s="170"/>
      <c r="I22" s="170"/>
      <c r="J22" s="170"/>
      <c r="K22" s="170"/>
      <c r="L22" s="170"/>
    </row>
    <row r="23" spans="2:12" x14ac:dyDescent="0.2">
      <c r="B23" s="4" t="s">
        <v>171</v>
      </c>
      <c r="C23" s="361" t="s">
        <v>163</v>
      </c>
    </row>
    <row r="24" spans="2:12" x14ac:dyDescent="0.2">
      <c r="B24" s="4" t="s">
        <v>172</v>
      </c>
      <c r="C24" s="361" t="s">
        <v>224</v>
      </c>
    </row>
    <row r="25" spans="2:12" x14ac:dyDescent="0.2">
      <c r="B25" s="4" t="s">
        <v>173</v>
      </c>
      <c r="C25" s="361" t="s">
        <v>180</v>
      </c>
    </row>
  </sheetData>
  <phoneticPr fontId="36" type="noConversion"/>
  <hyperlinks>
    <hyperlink ref="C5" location="'Tab 2.1'!A1" display="Table 2.1: EPC recommended energy efficiency measures, 2013"/>
    <hyperlink ref="C6" location="'Tab 2.2'!A1" display="Table 2.2: Profile of dwellings in Energy Efficiency Rating Bands E-G, after all potential EPC improvements have been undertaken"/>
    <hyperlink ref="C9" location="'Fig 2.1'!A1" display="Figure 2.1: Eligible dwellings that would benefit from lower cost EPC recommended measures by tenure, 2013"/>
    <hyperlink ref="C10" location="'Fig 2.2'!A1" display="Figure 2.2: Eligible dwellings that would benefit from higher cost EPC recommended measures by tenure, 2013"/>
    <hyperlink ref="C11" location="'Fig 2.3'!A1" display="Figure 2.3: Mean costs of potential EPC measures by tenure and dwelling type, 2013"/>
    <hyperlink ref="C12" location="'Fig 2.4 '!A1" display="Figure 2.4: Percentage of dwellings in each Energy Efficiency Rating Band by tenure, 2001 and current and post-improvement performance, 2013"/>
    <hyperlink ref="C13" location="'Fig 2.5'!A1" display="Figure 2.5: Number of households in each key household group who would live in homes with poor energy efficiency (bands E to G) post-improvement performance, 2013."/>
    <hyperlink ref="C16" location="AT2.1!A1" display="Annex Table 2.1: EPC recommended energy efficiency measures, 2013"/>
    <hyperlink ref="C17" location="AT2.2!A1" display="Annex Table 2.2: Applicable groups that could benefit from each low cost measure by dwelling characteristics, 2013"/>
    <hyperlink ref="C18" location="AT2.3!A1" display="Annex Table 2.3: Applicable groups that could benefit from each high cost measure by dwelling characteristics, 2013"/>
    <hyperlink ref="C19" location="AT2.4!A1" display="Annex Table 2.4: Average and total costs to apply all EPC energy upgrade measures by dwelling characteristics, 2013"/>
    <hyperlink ref="C20" location="AT2.5!A1" display="Annex Table 2.5: Occupied homes that could benefit from any EPC measure  by household characteristics, 2013"/>
    <hyperlink ref="C21" location="AT2.6!A1" display="Annex Table 2.6: Household average weekly income in occupied homes that could or could not benefit from any EPC measure, 2013"/>
    <hyperlink ref="C22" location="AT2.7!A1" display="Annex Table 2.7: Potential improvements in energy efficiency (SAP) ratings, CO₂ emissions and fuel costs by tenure, 2013"/>
    <hyperlink ref="C23" location="AT2.8!A1" display="Annex Table 2.8: Dwellings in each energy efficiency rating band by tenure – 2001, current and post-improvement performance, 2013"/>
    <hyperlink ref="C24" location="AT2.9!A1" display="Annex Table 2.9: Profile of dwelling in SAP band E to G after potential energy efficiency improvements, 2013 "/>
    <hyperlink ref="C25" location="AT2.10!A1" display="Annex Table 2.10: Profile of households living in homes with SAP band E to G after potential energy efficiency improvements, 2013 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 enableFormatConditionsCalculation="0">
    <tabColor indexed="46"/>
  </sheetPr>
  <dimension ref="A1:Q53"/>
  <sheetViews>
    <sheetView zoomScaleNormal="100" workbookViewId="0">
      <selection activeCell="O55" sqref="O55"/>
    </sheetView>
  </sheetViews>
  <sheetFormatPr defaultRowHeight="12.75" customHeight="1" x14ac:dyDescent="0.2"/>
  <cols>
    <col min="1" max="1" width="9.140625" style="1"/>
    <col min="2" max="2" width="18.5703125" style="1" customWidth="1"/>
    <col min="3" max="3" width="10.42578125" style="1" customWidth="1"/>
    <col min="4" max="4" width="9.140625" style="1"/>
    <col min="5" max="5" width="12.140625" style="1" customWidth="1"/>
    <col min="6" max="6" width="9.140625" style="1"/>
    <col min="7" max="7" width="12.140625" style="1" customWidth="1"/>
    <col min="8" max="8" width="9.140625" style="1"/>
    <col min="9" max="9" width="4.5703125" style="1" customWidth="1"/>
    <col min="10" max="16384" width="9.140625" style="1"/>
  </cols>
  <sheetData>
    <row r="1" spans="1:9" ht="12.75" customHeight="1" x14ac:dyDescent="0.2">
      <c r="A1" s="107"/>
    </row>
    <row r="2" spans="1:9" ht="37.5" customHeight="1" x14ac:dyDescent="0.2">
      <c r="B2" s="520" t="s">
        <v>202</v>
      </c>
      <c r="C2" s="520"/>
      <c r="D2" s="520"/>
      <c r="E2" s="520"/>
      <c r="F2" s="520"/>
      <c r="G2" s="520"/>
      <c r="H2" s="520"/>
      <c r="I2" s="520"/>
    </row>
    <row r="3" spans="1:9" ht="14.25" customHeight="1" x14ac:dyDescent="0.2">
      <c r="B3" s="318"/>
    </row>
    <row r="4" spans="1:9" ht="14.25" customHeight="1" x14ac:dyDescent="0.2">
      <c r="B4" s="362" t="s">
        <v>201</v>
      </c>
    </row>
    <row r="5" spans="1:9" ht="14.25" customHeight="1" x14ac:dyDescent="0.2">
      <c r="B5" s="25"/>
      <c r="C5" s="525" t="s">
        <v>38</v>
      </c>
      <c r="D5" s="525"/>
      <c r="E5" s="525"/>
      <c r="F5" s="525"/>
      <c r="G5" s="525"/>
      <c r="H5" s="60"/>
      <c r="I5" s="365"/>
    </row>
    <row r="6" spans="1:9" ht="57" customHeight="1" x14ac:dyDescent="0.2">
      <c r="B6" s="25"/>
      <c r="C6" s="14" t="s">
        <v>182</v>
      </c>
      <c r="D6" s="61" t="s">
        <v>247</v>
      </c>
      <c r="E6" s="14" t="s">
        <v>183</v>
      </c>
      <c r="F6" s="61" t="s">
        <v>247</v>
      </c>
      <c r="G6" s="14" t="s">
        <v>184</v>
      </c>
      <c r="H6" s="61" t="s">
        <v>247</v>
      </c>
      <c r="I6" s="62"/>
    </row>
    <row r="7" spans="1:9" ht="14.25" customHeight="1" x14ac:dyDescent="0.2">
      <c r="B7" s="158" t="s">
        <v>69</v>
      </c>
      <c r="C7" s="63"/>
      <c r="D7" s="85"/>
      <c r="E7" s="63"/>
      <c r="F7" s="85"/>
      <c r="G7" s="19"/>
      <c r="H7" s="85"/>
      <c r="I7" s="64"/>
    </row>
    <row r="8" spans="1:9" ht="14.25" customHeight="1" x14ac:dyDescent="0.2">
      <c r="B8" s="66" t="s">
        <v>62</v>
      </c>
      <c r="C8" s="67">
        <v>3651.1239999999998</v>
      </c>
      <c r="D8" s="68">
        <v>4760</v>
      </c>
      <c r="E8" s="67">
        <v>3327.058</v>
      </c>
      <c r="F8" s="68">
        <v>3582</v>
      </c>
      <c r="G8" s="67">
        <v>1868.5260000000001</v>
      </c>
      <c r="H8" s="68">
        <v>2574</v>
      </c>
      <c r="I8" s="67"/>
    </row>
    <row r="9" spans="1:9" ht="14.25" customHeight="1" x14ac:dyDescent="0.2">
      <c r="B9" s="66" t="s">
        <v>63</v>
      </c>
      <c r="C9" s="67">
        <v>1122.364</v>
      </c>
      <c r="D9" s="68">
        <v>2066</v>
      </c>
      <c r="E9" s="67">
        <v>1135.6600000000001</v>
      </c>
      <c r="F9" s="68">
        <v>1487</v>
      </c>
      <c r="G9" s="67">
        <v>600.70399999999995</v>
      </c>
      <c r="H9" s="68">
        <v>1122</v>
      </c>
      <c r="I9" s="67"/>
    </row>
    <row r="10" spans="1:9" s="71" customFormat="1" ht="14.25" customHeight="1" x14ac:dyDescent="0.2">
      <c r="B10" s="29" t="s">
        <v>64</v>
      </c>
      <c r="C10" s="69">
        <v>4773.4879999999994</v>
      </c>
      <c r="D10" s="70">
        <v>6826</v>
      </c>
      <c r="E10" s="69">
        <v>4462.7179999999998</v>
      </c>
      <c r="F10" s="70">
        <v>5069</v>
      </c>
      <c r="G10" s="69">
        <v>2469.23</v>
      </c>
      <c r="H10" s="70">
        <v>3696</v>
      </c>
      <c r="I10" s="69"/>
    </row>
    <row r="11" spans="1:9" s="71" customFormat="1" ht="14.25" customHeight="1" x14ac:dyDescent="0.2">
      <c r="B11" s="29"/>
      <c r="C11" s="69"/>
      <c r="D11" s="70"/>
      <c r="E11" s="69"/>
      <c r="F11" s="70"/>
      <c r="G11" s="69"/>
      <c r="H11" s="70"/>
      <c r="I11" s="69"/>
    </row>
    <row r="12" spans="1:9" ht="14.25" customHeight="1" x14ac:dyDescent="0.2">
      <c r="B12" s="66" t="s">
        <v>65</v>
      </c>
      <c r="C12" s="67">
        <v>234.11</v>
      </c>
      <c r="D12" s="68">
        <v>1573</v>
      </c>
      <c r="E12" s="67">
        <v>379.923</v>
      </c>
      <c r="F12" s="68">
        <v>1674</v>
      </c>
      <c r="G12" s="67">
        <v>214.79900000000001</v>
      </c>
      <c r="H12" s="68">
        <v>935</v>
      </c>
      <c r="I12" s="67"/>
    </row>
    <row r="13" spans="1:9" ht="14.25" customHeight="1" x14ac:dyDescent="0.2">
      <c r="B13" s="66" t="s">
        <v>66</v>
      </c>
      <c r="C13" s="67">
        <v>321.85000000000002</v>
      </c>
      <c r="D13" s="68">
        <v>2070</v>
      </c>
      <c r="E13" s="67">
        <v>549.57100000000003</v>
      </c>
      <c r="F13" s="68">
        <v>2178</v>
      </c>
      <c r="G13" s="67">
        <v>267.22699999999998</v>
      </c>
      <c r="H13" s="68">
        <v>1205</v>
      </c>
      <c r="I13" s="67"/>
    </row>
    <row r="14" spans="1:9" s="71" customFormat="1" ht="14.25" customHeight="1" x14ac:dyDescent="0.2">
      <c r="B14" s="29" t="s">
        <v>67</v>
      </c>
      <c r="C14" s="69">
        <v>555.96</v>
      </c>
      <c r="D14" s="70">
        <v>3643</v>
      </c>
      <c r="E14" s="69">
        <v>929.49400000000003</v>
      </c>
      <c r="F14" s="70">
        <v>3852</v>
      </c>
      <c r="G14" s="69">
        <v>482.02599999999995</v>
      </c>
      <c r="H14" s="70">
        <v>2140</v>
      </c>
      <c r="I14" s="69"/>
    </row>
    <row r="15" spans="1:9" s="71" customFormat="1" ht="14.25" customHeight="1" x14ac:dyDescent="0.2">
      <c r="B15" s="29"/>
      <c r="C15" s="69"/>
      <c r="D15" s="70"/>
      <c r="E15" s="69"/>
      <c r="F15" s="70"/>
      <c r="G15" s="69"/>
      <c r="H15" s="70"/>
      <c r="I15" s="69"/>
    </row>
    <row r="16" spans="1:9" s="71" customFormat="1" ht="14.25" customHeight="1" x14ac:dyDescent="0.2">
      <c r="B16" s="31" t="s">
        <v>12</v>
      </c>
      <c r="C16" s="69"/>
      <c r="D16" s="70"/>
      <c r="E16" s="69"/>
      <c r="F16" s="70"/>
      <c r="G16" s="69"/>
      <c r="H16" s="70"/>
      <c r="I16" s="69"/>
    </row>
    <row r="17" spans="2:17" s="71" customFormat="1" ht="14.25" customHeight="1" x14ac:dyDescent="0.2">
      <c r="B17" s="32" t="s">
        <v>68</v>
      </c>
      <c r="C17" s="67">
        <v>4688.7910000000002</v>
      </c>
      <c r="D17" s="68">
        <v>9260</v>
      </c>
      <c r="E17" s="67">
        <v>4048.6550000000002</v>
      </c>
      <c r="F17" s="68">
        <v>6690</v>
      </c>
      <c r="G17" s="67">
        <v>2199.607</v>
      </c>
      <c r="H17" s="68">
        <v>4365</v>
      </c>
      <c r="I17" s="69"/>
    </row>
    <row r="18" spans="2:17" s="71" customFormat="1" ht="14.25" customHeight="1" x14ac:dyDescent="0.2">
      <c r="B18" s="32" t="s">
        <v>20</v>
      </c>
      <c r="C18" s="67">
        <v>640.65700000000004</v>
      </c>
      <c r="D18" s="68">
        <v>1209</v>
      </c>
      <c r="E18" s="67">
        <v>1343.557</v>
      </c>
      <c r="F18" s="68">
        <v>2231</v>
      </c>
      <c r="G18" s="67">
        <v>751.649</v>
      </c>
      <c r="H18" s="68">
        <v>1471</v>
      </c>
      <c r="I18" s="69"/>
    </row>
    <row r="19" spans="2:17" s="71" customFormat="1" ht="14.25" customHeight="1" x14ac:dyDescent="0.2">
      <c r="B19" s="32"/>
      <c r="C19" s="69"/>
      <c r="D19" s="70"/>
      <c r="E19" s="69"/>
      <c r="F19" s="70"/>
      <c r="G19" s="69"/>
      <c r="H19" s="70"/>
      <c r="I19" s="69"/>
    </row>
    <row r="20" spans="2:17" s="71" customFormat="1" ht="14.25" customHeight="1" x14ac:dyDescent="0.2">
      <c r="B20" s="31" t="s">
        <v>13</v>
      </c>
      <c r="C20" s="69"/>
      <c r="D20" s="70"/>
      <c r="E20" s="69"/>
      <c r="F20" s="70"/>
      <c r="G20" s="69"/>
      <c r="H20" s="70"/>
      <c r="I20" s="69"/>
      <c r="L20" s="67"/>
      <c r="M20" s="68"/>
      <c r="N20" s="67"/>
      <c r="O20" s="68"/>
      <c r="P20" s="67"/>
      <c r="Q20" s="68"/>
    </row>
    <row r="21" spans="2:17" s="71" customFormat="1" ht="14.25" customHeight="1" x14ac:dyDescent="0.2">
      <c r="B21" s="66" t="s">
        <v>14</v>
      </c>
      <c r="C21" s="67">
        <v>1114.345</v>
      </c>
      <c r="D21" s="68">
        <v>1717</v>
      </c>
      <c r="E21" s="67">
        <v>406.654</v>
      </c>
      <c r="F21" s="68">
        <v>288</v>
      </c>
      <c r="G21" s="67">
        <v>480.29300000000001</v>
      </c>
      <c r="H21" s="68">
        <v>747</v>
      </c>
      <c r="I21" s="69"/>
      <c r="L21" s="67"/>
      <c r="M21" s="68"/>
      <c r="N21" s="67"/>
      <c r="O21" s="68"/>
      <c r="P21" s="67"/>
      <c r="Q21" s="68"/>
    </row>
    <row r="22" spans="2:17" s="71" customFormat="1" ht="14.25" customHeight="1" x14ac:dyDescent="0.2">
      <c r="B22" s="66" t="s">
        <v>15</v>
      </c>
      <c r="C22" s="67">
        <v>1158.454</v>
      </c>
      <c r="D22" s="68">
        <v>1769</v>
      </c>
      <c r="E22" s="67">
        <v>926.51900000000001</v>
      </c>
      <c r="F22" s="68">
        <v>1129</v>
      </c>
      <c r="G22" s="67">
        <v>382.113</v>
      </c>
      <c r="H22" s="68">
        <v>686</v>
      </c>
      <c r="I22" s="69"/>
      <c r="L22" s="69"/>
      <c r="M22" s="70"/>
      <c r="N22" s="69"/>
      <c r="O22" s="70"/>
      <c r="P22" s="69"/>
      <c r="Q22" s="70"/>
    </row>
    <row r="23" spans="2:17" s="71" customFormat="1" ht="14.25" customHeight="1" x14ac:dyDescent="0.2">
      <c r="B23" s="66" t="s">
        <v>16</v>
      </c>
      <c r="C23" s="67">
        <v>988.19200000000001</v>
      </c>
      <c r="D23" s="68">
        <v>2591</v>
      </c>
      <c r="E23" s="67">
        <v>984.16700000000003</v>
      </c>
      <c r="F23" s="68">
        <v>2556</v>
      </c>
      <c r="G23" s="67">
        <v>646.40899999999999</v>
      </c>
      <c r="H23" s="68">
        <v>1266</v>
      </c>
      <c r="I23" s="69"/>
      <c r="L23" s="69"/>
      <c r="M23" s="70"/>
      <c r="N23" s="69"/>
      <c r="O23" s="70"/>
      <c r="P23" s="69"/>
      <c r="Q23" s="70"/>
    </row>
    <row r="24" spans="2:17" s="71" customFormat="1" ht="14.25" customHeight="1" x14ac:dyDescent="0.2">
      <c r="B24" s="66" t="s">
        <v>17</v>
      </c>
      <c r="C24" s="67">
        <v>1126.1099999999999</v>
      </c>
      <c r="D24" s="68">
        <v>2169</v>
      </c>
      <c r="E24" s="67">
        <v>1636.9780000000001</v>
      </c>
      <c r="F24" s="68">
        <v>2488</v>
      </c>
      <c r="G24" s="67">
        <v>768.55600000000004</v>
      </c>
      <c r="H24" s="68">
        <v>1411</v>
      </c>
      <c r="I24" s="69"/>
      <c r="L24" s="67"/>
      <c r="M24" s="68"/>
      <c r="N24" s="67"/>
      <c r="O24" s="68"/>
      <c r="P24" s="67"/>
      <c r="Q24" s="68"/>
    </row>
    <row r="25" spans="2:17" s="71" customFormat="1" ht="14.25" customHeight="1" x14ac:dyDescent="0.2">
      <c r="B25" s="66" t="s">
        <v>18</v>
      </c>
      <c r="C25" s="67">
        <v>504.71899999999999</v>
      </c>
      <c r="D25" s="68">
        <v>858</v>
      </c>
      <c r="E25" s="67">
        <v>973.15300000000002</v>
      </c>
      <c r="F25" s="68">
        <v>987</v>
      </c>
      <c r="G25" s="67">
        <v>325.61</v>
      </c>
      <c r="H25" s="68">
        <v>637</v>
      </c>
      <c r="I25" s="69"/>
      <c r="L25" s="67"/>
      <c r="M25" s="68"/>
      <c r="N25" s="67"/>
      <c r="O25" s="68"/>
      <c r="P25" s="67"/>
      <c r="Q25" s="68"/>
    </row>
    <row r="26" spans="2:17" s="71" customFormat="1" ht="14.25" customHeight="1" x14ac:dyDescent="0.2">
      <c r="B26" s="66" t="s">
        <v>19</v>
      </c>
      <c r="C26" s="67">
        <v>437.62799999999999</v>
      </c>
      <c r="D26" s="68">
        <v>1365</v>
      </c>
      <c r="E26" s="67">
        <v>464.74099999999999</v>
      </c>
      <c r="F26" s="68">
        <v>1473</v>
      </c>
      <c r="G26" s="67">
        <v>348.27499999999998</v>
      </c>
      <c r="H26" s="68">
        <v>1089</v>
      </c>
      <c r="I26" s="69"/>
      <c r="L26" s="69"/>
      <c r="M26" s="70"/>
      <c r="N26" s="69"/>
      <c r="O26" s="70"/>
      <c r="P26" s="69"/>
      <c r="Q26" s="70"/>
    </row>
    <row r="27" spans="2:17" ht="14.25" customHeight="1" x14ac:dyDescent="0.2">
      <c r="B27" s="66"/>
      <c r="C27" s="15"/>
      <c r="D27" s="100"/>
      <c r="E27" s="15"/>
      <c r="F27" s="100"/>
      <c r="G27" s="15"/>
      <c r="H27" s="100"/>
      <c r="I27" s="67"/>
      <c r="L27" s="69"/>
      <c r="M27" s="70"/>
      <c r="N27" s="69"/>
      <c r="O27" s="70"/>
      <c r="P27" s="69"/>
      <c r="Q27" s="70"/>
    </row>
    <row r="28" spans="2:17" s="59" customFormat="1" ht="14.25" customHeight="1" x14ac:dyDescent="0.25">
      <c r="B28" s="72" t="s">
        <v>0</v>
      </c>
      <c r="C28" s="73">
        <v>5329.4480000000003</v>
      </c>
      <c r="D28" s="74">
        <v>10469</v>
      </c>
      <c r="E28" s="69">
        <v>5392.2120000000004</v>
      </c>
      <c r="F28" s="74">
        <v>8921</v>
      </c>
      <c r="G28" s="73">
        <v>2951.2559999999999</v>
      </c>
      <c r="H28" s="74">
        <v>5836</v>
      </c>
      <c r="I28" s="69"/>
      <c r="L28" s="69"/>
      <c r="M28" s="70"/>
      <c r="N28" s="69"/>
      <c r="O28" s="70"/>
      <c r="P28" s="69"/>
      <c r="Q28" s="70"/>
    </row>
    <row r="29" spans="2:17" ht="14.25" customHeight="1" x14ac:dyDescent="0.2">
      <c r="B29" s="17"/>
      <c r="C29" s="63"/>
      <c r="D29" s="63"/>
      <c r="E29" s="63"/>
      <c r="F29" s="63"/>
      <c r="G29" s="75" t="s">
        <v>41</v>
      </c>
      <c r="H29" s="63"/>
      <c r="I29" s="64"/>
      <c r="L29" s="67"/>
      <c r="M29" s="68"/>
      <c r="N29" s="67"/>
      <c r="O29" s="68"/>
      <c r="P29" s="67"/>
      <c r="Q29" s="68"/>
    </row>
    <row r="30" spans="2:17" ht="14.25" customHeight="1" x14ac:dyDescent="0.2">
      <c r="B30" s="161" t="s">
        <v>69</v>
      </c>
      <c r="C30" s="64"/>
      <c r="D30" s="64"/>
      <c r="E30" s="64"/>
      <c r="F30" s="64"/>
      <c r="G30" s="75"/>
      <c r="H30" s="64"/>
      <c r="I30" s="64"/>
      <c r="L30" s="67"/>
      <c r="M30" s="68"/>
      <c r="N30" s="67"/>
      <c r="O30" s="68"/>
      <c r="P30" s="67"/>
      <c r="Q30" s="68"/>
    </row>
    <row r="31" spans="2:17" ht="14.25" customHeight="1" x14ac:dyDescent="0.2">
      <c r="B31" s="66" t="s">
        <v>62</v>
      </c>
      <c r="C31" s="76">
        <v>26.198</v>
      </c>
      <c r="D31" s="76"/>
      <c r="E31" s="76">
        <v>31.806999999999999</v>
      </c>
      <c r="F31" s="76"/>
      <c r="G31" s="76">
        <v>24.050999999999998</v>
      </c>
      <c r="H31" s="76"/>
      <c r="I31" s="76"/>
      <c r="L31" s="69"/>
      <c r="M31" s="70"/>
      <c r="N31" s="69"/>
      <c r="O31" s="70"/>
      <c r="P31" s="69"/>
      <c r="Q31" s="70"/>
    </row>
    <row r="32" spans="2:17" ht="14.25" customHeight="1" x14ac:dyDescent="0.2">
      <c r="B32" s="66" t="s">
        <v>63</v>
      </c>
      <c r="C32" s="76">
        <v>32.676000000000002</v>
      </c>
      <c r="D32" s="76"/>
      <c r="E32" s="76">
        <v>46.655000000000001</v>
      </c>
      <c r="F32" s="76"/>
      <c r="G32" s="76">
        <v>31.116</v>
      </c>
      <c r="H32" s="76"/>
      <c r="I32" s="76"/>
      <c r="L32" s="69"/>
      <c r="M32" s="70"/>
      <c r="N32" s="69"/>
      <c r="O32" s="70"/>
      <c r="P32" s="69"/>
      <c r="Q32" s="70"/>
    </row>
    <row r="33" spans="2:17" s="71" customFormat="1" ht="14.25" customHeight="1" x14ac:dyDescent="0.2">
      <c r="B33" s="29" t="s">
        <v>64</v>
      </c>
      <c r="C33" s="77">
        <v>27.478999999999999</v>
      </c>
      <c r="D33" s="77"/>
      <c r="E33" s="77">
        <v>34.61</v>
      </c>
      <c r="F33" s="77"/>
      <c r="G33" s="77">
        <v>25.457000000000001</v>
      </c>
      <c r="H33" s="77"/>
      <c r="I33" s="77"/>
      <c r="L33" s="67"/>
      <c r="M33" s="68"/>
      <c r="N33" s="67"/>
      <c r="O33" s="68"/>
      <c r="P33" s="67"/>
      <c r="Q33" s="68"/>
    </row>
    <row r="34" spans="2:17" s="71" customFormat="1" ht="14.25" customHeight="1" x14ac:dyDescent="0.2">
      <c r="B34" s="29"/>
      <c r="C34" s="77"/>
      <c r="D34" s="77"/>
      <c r="E34" s="77"/>
      <c r="F34" s="77"/>
      <c r="G34" s="77"/>
      <c r="H34" s="77"/>
      <c r="I34" s="77"/>
      <c r="L34" s="67"/>
      <c r="M34" s="68"/>
      <c r="N34" s="67"/>
      <c r="O34" s="68"/>
      <c r="P34" s="67"/>
      <c r="Q34" s="68"/>
    </row>
    <row r="35" spans="2:17" ht="14.25" customHeight="1" x14ac:dyDescent="0.2">
      <c r="B35" s="66" t="s">
        <v>65</v>
      </c>
      <c r="C35" s="76">
        <v>19.863</v>
      </c>
      <c r="D35" s="76"/>
      <c r="E35" s="76">
        <v>30.512</v>
      </c>
      <c r="F35" s="76"/>
      <c r="G35" s="76">
        <v>29.274999999999999</v>
      </c>
      <c r="H35" s="76"/>
      <c r="I35" s="76"/>
      <c r="L35" s="67"/>
      <c r="M35" s="68"/>
      <c r="N35" s="67"/>
      <c r="O35" s="68"/>
      <c r="P35" s="67"/>
      <c r="Q35" s="68"/>
    </row>
    <row r="36" spans="2:17" ht="14.25" customHeight="1" x14ac:dyDescent="0.2">
      <c r="B36" s="66" t="s">
        <v>66</v>
      </c>
      <c r="C36" s="76">
        <v>18.774000000000001</v>
      </c>
      <c r="D36" s="76"/>
      <c r="E36" s="76">
        <v>30.338000000000001</v>
      </c>
      <c r="F36" s="76"/>
      <c r="G36" s="76">
        <v>25.199000000000002</v>
      </c>
      <c r="H36" s="76"/>
      <c r="I36" s="76"/>
      <c r="L36" s="67"/>
      <c r="M36" s="68"/>
      <c r="N36" s="67"/>
      <c r="O36" s="68"/>
      <c r="P36" s="67"/>
      <c r="Q36" s="68"/>
    </row>
    <row r="37" spans="2:17" s="71" customFormat="1" ht="14.25" customHeight="1" x14ac:dyDescent="0.2">
      <c r="B37" s="29" t="s">
        <v>67</v>
      </c>
      <c r="C37" s="77">
        <v>19.218</v>
      </c>
      <c r="D37" s="77"/>
      <c r="E37" s="77">
        <v>30.408999999999999</v>
      </c>
      <c r="F37" s="77"/>
      <c r="G37" s="77">
        <v>26.866</v>
      </c>
      <c r="H37" s="77"/>
      <c r="I37" s="77"/>
      <c r="L37" s="67"/>
      <c r="M37" s="68"/>
      <c r="N37" s="67"/>
      <c r="O37" s="68"/>
      <c r="P37" s="67"/>
      <c r="Q37" s="68"/>
    </row>
    <row r="38" spans="2:17" s="71" customFormat="1" ht="14.25" customHeight="1" x14ac:dyDescent="0.2">
      <c r="B38" s="29"/>
      <c r="C38" s="69"/>
      <c r="D38" s="70"/>
      <c r="E38" s="69"/>
      <c r="F38" s="70"/>
      <c r="G38" s="69"/>
      <c r="H38" s="70"/>
      <c r="I38" s="69"/>
      <c r="L38" s="67"/>
      <c r="M38" s="68"/>
      <c r="N38" s="67"/>
      <c r="O38" s="68"/>
      <c r="P38" s="67"/>
      <c r="Q38" s="68"/>
    </row>
    <row r="39" spans="2:17" s="71" customFormat="1" ht="14.25" customHeight="1" x14ac:dyDescent="0.2">
      <c r="B39" s="31" t="s">
        <v>12</v>
      </c>
      <c r="C39" s="69"/>
      <c r="D39" s="70"/>
      <c r="E39" s="69"/>
      <c r="F39" s="70"/>
      <c r="G39" s="69"/>
      <c r="H39" s="70"/>
      <c r="I39" s="69"/>
      <c r="L39" s="15"/>
      <c r="M39" s="100"/>
      <c r="N39" s="15"/>
      <c r="O39" s="100"/>
      <c r="P39" s="15"/>
      <c r="Q39" s="100"/>
    </row>
    <row r="40" spans="2:17" s="71" customFormat="1" ht="14.25" customHeight="1" x14ac:dyDescent="0.2">
      <c r="B40" s="32" t="s">
        <v>68</v>
      </c>
      <c r="C40" s="363">
        <v>25.398</v>
      </c>
      <c r="D40" s="364"/>
      <c r="E40" s="363">
        <v>31.396000000000001</v>
      </c>
      <c r="F40" s="364"/>
      <c r="G40" s="363">
        <v>23.785</v>
      </c>
      <c r="H40" s="364"/>
      <c r="I40" s="69"/>
      <c r="L40" s="74"/>
    </row>
    <row r="41" spans="2:17" s="71" customFormat="1" ht="14.25" customHeight="1" x14ac:dyDescent="0.2">
      <c r="B41" s="32" t="s">
        <v>20</v>
      </c>
      <c r="C41" s="363">
        <v>35.536999999999999</v>
      </c>
      <c r="D41" s="364"/>
      <c r="E41" s="363">
        <v>43.973999999999997</v>
      </c>
      <c r="F41" s="364"/>
      <c r="G41" s="363">
        <v>33.469000000000001</v>
      </c>
      <c r="H41" s="364"/>
      <c r="I41" s="69"/>
    </row>
    <row r="42" spans="2:17" s="71" customFormat="1" ht="14.25" customHeight="1" x14ac:dyDescent="0.2">
      <c r="B42" s="32"/>
      <c r="C42" s="69"/>
      <c r="D42" s="70"/>
      <c r="E42" s="69"/>
      <c r="F42" s="70"/>
      <c r="G42" s="69"/>
      <c r="H42" s="70"/>
      <c r="I42" s="69"/>
    </row>
    <row r="43" spans="2:17" s="71" customFormat="1" ht="14.25" customHeight="1" x14ac:dyDescent="0.2">
      <c r="B43" s="31" t="s">
        <v>13</v>
      </c>
      <c r="C43" s="69"/>
      <c r="D43" s="70"/>
      <c r="E43" s="69"/>
      <c r="F43" s="70"/>
      <c r="G43" s="69"/>
      <c r="H43" s="70"/>
      <c r="I43" s="69"/>
    </row>
    <row r="44" spans="2:17" s="71" customFormat="1" ht="14.25" customHeight="1" x14ac:dyDescent="0.2">
      <c r="B44" s="66" t="s">
        <v>14</v>
      </c>
      <c r="C44" s="363">
        <v>27.413</v>
      </c>
      <c r="D44" s="68"/>
      <c r="E44" s="363">
        <v>60.531999999999996</v>
      </c>
      <c r="F44" s="68"/>
      <c r="G44" s="363">
        <v>26.408999999999999</v>
      </c>
      <c r="H44" s="70"/>
      <c r="I44" s="69"/>
    </row>
    <row r="45" spans="2:17" s="71" customFormat="1" ht="14.25" customHeight="1" x14ac:dyDescent="0.2">
      <c r="B45" s="66" t="s">
        <v>15</v>
      </c>
      <c r="C45" s="363">
        <v>31.239000000000001</v>
      </c>
      <c r="D45" s="68"/>
      <c r="E45" s="363">
        <v>42.932000000000002</v>
      </c>
      <c r="F45" s="68"/>
      <c r="G45" s="363">
        <v>24.577999999999999</v>
      </c>
      <c r="H45" s="70"/>
      <c r="I45" s="69"/>
    </row>
    <row r="46" spans="2:17" s="71" customFormat="1" ht="14.25" customHeight="1" x14ac:dyDescent="0.2">
      <c r="B46" s="66" t="s">
        <v>16</v>
      </c>
      <c r="C46" s="363">
        <v>24.777000000000001</v>
      </c>
      <c r="D46" s="68"/>
      <c r="E46" s="363">
        <v>25.363</v>
      </c>
      <c r="F46" s="68"/>
      <c r="G46" s="363">
        <v>31.823</v>
      </c>
      <c r="H46" s="70"/>
      <c r="I46" s="69"/>
    </row>
    <row r="47" spans="2:17" s="71" customFormat="1" ht="14.25" customHeight="1" x14ac:dyDescent="0.2">
      <c r="B47" s="66" t="s">
        <v>17</v>
      </c>
      <c r="C47" s="363">
        <v>28.059000000000001</v>
      </c>
      <c r="D47" s="68"/>
      <c r="E47" s="363">
        <v>37.229999999999997</v>
      </c>
      <c r="F47" s="68"/>
      <c r="G47" s="363">
        <v>30.475999999999999</v>
      </c>
      <c r="H47" s="70"/>
      <c r="I47" s="69"/>
    </row>
    <row r="48" spans="2:17" s="71" customFormat="1" ht="14.25" customHeight="1" x14ac:dyDescent="0.2">
      <c r="B48" s="66" t="s">
        <v>18</v>
      </c>
      <c r="C48" s="363">
        <v>30.173999999999999</v>
      </c>
      <c r="D48" s="68"/>
      <c r="E48" s="363">
        <v>54.133000000000003</v>
      </c>
      <c r="F48" s="68"/>
      <c r="G48" s="363">
        <v>26.05</v>
      </c>
      <c r="H48" s="70"/>
      <c r="I48" s="69"/>
    </row>
    <row r="49" spans="2:9" s="71" customFormat="1" ht="14.25" customHeight="1" x14ac:dyDescent="0.2">
      <c r="B49" s="66" t="s">
        <v>19</v>
      </c>
      <c r="C49" s="363">
        <v>15.539</v>
      </c>
      <c r="D49" s="68"/>
      <c r="E49" s="363">
        <v>15.257</v>
      </c>
      <c r="F49" s="68"/>
      <c r="G49" s="363">
        <v>15.03</v>
      </c>
      <c r="H49" s="70"/>
      <c r="I49" s="69"/>
    </row>
    <row r="50" spans="2:9" ht="14.25" customHeight="1" x14ac:dyDescent="0.2">
      <c r="B50" s="66"/>
      <c r="C50" s="15"/>
      <c r="D50" s="76"/>
      <c r="E50" s="15"/>
      <c r="F50" s="76"/>
      <c r="G50" s="15"/>
      <c r="H50" s="76"/>
      <c r="I50" s="76"/>
    </row>
    <row r="51" spans="2:9" s="59" customFormat="1" ht="14.25" customHeight="1" x14ac:dyDescent="0.25">
      <c r="B51" s="72" t="s">
        <v>0</v>
      </c>
      <c r="C51" s="78">
        <v>26.3</v>
      </c>
      <c r="D51" s="78"/>
      <c r="E51" s="78">
        <v>33.805</v>
      </c>
      <c r="F51" s="78"/>
      <c r="G51" s="78">
        <v>25.677</v>
      </c>
      <c r="H51" s="78"/>
      <c r="I51" s="77"/>
    </row>
    <row r="52" spans="2:9" s="59" customFormat="1" ht="28.5" customHeight="1" x14ac:dyDescent="0.25">
      <c r="B52" s="462" t="s">
        <v>251</v>
      </c>
      <c r="C52" s="462"/>
      <c r="D52" s="462"/>
      <c r="E52" s="462"/>
      <c r="F52" s="462"/>
      <c r="G52" s="462"/>
      <c r="H52" s="462"/>
      <c r="I52" s="435"/>
    </row>
    <row r="53" spans="2:9" ht="14.25" customHeight="1" x14ac:dyDescent="0.2">
      <c r="B53" s="71" t="s">
        <v>9</v>
      </c>
    </row>
  </sheetData>
  <mergeCells count="3">
    <mergeCell ref="B52:H52"/>
    <mergeCell ref="B2:I2"/>
    <mergeCell ref="C5:G5"/>
  </mergeCells>
  <phoneticPr fontId="36" type="noConversion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 enableFormatConditionsCalculation="0">
    <tabColor indexed="46"/>
  </sheetPr>
  <dimension ref="A1:T55"/>
  <sheetViews>
    <sheetView workbookViewId="0"/>
  </sheetViews>
  <sheetFormatPr defaultRowHeight="12.75" customHeight="1" x14ac:dyDescent="0.2"/>
  <cols>
    <col min="1" max="1" width="9.140625" style="1"/>
    <col min="2" max="2" width="18.7109375" style="1" customWidth="1"/>
    <col min="3" max="3" width="11" style="1" customWidth="1"/>
    <col min="4" max="4" width="9.140625" style="1"/>
    <col min="5" max="5" width="11.140625" style="1" customWidth="1"/>
    <col min="6" max="6" width="9.140625" style="1"/>
    <col min="7" max="9" width="10.85546875" style="1" customWidth="1"/>
    <col min="10" max="10" width="9.140625" style="1"/>
    <col min="11" max="11" width="4.28515625" style="1" customWidth="1"/>
    <col min="12" max="12" width="11.7109375" style="1" customWidth="1"/>
    <col min="13" max="16384" width="9.140625" style="1"/>
  </cols>
  <sheetData>
    <row r="1" spans="1:20" s="10" customFormat="1" ht="14.25" customHeight="1" x14ac:dyDescent="0.2">
      <c r="A1" s="107"/>
    </row>
    <row r="2" spans="1:20" s="10" customFormat="1" ht="37.5" customHeight="1" x14ac:dyDescent="0.2">
      <c r="B2" s="520" t="s">
        <v>203</v>
      </c>
      <c r="C2" s="520"/>
      <c r="D2" s="520"/>
      <c r="E2" s="520"/>
      <c r="F2" s="520"/>
      <c r="G2" s="520"/>
      <c r="H2" s="520"/>
      <c r="I2" s="520"/>
      <c r="J2" s="520"/>
    </row>
    <row r="3" spans="1:20" s="10" customFormat="1" ht="14.25" customHeight="1" x14ac:dyDescent="0.2">
      <c r="B3" s="318"/>
    </row>
    <row r="4" spans="1:20" s="10" customFormat="1" ht="14.25" customHeight="1" x14ac:dyDescent="0.2">
      <c r="B4" s="362" t="s">
        <v>201</v>
      </c>
    </row>
    <row r="5" spans="1:20" s="10" customFormat="1" ht="14.25" customHeight="1" x14ac:dyDescent="0.2">
      <c r="B5" s="81"/>
      <c r="C5" s="527" t="s">
        <v>42</v>
      </c>
      <c r="D5" s="527"/>
      <c r="E5" s="527"/>
      <c r="F5" s="527"/>
      <c r="G5" s="527"/>
      <c r="H5" s="527"/>
      <c r="I5" s="527"/>
      <c r="J5" s="81"/>
      <c r="K5" s="356"/>
      <c r="L5" s="357"/>
    </row>
    <row r="6" spans="1:20" s="10" customFormat="1" ht="57" customHeight="1" x14ac:dyDescent="0.2">
      <c r="B6" s="81"/>
      <c r="C6" s="82" t="s">
        <v>185</v>
      </c>
      <c r="D6" s="61" t="s">
        <v>247</v>
      </c>
      <c r="E6" s="82" t="s">
        <v>186</v>
      </c>
      <c r="F6" s="61" t="s">
        <v>247</v>
      </c>
      <c r="G6" s="84" t="s">
        <v>187</v>
      </c>
      <c r="H6" s="61" t="s">
        <v>247</v>
      </c>
      <c r="I6" s="84" t="s">
        <v>188</v>
      </c>
      <c r="J6" s="61" t="s">
        <v>247</v>
      </c>
      <c r="K6" s="83"/>
      <c r="L6" s="357"/>
      <c r="T6" s="80"/>
    </row>
    <row r="7" spans="1:20" ht="14.25" customHeight="1" x14ac:dyDescent="0.2">
      <c r="A7" s="10"/>
      <c r="B7" s="158" t="s">
        <v>69</v>
      </c>
      <c r="C7" s="63"/>
      <c r="D7" s="85"/>
      <c r="E7" s="63"/>
      <c r="F7" s="85"/>
      <c r="G7" s="65"/>
      <c r="H7" s="86"/>
      <c r="I7" s="19"/>
      <c r="J7" s="17"/>
      <c r="K7" s="64"/>
      <c r="L7" s="2"/>
    </row>
    <row r="8" spans="1:20" ht="14.25" customHeight="1" x14ac:dyDescent="0.2">
      <c r="A8" s="10"/>
      <c r="B8" s="66" t="s">
        <v>62</v>
      </c>
      <c r="C8" s="67">
        <v>656.49900000000002</v>
      </c>
      <c r="D8" s="68">
        <v>2574</v>
      </c>
      <c r="E8" s="67">
        <v>3316.431</v>
      </c>
      <c r="F8" s="68">
        <v>4687</v>
      </c>
      <c r="G8" s="67">
        <v>6385.09</v>
      </c>
      <c r="H8" s="68">
        <v>4661</v>
      </c>
      <c r="I8" s="67">
        <v>550.96699999999998</v>
      </c>
      <c r="J8" s="68">
        <v>289</v>
      </c>
      <c r="K8" s="64"/>
      <c r="L8" s="2"/>
    </row>
    <row r="9" spans="1:20" ht="14.25" customHeight="1" x14ac:dyDescent="0.2">
      <c r="A9" s="10"/>
      <c r="B9" s="66" t="s">
        <v>63</v>
      </c>
      <c r="C9" s="67">
        <v>136.03100000000001</v>
      </c>
      <c r="D9" s="68">
        <v>1122</v>
      </c>
      <c r="E9" s="67">
        <v>914.41</v>
      </c>
      <c r="F9" s="68">
        <v>2135</v>
      </c>
      <c r="G9" s="67">
        <v>1551.7070000000001</v>
      </c>
      <c r="H9" s="68">
        <v>2116</v>
      </c>
      <c r="I9" s="67">
        <v>565.64599999999996</v>
      </c>
      <c r="J9" s="68">
        <v>400</v>
      </c>
      <c r="K9" s="64"/>
      <c r="L9" s="2"/>
    </row>
    <row r="10" spans="1:20" ht="14.25" customHeight="1" x14ac:dyDescent="0.2">
      <c r="A10" s="10"/>
      <c r="B10" s="29" t="s">
        <v>64</v>
      </c>
      <c r="C10" s="69">
        <v>792.53</v>
      </c>
      <c r="D10" s="70">
        <v>3696</v>
      </c>
      <c r="E10" s="69">
        <v>4230.8410000000003</v>
      </c>
      <c r="F10" s="70">
        <v>6822</v>
      </c>
      <c r="G10" s="69">
        <v>7936.7969999999987</v>
      </c>
      <c r="H10" s="70">
        <v>6777</v>
      </c>
      <c r="I10" s="69">
        <v>1116.6130000000001</v>
      </c>
      <c r="J10" s="70">
        <v>689</v>
      </c>
      <c r="K10" s="64"/>
      <c r="L10" s="2"/>
    </row>
    <row r="11" spans="1:20" ht="14.25" customHeight="1" x14ac:dyDescent="0.2">
      <c r="A11" s="10"/>
      <c r="B11" s="29"/>
      <c r="C11" s="69"/>
      <c r="D11" s="70"/>
      <c r="E11" s="69"/>
      <c r="F11" s="70"/>
      <c r="G11" s="69"/>
      <c r="H11" s="70"/>
      <c r="I11" s="69"/>
      <c r="J11" s="70"/>
      <c r="K11" s="64"/>
      <c r="L11" s="2"/>
    </row>
    <row r="12" spans="1:20" ht="14.25" customHeight="1" x14ac:dyDescent="0.2">
      <c r="A12" s="10"/>
      <c r="B12" s="66" t="s">
        <v>65</v>
      </c>
      <c r="C12" s="67">
        <v>65.331000000000003</v>
      </c>
      <c r="D12" s="68">
        <v>935</v>
      </c>
      <c r="E12" s="67">
        <v>206.255</v>
      </c>
      <c r="F12" s="68">
        <v>1929</v>
      </c>
      <c r="G12" s="67">
        <v>409.48099999999999</v>
      </c>
      <c r="H12" s="68">
        <v>1914</v>
      </c>
      <c r="I12" s="67">
        <v>93.774000000000001</v>
      </c>
      <c r="J12" s="68">
        <v>133</v>
      </c>
      <c r="K12" s="64"/>
      <c r="L12" s="2"/>
    </row>
    <row r="13" spans="1:20" ht="14.25" customHeight="1" x14ac:dyDescent="0.2">
      <c r="A13" s="10"/>
      <c r="B13" s="66" t="s">
        <v>66</v>
      </c>
      <c r="C13" s="67">
        <v>67.691000000000003</v>
      </c>
      <c r="D13" s="68">
        <v>1205</v>
      </c>
      <c r="E13" s="67">
        <v>201.934</v>
      </c>
      <c r="F13" s="68">
        <v>2269</v>
      </c>
      <c r="G13" s="67">
        <v>618.51700000000005</v>
      </c>
      <c r="H13" s="68">
        <v>2262</v>
      </c>
      <c r="I13" s="67">
        <v>227.12200000000001</v>
      </c>
      <c r="J13" s="68">
        <v>300</v>
      </c>
      <c r="K13" s="64"/>
      <c r="L13" s="2"/>
    </row>
    <row r="14" spans="1:20" ht="14.25" customHeight="1" x14ac:dyDescent="0.2">
      <c r="A14" s="10"/>
      <c r="B14" s="29" t="s">
        <v>67</v>
      </c>
      <c r="C14" s="69">
        <v>133.02199999999999</v>
      </c>
      <c r="D14" s="70">
        <v>2140</v>
      </c>
      <c r="E14" s="69">
        <v>408.18900000000002</v>
      </c>
      <c r="F14" s="70">
        <v>4198</v>
      </c>
      <c r="G14" s="69">
        <v>1027.998</v>
      </c>
      <c r="H14" s="70">
        <v>4176</v>
      </c>
      <c r="I14" s="69">
        <v>320.89600000000002</v>
      </c>
      <c r="J14" s="70">
        <v>433</v>
      </c>
      <c r="K14" s="64"/>
      <c r="L14" s="2"/>
    </row>
    <row r="15" spans="1:20" ht="14.25" customHeight="1" x14ac:dyDescent="0.2">
      <c r="A15" s="10"/>
      <c r="B15" s="32"/>
      <c r="C15" s="64"/>
      <c r="D15" s="62"/>
      <c r="E15" s="64"/>
      <c r="F15" s="62"/>
      <c r="G15" s="88"/>
      <c r="H15" s="62"/>
      <c r="I15" s="89"/>
      <c r="J15" s="62"/>
      <c r="K15" s="64"/>
      <c r="L15" s="2"/>
    </row>
    <row r="16" spans="1:20" ht="14.25" customHeight="1" x14ac:dyDescent="0.2">
      <c r="A16" s="10"/>
      <c r="B16" s="31" t="s">
        <v>12</v>
      </c>
      <c r="C16" s="64"/>
      <c r="D16" s="62"/>
      <c r="E16" s="64"/>
      <c r="F16" s="62"/>
      <c r="G16" s="88"/>
      <c r="H16" s="62"/>
      <c r="I16" s="89"/>
      <c r="J16" s="62"/>
      <c r="K16" s="64"/>
      <c r="L16" s="2"/>
    </row>
    <row r="17" spans="1:12" ht="14.25" customHeight="1" x14ac:dyDescent="0.2">
      <c r="A17" s="10"/>
      <c r="B17" s="32" t="s">
        <v>68</v>
      </c>
      <c r="C17" s="67">
        <v>827.28499999999997</v>
      </c>
      <c r="D17" s="68">
        <v>4365</v>
      </c>
      <c r="E17" s="67">
        <v>4263.4840000000004</v>
      </c>
      <c r="F17" s="68">
        <v>8787</v>
      </c>
      <c r="G17" s="67">
        <v>7868.8639999999996</v>
      </c>
      <c r="H17" s="68">
        <v>8739</v>
      </c>
      <c r="I17" s="67">
        <v>508.03199999999998</v>
      </c>
      <c r="J17" s="68">
        <v>446</v>
      </c>
      <c r="K17" s="64"/>
      <c r="L17" s="2"/>
    </row>
    <row r="18" spans="1:12" ht="14.25" customHeight="1" x14ac:dyDescent="0.2">
      <c r="A18" s="10"/>
      <c r="B18" s="32" t="s">
        <v>20</v>
      </c>
      <c r="C18" s="67">
        <v>98.266999999999996</v>
      </c>
      <c r="D18" s="68">
        <v>1471</v>
      </c>
      <c r="E18" s="67">
        <v>375.54599999999999</v>
      </c>
      <c r="F18" s="68">
        <v>2233</v>
      </c>
      <c r="G18" s="67">
        <v>1095.931</v>
      </c>
      <c r="H18" s="68">
        <v>2214</v>
      </c>
      <c r="I18" s="67">
        <v>929.47699999999998</v>
      </c>
      <c r="J18" s="68">
        <v>676</v>
      </c>
      <c r="K18" s="64"/>
      <c r="L18" s="2"/>
    </row>
    <row r="19" spans="1:12" ht="14.25" customHeight="1" x14ac:dyDescent="0.2">
      <c r="A19" s="10"/>
      <c r="B19" s="32"/>
      <c r="C19" s="64"/>
      <c r="D19" s="62"/>
      <c r="E19" s="64"/>
      <c r="F19" s="62"/>
      <c r="G19" s="88"/>
      <c r="H19" s="62"/>
      <c r="I19" s="88"/>
      <c r="J19" s="62"/>
      <c r="K19" s="64"/>
      <c r="L19" s="2"/>
    </row>
    <row r="20" spans="1:12" ht="14.25" customHeight="1" x14ac:dyDescent="0.2">
      <c r="A20" s="10"/>
      <c r="B20" s="31" t="s">
        <v>13</v>
      </c>
      <c r="C20" s="64"/>
      <c r="D20" s="62"/>
      <c r="E20" s="64"/>
      <c r="F20" s="62"/>
      <c r="G20" s="88"/>
      <c r="H20" s="62"/>
      <c r="I20" s="88"/>
      <c r="J20" s="62"/>
      <c r="K20" s="64"/>
      <c r="L20" s="2"/>
    </row>
    <row r="21" spans="1:12" ht="14.25" customHeight="1" x14ac:dyDescent="0.2">
      <c r="A21" s="10"/>
      <c r="B21" s="66" t="s">
        <v>14</v>
      </c>
      <c r="C21" s="67">
        <v>91.853999999999999</v>
      </c>
      <c r="D21" s="68">
        <v>747</v>
      </c>
      <c r="E21" s="67">
        <v>1101.4880000000001</v>
      </c>
      <c r="F21" s="68">
        <v>1744</v>
      </c>
      <c r="G21" s="67">
        <v>1743.04</v>
      </c>
      <c r="H21" s="68">
        <v>1744</v>
      </c>
      <c r="I21" s="67">
        <v>278.483</v>
      </c>
      <c r="J21" s="68">
        <v>222</v>
      </c>
      <c r="K21" s="67"/>
      <c r="L21" s="2"/>
    </row>
    <row r="22" spans="1:12" ht="14.25" customHeight="1" x14ac:dyDescent="0.2">
      <c r="A22" s="10"/>
      <c r="B22" s="66" t="s">
        <v>15</v>
      </c>
      <c r="C22" s="67">
        <v>125.667</v>
      </c>
      <c r="D22" s="68">
        <v>686</v>
      </c>
      <c r="E22" s="67">
        <v>933.39700000000005</v>
      </c>
      <c r="F22" s="68">
        <v>1810</v>
      </c>
      <c r="G22" s="67">
        <v>1512.213</v>
      </c>
      <c r="H22" s="68">
        <v>1810</v>
      </c>
      <c r="I22" s="67">
        <v>93.653000000000006</v>
      </c>
      <c r="J22" s="68">
        <v>74</v>
      </c>
      <c r="K22" s="67"/>
      <c r="L22" s="2"/>
    </row>
    <row r="23" spans="1:12" ht="14.25" customHeight="1" x14ac:dyDescent="0.2">
      <c r="A23" s="10"/>
      <c r="B23" s="66" t="s">
        <v>16</v>
      </c>
      <c r="C23" s="67">
        <v>221.86</v>
      </c>
      <c r="D23" s="68">
        <v>1266</v>
      </c>
      <c r="E23" s="67">
        <v>952.28800000000001</v>
      </c>
      <c r="F23" s="68">
        <v>2844</v>
      </c>
      <c r="G23" s="67">
        <v>1718.8309999999999</v>
      </c>
      <c r="H23" s="68">
        <v>2832</v>
      </c>
      <c r="I23" s="67">
        <v>162.28</v>
      </c>
      <c r="J23" s="68">
        <v>177</v>
      </c>
      <c r="K23" s="67"/>
      <c r="L23" s="2"/>
    </row>
    <row r="24" spans="1:12" ht="14.25" customHeight="1" x14ac:dyDescent="0.2">
      <c r="A24" s="10"/>
      <c r="B24" s="66" t="s">
        <v>17</v>
      </c>
      <c r="C24" s="67">
        <v>319.565</v>
      </c>
      <c r="D24" s="68">
        <v>1411</v>
      </c>
      <c r="E24" s="67">
        <v>889.13499999999999</v>
      </c>
      <c r="F24" s="68">
        <v>2362</v>
      </c>
      <c r="G24" s="67">
        <v>1849.6890000000001</v>
      </c>
      <c r="H24" s="68">
        <v>2312</v>
      </c>
      <c r="I24" s="67">
        <v>368.43799999999999</v>
      </c>
      <c r="J24" s="68">
        <v>279</v>
      </c>
      <c r="K24" s="67"/>
      <c r="L24" s="2"/>
    </row>
    <row r="25" spans="1:12" ht="14.25" customHeight="1" x14ac:dyDescent="0.2">
      <c r="A25" s="10"/>
      <c r="B25" s="66" t="s">
        <v>18</v>
      </c>
      <c r="C25" s="87">
        <v>96.7</v>
      </c>
      <c r="D25" s="68">
        <v>637</v>
      </c>
      <c r="E25" s="87">
        <v>361.47300000000001</v>
      </c>
      <c r="F25" s="68">
        <v>825</v>
      </c>
      <c r="G25" s="67">
        <v>782.24199999999996</v>
      </c>
      <c r="H25" s="68">
        <v>820</v>
      </c>
      <c r="I25" s="67">
        <v>235.542</v>
      </c>
      <c r="J25" s="68">
        <v>172</v>
      </c>
      <c r="K25" s="67"/>
      <c r="L25" s="2"/>
    </row>
    <row r="26" spans="1:12" ht="14.25" customHeight="1" x14ac:dyDescent="0.2">
      <c r="A26" s="10"/>
      <c r="B26" s="66" t="s">
        <v>19</v>
      </c>
      <c r="C26" s="87">
        <v>69.906000000000006</v>
      </c>
      <c r="D26" s="68">
        <v>1089</v>
      </c>
      <c r="E26" s="87">
        <v>401.24900000000002</v>
      </c>
      <c r="F26" s="68">
        <v>1435</v>
      </c>
      <c r="G26" s="67">
        <v>1358.78</v>
      </c>
      <c r="H26" s="68">
        <v>1435</v>
      </c>
      <c r="I26" s="67">
        <v>299.113</v>
      </c>
      <c r="J26" s="68">
        <v>198</v>
      </c>
      <c r="K26" s="67"/>
      <c r="L26" s="2"/>
    </row>
    <row r="27" spans="1:12" ht="14.25" customHeight="1" x14ac:dyDescent="0.2">
      <c r="A27" s="10"/>
      <c r="B27" s="66"/>
      <c r="C27" s="10"/>
      <c r="D27" s="80"/>
      <c r="E27" s="10"/>
      <c r="F27" s="13"/>
      <c r="H27" s="13"/>
      <c r="J27" s="13"/>
      <c r="K27" s="67"/>
      <c r="L27" s="2"/>
    </row>
    <row r="28" spans="1:12" s="71" customFormat="1" ht="14.25" customHeight="1" x14ac:dyDescent="0.2">
      <c r="A28" s="18"/>
      <c r="B28" s="72" t="s">
        <v>0</v>
      </c>
      <c r="C28" s="73">
        <v>925.55200000000002</v>
      </c>
      <c r="D28" s="74">
        <v>5836</v>
      </c>
      <c r="E28" s="69">
        <v>4639.03</v>
      </c>
      <c r="F28" s="74">
        <v>11020</v>
      </c>
      <c r="G28" s="73">
        <v>8964.7950000000001</v>
      </c>
      <c r="H28" s="74">
        <v>10953</v>
      </c>
      <c r="I28" s="73">
        <v>1437.509</v>
      </c>
      <c r="J28" s="74">
        <v>1122</v>
      </c>
      <c r="K28" s="77"/>
      <c r="L28" s="358"/>
    </row>
    <row r="29" spans="1:12" ht="14.25" customHeight="1" x14ac:dyDescent="0.2">
      <c r="A29" s="10"/>
      <c r="B29" s="90"/>
      <c r="C29" s="63"/>
      <c r="D29" s="63"/>
      <c r="E29" s="63"/>
      <c r="F29" s="63"/>
      <c r="G29" s="65"/>
      <c r="H29" s="65"/>
      <c r="I29" s="75" t="s">
        <v>41</v>
      </c>
      <c r="J29" s="65"/>
      <c r="K29" s="64"/>
      <c r="L29" s="2"/>
    </row>
    <row r="30" spans="1:12" ht="14.25" customHeight="1" x14ac:dyDescent="0.2">
      <c r="A30" s="10"/>
      <c r="B30" s="161" t="s">
        <v>69</v>
      </c>
      <c r="C30" s="64"/>
      <c r="D30" s="64"/>
      <c r="E30" s="64"/>
      <c r="F30" s="64"/>
      <c r="G30" s="88"/>
      <c r="H30" s="88"/>
      <c r="I30" s="88"/>
      <c r="J30" s="88"/>
      <c r="K30" s="64"/>
      <c r="L30" s="2"/>
    </row>
    <row r="31" spans="1:12" ht="14.25" customHeight="1" x14ac:dyDescent="0.2">
      <c r="A31" s="10"/>
      <c r="B31" s="66" t="s">
        <v>62</v>
      </c>
      <c r="C31" s="76">
        <v>8.4499999999999993</v>
      </c>
      <c r="D31" s="76"/>
      <c r="E31" s="76">
        <v>24.157</v>
      </c>
      <c r="F31" s="76"/>
      <c r="G31" s="76">
        <v>46.753</v>
      </c>
      <c r="H31" s="76"/>
      <c r="I31" s="76">
        <v>57.146999999999998</v>
      </c>
      <c r="J31" s="76"/>
      <c r="K31" s="64"/>
      <c r="L31" s="2"/>
    </row>
    <row r="32" spans="1:12" ht="14.25" customHeight="1" x14ac:dyDescent="0.2">
      <c r="A32" s="10"/>
      <c r="B32" s="66" t="s">
        <v>63</v>
      </c>
      <c r="C32" s="76">
        <v>7.0460000000000003</v>
      </c>
      <c r="D32" s="76"/>
      <c r="E32" s="76">
        <v>25.518999999999998</v>
      </c>
      <c r="F32" s="76"/>
      <c r="G32" s="76">
        <v>43.603000000000002</v>
      </c>
      <c r="H32" s="76"/>
      <c r="I32" s="76">
        <v>74.34</v>
      </c>
      <c r="J32" s="76"/>
      <c r="K32" s="64"/>
      <c r="L32" s="2"/>
    </row>
    <row r="33" spans="1:12" ht="14.25" customHeight="1" x14ac:dyDescent="0.2">
      <c r="A33" s="10"/>
      <c r="B33" s="29" t="s">
        <v>64</v>
      </c>
      <c r="C33" s="77">
        <v>8.1709999999999994</v>
      </c>
      <c r="D33" s="77"/>
      <c r="E33" s="77">
        <v>24.439</v>
      </c>
      <c r="F33" s="77"/>
      <c r="G33" s="77">
        <v>46.101999999999997</v>
      </c>
      <c r="H33" s="77"/>
      <c r="I33" s="77">
        <v>64.730999999999995</v>
      </c>
      <c r="J33" s="77"/>
      <c r="K33" s="64"/>
      <c r="L33" s="2"/>
    </row>
    <row r="34" spans="1:12" ht="14.25" customHeight="1" x14ac:dyDescent="0.2">
      <c r="A34" s="10"/>
      <c r="B34" s="29"/>
      <c r="C34" s="77"/>
      <c r="D34" s="77"/>
      <c r="E34" s="77"/>
      <c r="F34" s="77"/>
      <c r="G34" s="77"/>
      <c r="H34" s="77"/>
      <c r="I34" s="77"/>
      <c r="J34" s="77"/>
      <c r="K34" s="64"/>
      <c r="L34" s="2"/>
    </row>
    <row r="35" spans="1:12" ht="14.25" customHeight="1" x14ac:dyDescent="0.2">
      <c r="A35" s="10"/>
      <c r="B35" s="66" t="s">
        <v>65</v>
      </c>
      <c r="C35" s="76">
        <v>8.9039999999999999</v>
      </c>
      <c r="D35" s="76"/>
      <c r="E35" s="76">
        <v>14.138</v>
      </c>
      <c r="F35" s="76"/>
      <c r="G35" s="76">
        <v>28.297000000000001</v>
      </c>
      <c r="H35" s="76"/>
      <c r="I35" s="76">
        <v>82.275999999999996</v>
      </c>
      <c r="J35" s="76"/>
      <c r="K35" s="64"/>
      <c r="L35" s="2"/>
    </row>
    <row r="36" spans="1:12" ht="14.25" customHeight="1" x14ac:dyDescent="0.2">
      <c r="A36" s="10"/>
      <c r="B36" s="66" t="s">
        <v>66</v>
      </c>
      <c r="C36" s="76">
        <v>6.383</v>
      </c>
      <c r="D36" s="76"/>
      <c r="E36" s="76">
        <v>10.507999999999999</v>
      </c>
      <c r="F36" s="76"/>
      <c r="G36" s="76">
        <v>32.268000000000001</v>
      </c>
      <c r="H36" s="76"/>
      <c r="I36" s="76">
        <v>79.438000000000002</v>
      </c>
      <c r="J36" s="76"/>
      <c r="K36" s="64"/>
      <c r="L36" s="2"/>
    </row>
    <row r="37" spans="1:12" ht="14.25" customHeight="1" x14ac:dyDescent="0.2">
      <c r="A37" s="10"/>
      <c r="B37" s="29" t="s">
        <v>67</v>
      </c>
      <c r="C37" s="77">
        <v>7.4139999999999997</v>
      </c>
      <c r="D37" s="77"/>
      <c r="E37" s="77">
        <v>12.074999999999999</v>
      </c>
      <c r="F37" s="77"/>
      <c r="G37" s="77">
        <v>30.56</v>
      </c>
      <c r="H37" s="77"/>
      <c r="I37" s="77">
        <v>80.247</v>
      </c>
      <c r="J37" s="77"/>
      <c r="K37" s="64"/>
      <c r="L37" s="2"/>
    </row>
    <row r="38" spans="1:12" ht="14.25" customHeight="1" x14ac:dyDescent="0.2">
      <c r="A38" s="10"/>
      <c r="B38" s="66"/>
      <c r="C38" s="64"/>
      <c r="D38" s="64"/>
      <c r="E38" s="64"/>
      <c r="F38" s="64"/>
      <c r="G38" s="88"/>
      <c r="H38" s="88"/>
      <c r="I38" s="88"/>
      <c r="J38" s="88"/>
      <c r="K38" s="64"/>
      <c r="L38" s="2"/>
    </row>
    <row r="39" spans="1:12" ht="14.25" customHeight="1" x14ac:dyDescent="0.2">
      <c r="A39" s="10"/>
      <c r="B39" s="31" t="s">
        <v>12</v>
      </c>
      <c r="C39" s="64"/>
      <c r="D39" s="64"/>
      <c r="E39" s="64"/>
      <c r="F39" s="64"/>
      <c r="G39" s="88"/>
      <c r="H39" s="88"/>
      <c r="I39" s="88"/>
      <c r="J39" s="88"/>
      <c r="K39" s="64"/>
      <c r="L39" s="2"/>
    </row>
    <row r="40" spans="1:12" ht="14.25" customHeight="1" x14ac:dyDescent="0.2">
      <c r="A40" s="10"/>
      <c r="B40" s="32" t="s">
        <v>68</v>
      </c>
      <c r="C40" s="91">
        <v>8.9459999999999997</v>
      </c>
      <c r="D40" s="64"/>
      <c r="E40" s="91">
        <v>24.332999999999998</v>
      </c>
      <c r="F40" s="64"/>
      <c r="G40" s="91">
        <v>45.134</v>
      </c>
      <c r="H40" s="88"/>
      <c r="I40" s="91">
        <v>55.9</v>
      </c>
      <c r="J40" s="88"/>
      <c r="K40" s="64"/>
      <c r="L40" s="2"/>
    </row>
    <row r="41" spans="1:12" ht="14.25" customHeight="1" x14ac:dyDescent="0.2">
      <c r="A41" s="10"/>
      <c r="B41" s="32" t="s">
        <v>20</v>
      </c>
      <c r="C41" s="91">
        <v>4.3760000000000003</v>
      </c>
      <c r="D41" s="64"/>
      <c r="E41" s="91">
        <v>11.843999999999999</v>
      </c>
      <c r="F41" s="64"/>
      <c r="G41" s="91">
        <v>34.844000000000001</v>
      </c>
      <c r="H41" s="88"/>
      <c r="I41" s="91">
        <v>76.433000000000007</v>
      </c>
      <c r="J41" s="88"/>
      <c r="K41" s="64"/>
      <c r="L41" s="2"/>
    </row>
    <row r="42" spans="1:12" ht="14.25" customHeight="1" x14ac:dyDescent="0.2">
      <c r="A42" s="10"/>
      <c r="B42" s="32"/>
      <c r="C42" s="64"/>
      <c r="D42" s="64"/>
      <c r="E42" s="64"/>
      <c r="F42" s="64"/>
      <c r="G42" s="88"/>
      <c r="H42" s="88"/>
      <c r="I42" s="92"/>
      <c r="J42" s="2"/>
      <c r="K42" s="64"/>
      <c r="L42" s="2"/>
    </row>
    <row r="43" spans="1:12" ht="14.25" customHeight="1" x14ac:dyDescent="0.2">
      <c r="A43" s="10"/>
      <c r="B43" s="31" t="s">
        <v>12</v>
      </c>
      <c r="C43" s="64"/>
      <c r="D43" s="64"/>
      <c r="E43" s="64"/>
      <c r="F43" s="64"/>
      <c r="G43" s="88"/>
      <c r="H43" s="88"/>
      <c r="I43" s="92"/>
      <c r="J43" s="2"/>
      <c r="K43" s="64"/>
      <c r="L43" s="2"/>
    </row>
    <row r="44" spans="1:12" ht="14.25" customHeight="1" x14ac:dyDescent="0.2">
      <c r="A44" s="10"/>
      <c r="B44" s="66" t="s">
        <v>14</v>
      </c>
      <c r="C44" s="76">
        <v>5.0510000000000002</v>
      </c>
      <c r="D44" s="76"/>
      <c r="E44" s="76">
        <v>26.911999999999999</v>
      </c>
      <c r="F44" s="76"/>
      <c r="G44" s="76">
        <v>42.585999999999999</v>
      </c>
      <c r="H44" s="76"/>
      <c r="I44" s="76">
        <v>54.04</v>
      </c>
      <c r="J44" s="2"/>
      <c r="K44" s="76"/>
      <c r="L44" s="2"/>
    </row>
    <row r="45" spans="1:12" ht="14.25" customHeight="1" x14ac:dyDescent="0.2">
      <c r="A45" s="10"/>
      <c r="B45" s="66" t="s">
        <v>15</v>
      </c>
      <c r="C45" s="76">
        <v>8.0830000000000002</v>
      </c>
      <c r="D45" s="76"/>
      <c r="E45" s="76">
        <v>25.361000000000001</v>
      </c>
      <c r="F45" s="76"/>
      <c r="G45" s="76">
        <v>41.087000000000003</v>
      </c>
      <c r="H45" s="76"/>
      <c r="I45" s="76">
        <v>46.128999999999998</v>
      </c>
      <c r="J45" s="2"/>
      <c r="K45" s="76"/>
      <c r="L45" s="2"/>
    </row>
    <row r="46" spans="1:12" ht="14.25" customHeight="1" x14ac:dyDescent="0.2">
      <c r="A46" s="10"/>
      <c r="B46" s="66" t="s">
        <v>16</v>
      </c>
      <c r="C46" s="76">
        <v>10.922000000000001</v>
      </c>
      <c r="D46" s="76"/>
      <c r="E46" s="76">
        <v>22.698</v>
      </c>
      <c r="F46" s="76"/>
      <c r="G46" s="76">
        <v>41.143999999999998</v>
      </c>
      <c r="H46" s="76"/>
      <c r="I46" s="76">
        <v>62.314</v>
      </c>
      <c r="J46" s="2"/>
      <c r="K46" s="76"/>
      <c r="L46" s="2"/>
    </row>
    <row r="47" spans="1:12" ht="14.25" customHeight="1" x14ac:dyDescent="0.2">
      <c r="A47" s="10"/>
      <c r="B47" s="66" t="s">
        <v>17</v>
      </c>
      <c r="C47" s="76">
        <v>12.672000000000001</v>
      </c>
      <c r="D47" s="76"/>
      <c r="E47" s="76">
        <v>21.324999999999999</v>
      </c>
      <c r="F47" s="76"/>
      <c r="G47" s="76">
        <v>45.264000000000003</v>
      </c>
      <c r="H47" s="76"/>
      <c r="I47" s="76">
        <v>82.864999999999995</v>
      </c>
      <c r="J47" s="2"/>
      <c r="K47" s="76"/>
      <c r="L47" s="2"/>
    </row>
    <row r="48" spans="1:12" ht="14.25" customHeight="1" x14ac:dyDescent="0.2">
      <c r="A48" s="10"/>
      <c r="B48" s="66" t="s">
        <v>18</v>
      </c>
      <c r="C48" s="76">
        <v>7.7359999999999998</v>
      </c>
      <c r="D48" s="76"/>
      <c r="E48" s="76">
        <v>22.593</v>
      </c>
      <c r="F48" s="76"/>
      <c r="G48" s="76">
        <v>49.253</v>
      </c>
      <c r="H48" s="76"/>
      <c r="I48" s="76">
        <v>78.936999999999998</v>
      </c>
      <c r="J48" s="2"/>
      <c r="K48" s="76"/>
      <c r="L48" s="2"/>
    </row>
    <row r="49" spans="1:12" ht="14.25" customHeight="1" x14ac:dyDescent="0.2">
      <c r="A49" s="10"/>
      <c r="B49" s="66" t="s">
        <v>19</v>
      </c>
      <c r="C49" s="76">
        <v>3.0169999999999999</v>
      </c>
      <c r="D49" s="76"/>
      <c r="E49" s="76">
        <v>13.584</v>
      </c>
      <c r="F49" s="76"/>
      <c r="G49" s="76">
        <v>46.000999999999998</v>
      </c>
      <c r="H49" s="76"/>
      <c r="I49" s="76">
        <v>74.203000000000003</v>
      </c>
      <c r="J49" s="2"/>
      <c r="K49" s="76"/>
      <c r="L49" s="2"/>
    </row>
    <row r="50" spans="1:12" ht="14.25" customHeight="1" x14ac:dyDescent="0.2">
      <c r="A50" s="10"/>
      <c r="B50" s="66"/>
      <c r="D50" s="76"/>
      <c r="F50" s="76"/>
      <c r="H50" s="76"/>
      <c r="J50" s="2"/>
      <c r="K50" s="76"/>
      <c r="L50" s="2"/>
    </row>
    <row r="51" spans="1:12" s="71" customFormat="1" ht="14.25" customHeight="1" x14ac:dyDescent="0.25">
      <c r="A51" s="18"/>
      <c r="B51" s="72" t="s">
        <v>0</v>
      </c>
      <c r="C51" s="78">
        <v>8.0530000000000008</v>
      </c>
      <c r="D51" s="78"/>
      <c r="E51" s="78">
        <v>22.419</v>
      </c>
      <c r="F51" s="78"/>
      <c r="G51" s="78">
        <v>43.561999999999998</v>
      </c>
      <c r="H51" s="78"/>
      <c r="I51" s="78">
        <v>67.650999999999996</v>
      </c>
      <c r="J51" s="79"/>
      <c r="K51" s="77"/>
    </row>
    <row r="52" spans="1:12" s="71" customFormat="1" ht="28.5" customHeight="1" x14ac:dyDescent="0.2">
      <c r="A52" s="18"/>
      <c r="B52" s="526" t="s">
        <v>252</v>
      </c>
      <c r="C52" s="526"/>
      <c r="D52" s="526"/>
      <c r="E52" s="526"/>
      <c r="F52" s="526"/>
      <c r="G52" s="526"/>
      <c r="H52" s="526"/>
      <c r="I52" s="526"/>
      <c r="J52" s="526"/>
      <c r="K52" s="77"/>
    </row>
    <row r="53" spans="1:12" s="10" customFormat="1" ht="14.25" customHeight="1" x14ac:dyDescent="0.2">
      <c r="B53" s="71" t="s">
        <v>9</v>
      </c>
    </row>
    <row r="54" spans="1:12" s="10" customFormat="1" ht="12.75" customHeight="1" x14ac:dyDescent="0.2">
      <c r="B54" s="18"/>
    </row>
    <row r="55" spans="1:12" ht="12.75" customHeight="1" x14ac:dyDescent="0.2">
      <c r="B55" s="71"/>
    </row>
  </sheetData>
  <mergeCells count="3">
    <mergeCell ref="B2:J2"/>
    <mergeCell ref="B52:J52"/>
    <mergeCell ref="C5:I5"/>
  </mergeCells>
  <phoneticPr fontId="36" type="noConversion"/>
  <pageMargins left="0.7" right="0.7" top="0.75" bottom="0.75" header="0.3" footer="0.3"/>
  <pageSetup paperSize="9" orientation="landscape" verticalDpi="599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B1:G39"/>
  <sheetViews>
    <sheetView topLeftCell="A3" workbookViewId="0">
      <selection activeCell="F7" sqref="F6:F7"/>
    </sheetView>
  </sheetViews>
  <sheetFormatPr defaultRowHeight="12" x14ac:dyDescent="0.2"/>
  <cols>
    <col min="1" max="1" width="9.140625" style="1"/>
    <col min="2" max="2" width="25.7109375" style="1" customWidth="1"/>
    <col min="3" max="6" width="11.42578125" style="1" customWidth="1"/>
    <col min="7" max="7" width="10.7109375" style="1" customWidth="1"/>
    <col min="8" max="16384" width="9.140625" style="1"/>
  </cols>
  <sheetData>
    <row r="1" spans="2:7" ht="14.25" customHeight="1" x14ac:dyDescent="0.2"/>
    <row r="2" spans="2:7" ht="37.5" customHeight="1" x14ac:dyDescent="0.2">
      <c r="B2" s="465" t="s">
        <v>177</v>
      </c>
      <c r="C2" s="465"/>
      <c r="D2" s="465"/>
      <c r="E2" s="465"/>
      <c r="F2" s="465"/>
      <c r="G2" s="465"/>
    </row>
    <row r="3" spans="2:7" ht="14.25" customHeight="1" x14ac:dyDescent="0.2"/>
    <row r="4" spans="2:7" ht="14.25" customHeight="1" x14ac:dyDescent="0.2">
      <c r="B4" s="394" t="s">
        <v>204</v>
      </c>
    </row>
    <row r="5" spans="2:7" ht="57" customHeight="1" x14ac:dyDescent="0.2">
      <c r="B5" s="157"/>
      <c r="C5" s="30" t="s">
        <v>72</v>
      </c>
      <c r="D5" s="30" t="s">
        <v>217</v>
      </c>
      <c r="E5" s="30" t="s">
        <v>73</v>
      </c>
      <c r="F5" s="30" t="s">
        <v>189</v>
      </c>
      <c r="G5" s="436" t="s">
        <v>39</v>
      </c>
    </row>
    <row r="6" spans="2:7" ht="14.25" customHeight="1" x14ac:dyDescent="0.2">
      <c r="B6" s="158" t="s">
        <v>69</v>
      </c>
      <c r="C6" s="17"/>
      <c r="E6" s="17"/>
      <c r="F6" s="17"/>
      <c r="G6" s="17"/>
    </row>
    <row r="7" spans="2:7" ht="14.25" customHeight="1" x14ac:dyDescent="0.2">
      <c r="B7" s="214" t="s">
        <v>1</v>
      </c>
      <c r="C7" s="26">
        <v>1088.3309999999999</v>
      </c>
      <c r="D7" s="451" t="s">
        <v>216</v>
      </c>
      <c r="E7" s="109">
        <v>11.617000000000001</v>
      </c>
      <c r="F7" s="26">
        <v>10673.934999999999</v>
      </c>
      <c r="G7" s="159">
        <v>3567</v>
      </c>
    </row>
    <row r="8" spans="2:7" ht="14.25" customHeight="1" x14ac:dyDescent="0.2">
      <c r="B8" s="214" t="s">
        <v>2</v>
      </c>
      <c r="C8" s="26">
        <v>993.11800000000005</v>
      </c>
      <c r="D8" s="451" t="s">
        <v>216</v>
      </c>
      <c r="E8" s="109">
        <v>3.2789999999999999</v>
      </c>
      <c r="F8" s="26">
        <v>3301.8649999999998</v>
      </c>
      <c r="G8" s="159">
        <v>1941</v>
      </c>
    </row>
    <row r="9" spans="2:7" ht="14.25" customHeight="1" x14ac:dyDescent="0.2">
      <c r="B9" s="215" t="s">
        <v>64</v>
      </c>
      <c r="C9" s="27">
        <v>1065.837</v>
      </c>
      <c r="D9" s="452" t="s">
        <v>216</v>
      </c>
      <c r="E9" s="33">
        <v>14.896000000000001</v>
      </c>
      <c r="F9" s="27">
        <v>13975.8</v>
      </c>
      <c r="G9" s="160">
        <v>5508</v>
      </c>
    </row>
    <row r="10" spans="2:7" ht="14.25" customHeight="1" x14ac:dyDescent="0.2">
      <c r="B10" s="214"/>
      <c r="C10" s="26"/>
      <c r="D10" s="15"/>
      <c r="E10" s="32"/>
      <c r="F10" s="26"/>
      <c r="G10" s="159"/>
    </row>
    <row r="11" spans="2:7" ht="14.25" customHeight="1" x14ac:dyDescent="0.2">
      <c r="B11" s="214" t="s">
        <v>3</v>
      </c>
      <c r="C11" s="26">
        <v>848.23599999999999</v>
      </c>
      <c r="D11" s="451" t="s">
        <v>216</v>
      </c>
      <c r="E11" s="109">
        <v>0.82799999999999996</v>
      </c>
      <c r="F11" s="26">
        <v>976.572</v>
      </c>
      <c r="G11" s="159">
        <v>1254</v>
      </c>
    </row>
    <row r="12" spans="2:7" ht="14.25" customHeight="1" x14ac:dyDescent="0.2">
      <c r="B12" s="214" t="s">
        <v>4</v>
      </c>
      <c r="C12" s="26">
        <v>936.15700000000004</v>
      </c>
      <c r="D12" s="451" t="s">
        <v>216</v>
      </c>
      <c r="E12" s="109">
        <v>1.302</v>
      </c>
      <c r="F12" s="26">
        <v>1391.127</v>
      </c>
      <c r="G12" s="159">
        <v>1599</v>
      </c>
    </row>
    <row r="13" spans="2:7" ht="14.25" customHeight="1" x14ac:dyDescent="0.2">
      <c r="B13" s="215" t="s">
        <v>67</v>
      </c>
      <c r="C13" s="27">
        <v>899.89300000000003</v>
      </c>
      <c r="D13" s="452" t="s">
        <v>216</v>
      </c>
      <c r="E13" s="33">
        <v>2.1309999999999998</v>
      </c>
      <c r="F13" s="27">
        <v>2367.6990000000001</v>
      </c>
      <c r="G13" s="160">
        <v>2853</v>
      </c>
    </row>
    <row r="14" spans="2:7" ht="14.25" customHeight="1" x14ac:dyDescent="0.2">
      <c r="B14" s="216"/>
      <c r="C14" s="26"/>
      <c r="D14" s="15"/>
      <c r="E14" s="32"/>
      <c r="F14" s="26"/>
      <c r="G14" s="159"/>
    </row>
    <row r="15" spans="2:7" ht="14.25" customHeight="1" x14ac:dyDescent="0.2">
      <c r="B15" s="161" t="s">
        <v>12</v>
      </c>
      <c r="C15" s="26"/>
      <c r="D15" s="15"/>
      <c r="E15" s="32"/>
      <c r="F15" s="26"/>
      <c r="G15" s="159"/>
    </row>
    <row r="16" spans="2:7" ht="14.25" customHeight="1" x14ac:dyDescent="0.2">
      <c r="B16" s="214" t="s">
        <v>143</v>
      </c>
      <c r="C16" s="26">
        <v>1082.1669999999999</v>
      </c>
      <c r="D16" s="451" t="s">
        <v>216</v>
      </c>
      <c r="E16" s="109">
        <v>14.236000000000001</v>
      </c>
      <c r="F16" s="26">
        <v>13155.375</v>
      </c>
      <c r="G16" s="159">
        <v>6256</v>
      </c>
    </row>
    <row r="17" spans="2:7" ht="14.25" customHeight="1" x14ac:dyDescent="0.2">
      <c r="B17" s="214" t="s">
        <v>20</v>
      </c>
      <c r="C17" s="26">
        <v>875.21</v>
      </c>
      <c r="D17" s="451" t="s">
        <v>216</v>
      </c>
      <c r="E17" s="109">
        <v>2.79</v>
      </c>
      <c r="F17" s="26">
        <v>3188.1239999999998</v>
      </c>
      <c r="G17" s="159">
        <v>2105</v>
      </c>
    </row>
    <row r="18" spans="2:7" ht="14.25" customHeight="1" x14ac:dyDescent="0.2">
      <c r="B18" s="214"/>
      <c r="C18" s="26"/>
      <c r="D18" s="451"/>
      <c r="E18" s="109"/>
      <c r="F18" s="26"/>
      <c r="G18" s="159"/>
    </row>
    <row r="19" spans="2:7" ht="14.25" customHeight="1" x14ac:dyDescent="0.2">
      <c r="B19" s="161" t="s">
        <v>13</v>
      </c>
      <c r="C19" s="26"/>
      <c r="D19" s="451"/>
      <c r="E19" s="32"/>
      <c r="F19" s="26"/>
      <c r="G19" s="159"/>
    </row>
    <row r="20" spans="2:7" ht="14.25" customHeight="1" x14ac:dyDescent="0.2">
      <c r="B20" s="214" t="s">
        <v>14</v>
      </c>
      <c r="C20" s="26">
        <v>1042.2760000000001</v>
      </c>
      <c r="D20" s="451" t="s">
        <v>216</v>
      </c>
      <c r="E20" s="109">
        <v>3.3079999999999998</v>
      </c>
      <c r="F20" s="26">
        <v>3173.4319999999998</v>
      </c>
      <c r="G20" s="159">
        <v>1361</v>
      </c>
    </row>
    <row r="21" spans="2:7" ht="14.25" customHeight="1" x14ac:dyDescent="0.2">
      <c r="B21" s="214" t="s">
        <v>15</v>
      </c>
      <c r="C21" s="26">
        <v>1021.478</v>
      </c>
      <c r="D21" s="451" t="s">
        <v>216</v>
      </c>
      <c r="E21" s="109">
        <v>2.8559999999999999</v>
      </c>
      <c r="F21" s="26">
        <v>2795.7510000000002</v>
      </c>
      <c r="G21" s="159">
        <v>1270</v>
      </c>
    </row>
    <row r="22" spans="2:7" ht="14.25" customHeight="1" x14ac:dyDescent="0.2">
      <c r="B22" s="214" t="s">
        <v>16</v>
      </c>
      <c r="C22" s="26">
        <v>1018.481</v>
      </c>
      <c r="D22" s="451" t="s">
        <v>216</v>
      </c>
      <c r="E22" s="109">
        <v>3.1469999999999998</v>
      </c>
      <c r="F22" s="26">
        <v>3089.873</v>
      </c>
      <c r="G22" s="159">
        <v>1921</v>
      </c>
    </row>
    <row r="23" spans="2:7" ht="14.25" customHeight="1" x14ac:dyDescent="0.2">
      <c r="B23" s="214" t="s">
        <v>17</v>
      </c>
      <c r="C23" s="26">
        <v>1042.1959999999999</v>
      </c>
      <c r="D23" s="451" t="s">
        <v>216</v>
      </c>
      <c r="E23" s="109">
        <v>3.7469999999999999</v>
      </c>
      <c r="F23" s="26">
        <v>3595.5140000000001</v>
      </c>
      <c r="G23" s="159">
        <v>2017</v>
      </c>
    </row>
    <row r="24" spans="2:7" ht="14.25" customHeight="1" x14ac:dyDescent="0.2">
      <c r="B24" s="214" t="s">
        <v>18</v>
      </c>
      <c r="C24" s="26">
        <v>1050.4960000000001</v>
      </c>
      <c r="D24" s="451" t="s">
        <v>216</v>
      </c>
      <c r="E24" s="109">
        <v>1.7050000000000001</v>
      </c>
      <c r="F24" s="26">
        <v>1622.8979999999999</v>
      </c>
      <c r="G24" s="159">
        <v>853</v>
      </c>
    </row>
    <row r="25" spans="2:7" ht="14.25" customHeight="1" x14ac:dyDescent="0.2">
      <c r="B25" s="214" t="s">
        <v>19</v>
      </c>
      <c r="C25" s="26">
        <v>1095.8920000000001</v>
      </c>
      <c r="D25" s="451" t="s">
        <v>216</v>
      </c>
      <c r="E25" s="109">
        <v>2.2639999999999998</v>
      </c>
      <c r="F25" s="26">
        <v>2066.0309999999999</v>
      </c>
      <c r="G25" s="159">
        <v>939</v>
      </c>
    </row>
    <row r="26" spans="2:7" ht="14.25" customHeight="1" x14ac:dyDescent="0.2">
      <c r="B26" s="214"/>
      <c r="C26" s="26"/>
      <c r="E26" s="32"/>
      <c r="F26" s="32"/>
    </row>
    <row r="27" spans="2:7" ht="14.25" customHeight="1" x14ac:dyDescent="0.2">
      <c r="B27" s="161" t="s">
        <v>205</v>
      </c>
      <c r="C27" s="26"/>
      <c r="E27" s="32"/>
      <c r="F27" s="32"/>
    </row>
    <row r="28" spans="2:7" ht="14.25" customHeight="1" x14ac:dyDescent="0.2">
      <c r="B28" s="437">
        <v>10</v>
      </c>
      <c r="D28" s="26">
        <v>157.67400000000001</v>
      </c>
    </row>
    <row r="29" spans="2:7" ht="14.25" customHeight="1" x14ac:dyDescent="0.2">
      <c r="B29" s="437">
        <v>20</v>
      </c>
      <c r="D29" s="26">
        <v>323.71300000000002</v>
      </c>
    </row>
    <row r="30" spans="2:7" ht="14.25" customHeight="1" x14ac:dyDescent="0.2">
      <c r="B30" s="437">
        <v>30</v>
      </c>
      <c r="D30" s="26">
        <v>549.06700000000001</v>
      </c>
    </row>
    <row r="31" spans="2:7" ht="14.25" customHeight="1" x14ac:dyDescent="0.2">
      <c r="B31" s="437">
        <v>40</v>
      </c>
      <c r="D31" s="26">
        <v>1078.826</v>
      </c>
    </row>
    <row r="32" spans="2:7" ht="14.25" customHeight="1" x14ac:dyDescent="0.2">
      <c r="B32" s="437">
        <v>50</v>
      </c>
      <c r="D32" s="26">
        <v>1184.4929999999999</v>
      </c>
    </row>
    <row r="33" spans="2:7" ht="14.25" customHeight="1" x14ac:dyDescent="0.2">
      <c r="B33" s="437">
        <v>60</v>
      </c>
      <c r="D33" s="26">
        <v>1297.498</v>
      </c>
    </row>
    <row r="34" spans="2:7" ht="14.25" customHeight="1" x14ac:dyDescent="0.2">
      <c r="B34" s="437">
        <v>70</v>
      </c>
      <c r="D34" s="26">
        <v>1364.4090000000001</v>
      </c>
    </row>
    <row r="35" spans="2:7" ht="14.25" customHeight="1" x14ac:dyDescent="0.2">
      <c r="B35" s="437">
        <v>80</v>
      </c>
      <c r="D35" s="26">
        <v>1520.8440000000001</v>
      </c>
    </row>
    <row r="36" spans="2:7" ht="14.25" customHeight="1" x14ac:dyDescent="0.2">
      <c r="B36" s="437">
        <v>90</v>
      </c>
      <c r="D36" s="26">
        <v>1722.84</v>
      </c>
    </row>
    <row r="37" spans="2:7" ht="14.25" customHeight="1" x14ac:dyDescent="0.2">
      <c r="B37" s="161"/>
      <c r="C37" s="32"/>
      <c r="E37" s="32"/>
      <c r="F37" s="32"/>
    </row>
    <row r="38" spans="2:7" ht="14.25" customHeight="1" x14ac:dyDescent="0.2">
      <c r="B38" s="163" t="s">
        <v>0</v>
      </c>
      <c r="C38" s="20">
        <v>1041.7962207083601</v>
      </c>
      <c r="D38" s="450" t="s">
        <v>216</v>
      </c>
      <c r="E38" s="164">
        <v>17.026595491350861</v>
      </c>
      <c r="F38" s="20">
        <v>16343.499</v>
      </c>
      <c r="G38" s="99">
        <v>8361</v>
      </c>
    </row>
    <row r="39" spans="2:7" ht="14.25" customHeight="1" x14ac:dyDescent="0.2">
      <c r="B39" s="5" t="s">
        <v>9</v>
      </c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B1:F75"/>
  <sheetViews>
    <sheetView showGridLines="0" topLeftCell="A33" workbookViewId="0">
      <selection activeCell="F29" sqref="F29"/>
    </sheetView>
  </sheetViews>
  <sheetFormatPr defaultRowHeight="12" x14ac:dyDescent="0.2"/>
  <cols>
    <col min="2" max="2" width="26.5703125" customWidth="1"/>
    <col min="3" max="3" width="17.7109375" customWidth="1"/>
    <col min="4" max="5" width="14.140625" customWidth="1"/>
    <col min="6" max="6" width="13.7109375" customWidth="1"/>
    <col min="8" max="8" width="9.5703125" bestFit="1" customWidth="1"/>
    <col min="9" max="9" width="10.5703125" bestFit="1" customWidth="1"/>
  </cols>
  <sheetData>
    <row r="1" spans="2:6" s="371" customFormat="1" x14ac:dyDescent="0.2"/>
    <row r="2" spans="2:6" s="371" customFormat="1" ht="37.5" customHeight="1" x14ac:dyDescent="0.2">
      <c r="B2" s="528" t="s">
        <v>211</v>
      </c>
      <c r="C2" s="528"/>
      <c r="D2" s="528"/>
      <c r="E2" s="528"/>
    </row>
    <row r="3" spans="2:6" s="371" customFormat="1" x14ac:dyDescent="0.2"/>
    <row r="4" spans="2:6" s="371" customFormat="1" x14ac:dyDescent="0.2">
      <c r="B4" s="438" t="s">
        <v>206</v>
      </c>
      <c r="C4" s="16"/>
      <c r="D4" s="16"/>
      <c r="E4" s="16"/>
      <c r="F4" s="16"/>
    </row>
    <row r="5" spans="2:6" s="371" customFormat="1" ht="40.5" customHeight="1" x14ac:dyDescent="0.2">
      <c r="B5" s="94"/>
      <c r="C5" s="110" t="s">
        <v>200</v>
      </c>
      <c r="D5" s="142" t="s">
        <v>190</v>
      </c>
      <c r="E5" s="439" t="s">
        <v>39</v>
      </c>
    </row>
    <row r="6" spans="2:6" s="371" customFormat="1" ht="14.25" customHeight="1" x14ac:dyDescent="0.2">
      <c r="B6" s="16"/>
      <c r="C6" s="144"/>
      <c r="D6" s="396" t="s">
        <v>207</v>
      </c>
      <c r="E6" s="144"/>
    </row>
    <row r="7" spans="2:6" s="371" customFormat="1" ht="14.25" customHeight="1" x14ac:dyDescent="0.2">
      <c r="B7" s="366" t="s">
        <v>253</v>
      </c>
      <c r="C7" s="147"/>
      <c r="D7" s="115"/>
      <c r="E7" s="115"/>
    </row>
    <row r="8" spans="2:6" s="371" customFormat="1" ht="14.25" customHeight="1" x14ac:dyDescent="0.2">
      <c r="B8" s="367" t="s">
        <v>191</v>
      </c>
      <c r="C8" s="26">
        <v>10019.66</v>
      </c>
      <c r="D8" s="27">
        <v>14528.278</v>
      </c>
      <c r="E8" s="159">
        <v>7892</v>
      </c>
    </row>
    <row r="9" spans="2:6" s="371" customFormat="1" ht="14.25" customHeight="1" x14ac:dyDescent="0.2">
      <c r="B9" s="368" t="s">
        <v>254</v>
      </c>
      <c r="C9" s="26">
        <v>5852.0150000000003</v>
      </c>
      <c r="D9" s="27">
        <v>8054.4669999999996</v>
      </c>
      <c r="E9" s="159">
        <v>4116</v>
      </c>
    </row>
    <row r="10" spans="2:6" s="371" customFormat="1" ht="14.25" customHeight="1" x14ac:dyDescent="0.2">
      <c r="B10" s="146"/>
      <c r="C10" s="26"/>
      <c r="D10" s="27"/>
      <c r="E10" s="159"/>
    </row>
    <row r="11" spans="2:6" s="371" customFormat="1" ht="14.25" customHeight="1" x14ac:dyDescent="0.2">
      <c r="B11" s="369" t="s">
        <v>192</v>
      </c>
      <c r="C11" s="26"/>
      <c r="D11" s="27"/>
      <c r="E11" s="159"/>
    </row>
    <row r="12" spans="2:6" s="371" customFormat="1" ht="14.25" customHeight="1" x14ac:dyDescent="0.2">
      <c r="B12" s="368" t="s">
        <v>92</v>
      </c>
      <c r="C12" s="26">
        <v>1799.577</v>
      </c>
      <c r="D12" s="27">
        <v>2759.5250000000001</v>
      </c>
      <c r="E12" s="159">
        <v>1885</v>
      </c>
    </row>
    <row r="13" spans="2:6" s="371" customFormat="1" ht="14.25" customHeight="1" x14ac:dyDescent="0.2">
      <c r="B13" s="146" t="s">
        <v>255</v>
      </c>
      <c r="C13" s="26">
        <v>14072.098</v>
      </c>
      <c r="D13" s="27">
        <v>19823.22</v>
      </c>
      <c r="E13" s="159">
        <v>10123</v>
      </c>
    </row>
    <row r="14" spans="2:6" s="371" customFormat="1" ht="14.25" customHeight="1" x14ac:dyDescent="0.2">
      <c r="B14" s="146"/>
      <c r="C14" s="26"/>
      <c r="D14" s="27"/>
      <c r="E14" s="159"/>
    </row>
    <row r="15" spans="2:6" s="371" customFormat="1" ht="14.25" customHeight="1" x14ac:dyDescent="0.2">
      <c r="B15" s="370" t="s">
        <v>193</v>
      </c>
      <c r="C15" s="26"/>
      <c r="D15" s="27"/>
      <c r="E15" s="159"/>
    </row>
    <row r="16" spans="2:6" s="371" customFormat="1" ht="14.25" customHeight="1" x14ac:dyDescent="0.2">
      <c r="B16" s="368" t="s">
        <v>95</v>
      </c>
      <c r="C16" s="26">
        <v>2105.2199999999998</v>
      </c>
      <c r="D16" s="27">
        <v>2951.674</v>
      </c>
      <c r="E16" s="159">
        <v>1897</v>
      </c>
    </row>
    <row r="17" spans="2:5" s="371" customFormat="1" ht="14.25" customHeight="1" x14ac:dyDescent="0.2">
      <c r="B17" s="368" t="s">
        <v>194</v>
      </c>
      <c r="C17" s="26">
        <v>13766.455</v>
      </c>
      <c r="D17" s="27">
        <v>19631.071</v>
      </c>
      <c r="E17" s="159">
        <v>10111</v>
      </c>
    </row>
    <row r="18" spans="2:5" s="371" customFormat="1" ht="14.25" customHeight="1" x14ac:dyDescent="0.2">
      <c r="B18" s="146"/>
      <c r="C18" s="26"/>
      <c r="D18" s="27"/>
      <c r="E18" s="159"/>
    </row>
    <row r="19" spans="2:5" s="371" customFormat="1" ht="14.25" customHeight="1" x14ac:dyDescent="0.2">
      <c r="B19" s="370" t="s">
        <v>195</v>
      </c>
      <c r="C19" s="26"/>
      <c r="D19" s="27"/>
      <c r="E19" s="159"/>
    </row>
    <row r="20" spans="2:5" s="371" customFormat="1" ht="14.25" customHeight="1" x14ac:dyDescent="0.2">
      <c r="B20" s="368" t="s">
        <v>155</v>
      </c>
      <c r="C20" s="395">
        <v>4975.2939999999999</v>
      </c>
      <c r="D20" s="454">
        <v>7205.9660000000003</v>
      </c>
      <c r="E20" s="399">
        <v>4525.6840000000002</v>
      </c>
    </row>
    <row r="21" spans="2:5" s="371" customFormat="1" ht="14.25" customHeight="1" x14ac:dyDescent="0.2">
      <c r="B21" s="368" t="s">
        <v>156</v>
      </c>
      <c r="C21" s="395">
        <v>10896.380999999999</v>
      </c>
      <c r="D21" s="454">
        <v>15376.779</v>
      </c>
      <c r="E21" s="399">
        <v>7482.3159999999998</v>
      </c>
    </row>
    <row r="22" spans="2:5" s="371" customFormat="1" ht="14.25" customHeight="1" x14ac:dyDescent="0.2">
      <c r="B22" s="146"/>
      <c r="C22" s="26"/>
      <c r="D22" s="27"/>
      <c r="E22" s="159"/>
    </row>
    <row r="23" spans="2:5" s="371" customFormat="1" ht="14.25" customHeight="1" x14ac:dyDescent="0.2">
      <c r="B23" s="366" t="s">
        <v>196</v>
      </c>
      <c r="C23" s="26"/>
      <c r="D23" s="27"/>
      <c r="E23" s="159"/>
    </row>
    <row r="24" spans="2:5" s="371" customFormat="1" ht="14.25" customHeight="1" x14ac:dyDescent="0.2">
      <c r="B24" s="368" t="s">
        <v>157</v>
      </c>
      <c r="C24" s="26">
        <v>14204.732</v>
      </c>
      <c r="D24" s="27">
        <v>20191.240000000002</v>
      </c>
      <c r="E24" s="159">
        <v>10691</v>
      </c>
    </row>
    <row r="25" spans="2:5" s="371" customFormat="1" ht="14.25" customHeight="1" x14ac:dyDescent="0.2">
      <c r="B25" s="368" t="s">
        <v>197</v>
      </c>
      <c r="C25" s="26">
        <v>1666.943</v>
      </c>
      <c r="D25" s="27">
        <v>2391.5050000000001</v>
      </c>
      <c r="E25" s="149">
        <v>1317</v>
      </c>
    </row>
    <row r="26" spans="2:5" s="371" customFormat="1" ht="14.25" customHeight="1" x14ac:dyDescent="0.2">
      <c r="B26" s="146"/>
      <c r="C26" s="26"/>
      <c r="D26" s="27"/>
      <c r="E26" s="149"/>
    </row>
    <row r="27" spans="2:5" s="371" customFormat="1" ht="14.25" customHeight="1" x14ac:dyDescent="0.2">
      <c r="B27" s="137" t="s">
        <v>256</v>
      </c>
      <c r="C27" s="26"/>
      <c r="D27" s="27"/>
    </row>
    <row r="28" spans="2:5" s="371" customFormat="1" ht="14.25" customHeight="1" x14ac:dyDescent="0.2">
      <c r="B28" s="146" t="s">
        <v>158</v>
      </c>
      <c r="C28" s="26">
        <v>2969.5390000000002</v>
      </c>
      <c r="D28" s="27">
        <v>4233.3549999999996</v>
      </c>
      <c r="E28" s="149">
        <v>2832</v>
      </c>
    </row>
    <row r="29" spans="2:5" s="371" customFormat="1" ht="14.25" customHeight="1" x14ac:dyDescent="0.2">
      <c r="B29" s="146" t="s">
        <v>159</v>
      </c>
      <c r="C29" s="26">
        <v>3141.933</v>
      </c>
      <c r="D29" s="27">
        <v>4500.192</v>
      </c>
      <c r="E29" s="149">
        <v>2943</v>
      </c>
    </row>
    <row r="30" spans="2:5" s="371" customFormat="1" ht="14.25" customHeight="1" x14ac:dyDescent="0.2">
      <c r="B30" s="146" t="s">
        <v>160</v>
      </c>
      <c r="C30" s="26">
        <v>3143.047</v>
      </c>
      <c r="D30" s="27">
        <v>4402.5469999999996</v>
      </c>
      <c r="E30" s="149">
        <v>2449</v>
      </c>
    </row>
    <row r="31" spans="2:5" s="371" customFormat="1" ht="14.25" customHeight="1" x14ac:dyDescent="0.2">
      <c r="B31" s="146" t="s">
        <v>161</v>
      </c>
      <c r="C31" s="26">
        <v>3355.72</v>
      </c>
      <c r="D31" s="27">
        <v>4641.3940000000002</v>
      </c>
      <c r="E31" s="149">
        <v>2056</v>
      </c>
    </row>
    <row r="32" spans="2:5" s="371" customFormat="1" ht="14.25" customHeight="1" x14ac:dyDescent="0.2">
      <c r="B32" s="146" t="s">
        <v>162</v>
      </c>
      <c r="C32" s="26">
        <v>3261.4360000000001</v>
      </c>
      <c r="D32" s="27">
        <v>4805.2569999999996</v>
      </c>
      <c r="E32" s="149">
        <v>1728</v>
      </c>
    </row>
    <row r="33" spans="2:5" s="371" customFormat="1" ht="14.25" customHeight="1" x14ac:dyDescent="0.2">
      <c r="B33" s="146"/>
      <c r="C33" s="26"/>
      <c r="D33" s="26"/>
      <c r="E33" s="149"/>
    </row>
    <row r="34" spans="2:5" s="371" customFormat="1" ht="14.25" customHeight="1" x14ac:dyDescent="0.2">
      <c r="B34" s="397" t="s">
        <v>206</v>
      </c>
      <c r="C34" s="20">
        <v>15871.674999999999</v>
      </c>
      <c r="D34" s="20">
        <v>22582.744999999999</v>
      </c>
      <c r="E34" s="99">
        <v>12008</v>
      </c>
    </row>
    <row r="35" spans="2:5" s="371" customFormat="1" ht="14.25" customHeight="1" x14ac:dyDescent="0.2">
      <c r="B35" s="16"/>
      <c r="C35" s="27"/>
      <c r="D35" s="112" t="s">
        <v>41</v>
      </c>
      <c r="E35" s="160"/>
    </row>
    <row r="36" spans="2:5" s="371" customFormat="1" ht="14.25" customHeight="1" x14ac:dyDescent="0.2">
      <c r="B36" s="366" t="s">
        <v>253</v>
      </c>
      <c r="C36" s="27"/>
      <c r="D36" s="27"/>
      <c r="E36" s="160"/>
    </row>
    <row r="37" spans="2:5" s="371" customFormat="1" ht="14.25" customHeight="1" x14ac:dyDescent="0.2">
      <c r="B37" s="367" t="s">
        <v>191</v>
      </c>
      <c r="C37" s="387">
        <v>68.966999999999999</v>
      </c>
      <c r="D37" s="453">
        <v>100</v>
      </c>
      <c r="E37" s="160"/>
    </row>
    <row r="38" spans="2:5" s="371" customFormat="1" ht="14.25" customHeight="1" x14ac:dyDescent="0.2">
      <c r="B38" s="368" t="s">
        <v>254</v>
      </c>
      <c r="C38" s="387">
        <v>72.656000000000006</v>
      </c>
      <c r="D38" s="453">
        <v>100</v>
      </c>
      <c r="E38" s="160"/>
    </row>
    <row r="39" spans="2:5" s="371" customFormat="1" ht="14.25" customHeight="1" x14ac:dyDescent="0.2">
      <c r="B39" s="146"/>
      <c r="C39" s="27"/>
      <c r="D39" s="27"/>
      <c r="E39" s="160"/>
    </row>
    <row r="40" spans="2:5" s="371" customFormat="1" ht="14.25" customHeight="1" x14ac:dyDescent="0.2">
      <c r="B40" s="369" t="s">
        <v>192</v>
      </c>
      <c r="C40" s="27"/>
      <c r="D40" s="27"/>
      <c r="E40" s="160"/>
    </row>
    <row r="41" spans="2:5" s="371" customFormat="1" ht="14.25" customHeight="1" x14ac:dyDescent="0.2">
      <c r="B41" s="368" t="s">
        <v>92</v>
      </c>
      <c r="C41" s="387">
        <v>65.212999999999994</v>
      </c>
      <c r="D41" s="453">
        <v>100</v>
      </c>
      <c r="E41" s="160"/>
    </row>
    <row r="42" spans="2:5" s="371" customFormat="1" ht="14.25" customHeight="1" x14ac:dyDescent="0.2">
      <c r="B42" s="146" t="s">
        <v>255</v>
      </c>
      <c r="C42" s="387">
        <v>70.988</v>
      </c>
      <c r="D42" s="453">
        <v>100</v>
      </c>
      <c r="E42" s="160"/>
    </row>
    <row r="43" spans="2:5" s="371" customFormat="1" ht="14.25" customHeight="1" x14ac:dyDescent="0.2">
      <c r="B43" s="146"/>
      <c r="C43" s="27"/>
      <c r="D43" s="27"/>
      <c r="E43" s="160"/>
    </row>
    <row r="44" spans="2:5" s="371" customFormat="1" ht="14.25" customHeight="1" x14ac:dyDescent="0.2">
      <c r="B44" s="370" t="s">
        <v>193</v>
      </c>
      <c r="C44" s="27"/>
      <c r="D44" s="27"/>
      <c r="E44" s="160"/>
    </row>
    <row r="45" spans="2:5" s="371" customFormat="1" ht="14.25" customHeight="1" x14ac:dyDescent="0.2">
      <c r="B45" s="368" t="s">
        <v>95</v>
      </c>
      <c r="C45" s="387">
        <v>71.322999999999993</v>
      </c>
      <c r="D45" s="453">
        <v>100</v>
      </c>
      <c r="E45" s="160"/>
    </row>
    <row r="46" spans="2:5" s="371" customFormat="1" ht="14.25" customHeight="1" x14ac:dyDescent="0.2">
      <c r="B46" s="368" t="s">
        <v>194</v>
      </c>
      <c r="C46" s="387">
        <v>70.126000000000005</v>
      </c>
      <c r="D46" s="453">
        <v>100</v>
      </c>
      <c r="E46" s="160"/>
    </row>
    <row r="47" spans="2:5" s="371" customFormat="1" ht="14.25" customHeight="1" x14ac:dyDescent="0.2">
      <c r="B47" s="146"/>
      <c r="C47" s="27"/>
      <c r="D47" s="27"/>
      <c r="E47" s="160"/>
    </row>
    <row r="48" spans="2:5" s="371" customFormat="1" ht="14.25" customHeight="1" x14ac:dyDescent="0.2">
      <c r="B48" s="370" t="s">
        <v>195</v>
      </c>
      <c r="C48" s="27"/>
      <c r="D48" s="27"/>
      <c r="E48" s="160"/>
    </row>
    <row r="49" spans="2:6" s="371" customFormat="1" ht="14.25" customHeight="1" x14ac:dyDescent="0.2">
      <c r="B49" s="368" t="s">
        <v>155</v>
      </c>
      <c r="C49" s="400">
        <v>69.043999999999997</v>
      </c>
      <c r="D49" s="453">
        <v>100</v>
      </c>
      <c r="E49" s="160"/>
    </row>
    <row r="50" spans="2:6" s="371" customFormat="1" ht="14.25" customHeight="1" x14ac:dyDescent="0.2">
      <c r="B50" s="368" t="s">
        <v>156</v>
      </c>
      <c r="C50" s="400">
        <v>70.863</v>
      </c>
      <c r="D50" s="453">
        <v>100</v>
      </c>
      <c r="E50" s="160"/>
    </row>
    <row r="51" spans="2:6" s="371" customFormat="1" ht="14.25" customHeight="1" x14ac:dyDescent="0.2">
      <c r="B51" s="146"/>
      <c r="C51" s="27"/>
      <c r="D51" s="27"/>
      <c r="E51" s="160"/>
    </row>
    <row r="52" spans="2:6" s="371" customFormat="1" ht="14.25" customHeight="1" x14ac:dyDescent="0.2">
      <c r="B52" s="366" t="s">
        <v>196</v>
      </c>
      <c r="C52" s="27"/>
      <c r="D52" s="27"/>
      <c r="E52" s="160"/>
    </row>
    <row r="53" spans="2:6" s="371" customFormat="1" ht="14.25" customHeight="1" x14ac:dyDescent="0.2">
      <c r="B53" s="368" t="s">
        <v>157</v>
      </c>
      <c r="C53" s="387">
        <v>70.350999999999999</v>
      </c>
      <c r="D53" s="453">
        <v>100</v>
      </c>
      <c r="E53" s="160"/>
    </row>
    <row r="54" spans="2:6" s="371" customFormat="1" ht="14.25" customHeight="1" x14ac:dyDescent="0.2">
      <c r="B54" s="368" t="s">
        <v>197</v>
      </c>
      <c r="C54" s="387">
        <v>69.703000000000003</v>
      </c>
      <c r="D54" s="453">
        <v>100</v>
      </c>
      <c r="E54" s="160"/>
    </row>
    <row r="55" spans="2:6" s="371" customFormat="1" ht="14.25" customHeight="1" x14ac:dyDescent="0.2">
      <c r="B55" s="146"/>
      <c r="C55" s="27"/>
      <c r="D55" s="27"/>
      <c r="E55" s="160"/>
    </row>
    <row r="56" spans="2:6" s="371" customFormat="1" ht="14.25" customHeight="1" x14ac:dyDescent="0.2">
      <c r="B56" s="137" t="s">
        <v>257</v>
      </c>
      <c r="C56" s="27"/>
      <c r="D56" s="27"/>
      <c r="E56" s="160"/>
    </row>
    <row r="57" spans="2:6" s="371" customFormat="1" ht="14.25" customHeight="1" x14ac:dyDescent="0.2">
      <c r="B57" s="146" t="s">
        <v>158</v>
      </c>
      <c r="C57" s="387">
        <v>70.146000000000001</v>
      </c>
      <c r="D57" s="453">
        <v>100</v>
      </c>
      <c r="E57" s="160"/>
    </row>
    <row r="58" spans="2:6" s="371" customFormat="1" ht="14.25" customHeight="1" x14ac:dyDescent="0.2">
      <c r="B58" s="146" t="s">
        <v>159</v>
      </c>
      <c r="C58" s="387">
        <v>69.817999999999998</v>
      </c>
      <c r="D58" s="453">
        <v>100</v>
      </c>
      <c r="E58" s="160"/>
    </row>
    <row r="59" spans="2:6" s="371" customFormat="1" ht="14.25" customHeight="1" x14ac:dyDescent="0.2">
      <c r="B59" s="146" t="s">
        <v>160</v>
      </c>
      <c r="C59" s="387">
        <v>71.391999999999996</v>
      </c>
      <c r="D59" s="453">
        <v>100</v>
      </c>
      <c r="E59" s="160"/>
    </row>
    <row r="60" spans="2:6" s="371" customFormat="1" ht="14.25" customHeight="1" x14ac:dyDescent="0.2">
      <c r="B60" s="146" t="s">
        <v>161</v>
      </c>
      <c r="C60" s="387">
        <v>72.3</v>
      </c>
      <c r="D60" s="453">
        <v>100</v>
      </c>
      <c r="E60" s="160"/>
    </row>
    <row r="61" spans="2:6" s="371" customFormat="1" ht="14.25" customHeight="1" x14ac:dyDescent="0.2">
      <c r="B61" s="146" t="s">
        <v>162</v>
      </c>
      <c r="C61" s="387">
        <v>67.872</v>
      </c>
      <c r="D61" s="453">
        <v>100</v>
      </c>
      <c r="E61" s="160"/>
    </row>
    <row r="62" spans="2:6" s="371" customFormat="1" ht="14.25" customHeight="1" x14ac:dyDescent="0.2">
      <c r="B62" s="146"/>
      <c r="C62" s="27"/>
      <c r="D62" s="27"/>
      <c r="E62" s="160"/>
    </row>
    <row r="63" spans="2:6" s="371" customFormat="1" ht="14.25" customHeight="1" x14ac:dyDescent="0.2">
      <c r="B63" s="397" t="s">
        <v>206</v>
      </c>
      <c r="C63" s="164">
        <v>70.281999999999996</v>
      </c>
      <c r="D63" s="164">
        <v>100</v>
      </c>
      <c r="E63" s="99"/>
    </row>
    <row r="64" spans="2:6" s="371" customFormat="1" ht="14.25" customHeight="1" x14ac:dyDescent="0.2">
      <c r="B64" s="398" t="s">
        <v>208</v>
      </c>
      <c r="C64" s="16"/>
      <c r="D64" s="16"/>
      <c r="E64" s="16"/>
      <c r="F64" s="16"/>
    </row>
    <row r="65" s="371" customFormat="1" x14ac:dyDescent="0.2"/>
    <row r="66" s="371" customFormat="1" x14ac:dyDescent="0.2"/>
    <row r="67" s="371" customFormat="1" x14ac:dyDescent="0.2"/>
    <row r="68" s="371" customFormat="1" x14ac:dyDescent="0.2"/>
    <row r="69" s="371" customFormat="1" x14ac:dyDescent="0.2"/>
    <row r="70" s="371" customFormat="1" x14ac:dyDescent="0.2"/>
    <row r="74" ht="12.75" customHeight="1" x14ac:dyDescent="0.2"/>
    <row r="75" ht="12.75" customHeight="1" x14ac:dyDescent="0.2"/>
  </sheetData>
  <mergeCells count="1">
    <mergeCell ref="B2:E2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B2:E25"/>
  <sheetViews>
    <sheetView workbookViewId="0"/>
  </sheetViews>
  <sheetFormatPr defaultRowHeight="12" x14ac:dyDescent="0.2"/>
  <cols>
    <col min="1" max="1" width="9.140625" style="1"/>
    <col min="2" max="2" width="27" style="1" customWidth="1"/>
    <col min="3" max="3" width="22" style="1" customWidth="1"/>
    <col min="4" max="4" width="23.28515625" style="1" customWidth="1"/>
    <col min="5" max="5" width="17.5703125" style="1" customWidth="1"/>
    <col min="6" max="16384" width="9.140625" style="1"/>
  </cols>
  <sheetData>
    <row r="2" spans="2:5" ht="37.5" customHeight="1" x14ac:dyDescent="0.2">
      <c r="B2" s="520" t="s">
        <v>210</v>
      </c>
      <c r="C2" s="520"/>
      <c r="D2" s="520"/>
    </row>
    <row r="3" spans="2:5" ht="14.25" customHeight="1" x14ac:dyDescent="0.2"/>
    <row r="4" spans="2:5" ht="14.25" customHeight="1" x14ac:dyDescent="0.2">
      <c r="B4" s="401" t="s">
        <v>206</v>
      </c>
    </row>
    <row r="5" spans="2:5" ht="71.25" customHeight="1" x14ac:dyDescent="0.2">
      <c r="B5" s="157"/>
      <c r="C5" s="110" t="s">
        <v>222</v>
      </c>
      <c r="D5" s="110" t="s">
        <v>221</v>
      </c>
      <c r="E5" s="405"/>
    </row>
    <row r="6" spans="2:5" ht="14.25" customHeight="1" x14ac:dyDescent="0.2">
      <c r="B6" s="161" t="s">
        <v>74</v>
      </c>
      <c r="C6" s="26"/>
      <c r="D6" s="32"/>
      <c r="E6" s="162"/>
    </row>
    <row r="7" spans="2:5" ht="14.25" customHeight="1" x14ac:dyDescent="0.2">
      <c r="B7" s="437">
        <v>10</v>
      </c>
      <c r="C7" s="372">
        <v>245.48099999999999</v>
      </c>
      <c r="D7" s="373">
        <v>250.28700000000001</v>
      </c>
      <c r="E7" s="2"/>
    </row>
    <row r="8" spans="2:5" ht="14.25" customHeight="1" x14ac:dyDescent="0.2">
      <c r="B8" s="437">
        <v>20</v>
      </c>
      <c r="C8" s="372">
        <v>302.22500000000002</v>
      </c>
      <c r="D8" s="372">
        <v>301.31</v>
      </c>
      <c r="E8" s="2"/>
    </row>
    <row r="9" spans="2:5" ht="14.25" customHeight="1" x14ac:dyDescent="0.2">
      <c r="B9" s="437">
        <v>30</v>
      </c>
      <c r="C9" s="372">
        <v>349.92099999999999</v>
      </c>
      <c r="D9" s="372">
        <v>342.48700000000002</v>
      </c>
      <c r="E9" s="2"/>
    </row>
    <row r="10" spans="2:5" ht="14.25" customHeight="1" x14ac:dyDescent="0.2">
      <c r="B10" s="437">
        <v>40</v>
      </c>
      <c r="C10" s="372">
        <v>396.49900000000002</v>
      </c>
      <c r="D10" s="372">
        <v>393.685</v>
      </c>
      <c r="E10" s="2"/>
    </row>
    <row r="11" spans="2:5" ht="14.25" customHeight="1" x14ac:dyDescent="0.2">
      <c r="B11" s="437">
        <v>50</v>
      </c>
      <c r="C11" s="372">
        <v>453.28699999999998</v>
      </c>
      <c r="D11" s="372">
        <v>449.69600000000003</v>
      </c>
      <c r="E11" s="2"/>
    </row>
    <row r="12" spans="2:5" ht="14.25" customHeight="1" x14ac:dyDescent="0.2">
      <c r="B12" s="437">
        <v>60</v>
      </c>
      <c r="C12" s="372">
        <v>526.44100000000003</v>
      </c>
      <c r="D12" s="372">
        <v>528.15800000000002</v>
      </c>
      <c r="E12" s="2"/>
    </row>
    <row r="13" spans="2:5" ht="14.25" customHeight="1" x14ac:dyDescent="0.2">
      <c r="B13" s="437">
        <v>70</v>
      </c>
      <c r="C13" s="372">
        <v>602.33900000000006</v>
      </c>
      <c r="D13" s="372">
        <v>624.85</v>
      </c>
      <c r="E13" s="2"/>
    </row>
    <row r="14" spans="2:5" ht="14.25" customHeight="1" x14ac:dyDescent="0.2">
      <c r="B14" s="437">
        <v>80</v>
      </c>
      <c r="C14" s="372">
        <v>710.94399999999996</v>
      </c>
      <c r="D14" s="372">
        <v>747.51400000000001</v>
      </c>
      <c r="E14" s="2"/>
    </row>
    <row r="15" spans="2:5" ht="14.25" customHeight="1" x14ac:dyDescent="0.2">
      <c r="B15" s="437">
        <v>90</v>
      </c>
      <c r="C15" s="372">
        <v>894.05899999999997</v>
      </c>
      <c r="D15" s="372">
        <v>956.50199999999995</v>
      </c>
      <c r="E15" s="2"/>
    </row>
    <row r="16" spans="2:5" ht="14.25" customHeight="1" x14ac:dyDescent="0.2">
      <c r="B16" s="214"/>
      <c r="C16" s="372"/>
      <c r="D16" s="372"/>
      <c r="E16" s="2"/>
    </row>
    <row r="17" spans="2:5" ht="14.25" customHeight="1" x14ac:dyDescent="0.2">
      <c r="B17" s="215" t="s">
        <v>209</v>
      </c>
      <c r="C17" s="402">
        <v>537.79100000000005</v>
      </c>
      <c r="D17" s="402">
        <v>576.03599999999994</v>
      </c>
      <c r="E17" s="2"/>
    </row>
    <row r="18" spans="2:5" ht="14.25" customHeight="1" x14ac:dyDescent="0.2">
      <c r="B18" s="161"/>
      <c r="C18" s="32"/>
      <c r="D18" s="32"/>
      <c r="E18" s="162"/>
    </row>
    <row r="19" spans="2:5" ht="14.25" customHeight="1" x14ac:dyDescent="0.2">
      <c r="B19" s="153" t="s">
        <v>198</v>
      </c>
      <c r="C19" s="20">
        <v>15871.674999999999</v>
      </c>
      <c r="D19" s="20">
        <v>6711.07</v>
      </c>
      <c r="E19" s="160"/>
    </row>
    <row r="20" spans="2:5" ht="14.25" customHeight="1" x14ac:dyDescent="0.2">
      <c r="B20" s="403"/>
      <c r="C20" s="404"/>
      <c r="D20" s="404"/>
      <c r="E20" s="160"/>
    </row>
    <row r="21" spans="2:5" ht="14.25" customHeight="1" x14ac:dyDescent="0.2">
      <c r="B21" s="406" t="s">
        <v>11</v>
      </c>
      <c r="C21" s="277">
        <v>8028</v>
      </c>
      <c r="D21" s="277">
        <v>3980</v>
      </c>
      <c r="E21" s="160"/>
    </row>
    <row r="22" spans="2:5" ht="14.25" customHeight="1" x14ac:dyDescent="0.2">
      <c r="B22" s="421" t="s">
        <v>223</v>
      </c>
      <c r="C22" s="159"/>
      <c r="D22" s="159"/>
      <c r="E22" s="160"/>
    </row>
    <row r="23" spans="2:5" ht="14.25" customHeight="1" x14ac:dyDescent="0.2">
      <c r="B23" s="5" t="s">
        <v>9</v>
      </c>
    </row>
    <row r="25" spans="2:5" x14ac:dyDescent="0.2">
      <c r="E25" s="213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 enableFormatConditionsCalculation="0">
    <tabColor indexed="46"/>
    <pageSetUpPr fitToPage="1"/>
  </sheetPr>
  <dimension ref="A1:Y21"/>
  <sheetViews>
    <sheetView showGridLines="0" zoomScaleNormal="100" workbookViewId="0">
      <selection activeCell="E19" sqref="E19"/>
    </sheetView>
  </sheetViews>
  <sheetFormatPr defaultRowHeight="12" x14ac:dyDescent="0.2"/>
  <cols>
    <col min="1" max="1" width="8" style="1" customWidth="1"/>
    <col min="2" max="2" width="17.42578125" style="1" customWidth="1"/>
    <col min="3" max="3" width="12.85546875" style="1" customWidth="1"/>
    <col min="4" max="4" width="13.5703125" style="1" bestFit="1" customWidth="1"/>
    <col min="5" max="5" width="2.140625" style="1" customWidth="1"/>
    <col min="6" max="6" width="12.85546875" style="1" customWidth="1"/>
    <col min="7" max="7" width="14.28515625" style="1" customWidth="1"/>
    <col min="8" max="8" width="2.140625" style="1" customWidth="1"/>
    <col min="9" max="9" width="12.85546875" style="1" customWidth="1"/>
    <col min="10" max="11" width="14.28515625" style="1" customWidth="1"/>
    <col min="12" max="12" width="2.140625" style="1" customWidth="1"/>
    <col min="13" max="13" width="12.85546875" style="1" customWidth="1"/>
    <col min="14" max="14" width="14.28515625" style="1" customWidth="1"/>
    <col min="15" max="15" width="2.140625" style="1" customWidth="1"/>
    <col min="16" max="16" width="12.85546875" style="1" customWidth="1"/>
    <col min="17" max="17" width="11.42578125" style="1" customWidth="1"/>
    <col min="18" max="20" width="9.140625" style="1"/>
    <col min="21" max="26" width="14.42578125" style="1" customWidth="1"/>
    <col min="27" max="16384" width="9.140625" style="1"/>
  </cols>
  <sheetData>
    <row r="1" spans="1:25" s="11" customFormat="1" ht="14.25" customHeight="1" x14ac:dyDescent="0.2">
      <c r="B1" s="359"/>
      <c r="Q1" s="108"/>
      <c r="R1" s="108"/>
      <c r="S1" s="108"/>
      <c r="T1" s="108"/>
      <c r="U1" s="108"/>
      <c r="V1" s="108"/>
      <c r="W1" s="108"/>
    </row>
    <row r="2" spans="1:25" s="11" customFormat="1" ht="14.25" customHeight="1" x14ac:dyDescent="0.2">
      <c r="B2" s="440" t="s">
        <v>261</v>
      </c>
    </row>
    <row r="3" spans="1:25" s="11" customFormat="1" ht="14.25" customHeight="1" x14ac:dyDescent="0.2">
      <c r="B3" s="359"/>
    </row>
    <row r="4" spans="1:25" s="11" customFormat="1" ht="14.25" customHeight="1" x14ac:dyDescent="0.2">
      <c r="B4" s="111" t="s">
        <v>61</v>
      </c>
      <c r="T4" s="16"/>
      <c r="U4" s="16"/>
      <c r="V4" s="16"/>
      <c r="W4" s="16"/>
      <c r="X4" s="16"/>
      <c r="Y4" s="16"/>
    </row>
    <row r="5" spans="1:25" s="11" customFormat="1" ht="128.25" customHeight="1" x14ac:dyDescent="0.2">
      <c r="B5" s="141"/>
      <c r="C5" s="142" t="s">
        <v>262</v>
      </c>
      <c r="D5" s="142" t="s">
        <v>270</v>
      </c>
      <c r="E5" s="142"/>
      <c r="F5" s="142" t="s">
        <v>263</v>
      </c>
      <c r="G5" s="142" t="s">
        <v>264</v>
      </c>
      <c r="H5" s="142"/>
      <c r="I5" s="142" t="s">
        <v>265</v>
      </c>
      <c r="J5" s="142" t="s">
        <v>266</v>
      </c>
      <c r="K5" s="142" t="s">
        <v>267</v>
      </c>
      <c r="L5" s="142"/>
      <c r="M5" s="142" t="s">
        <v>268</v>
      </c>
      <c r="N5" s="142" t="s">
        <v>269</v>
      </c>
      <c r="O5" s="142"/>
      <c r="P5" s="142" t="s">
        <v>199</v>
      </c>
      <c r="Q5" s="439" t="s">
        <v>39</v>
      </c>
      <c r="T5" s="143"/>
      <c r="U5" s="143"/>
      <c r="V5" s="143"/>
      <c r="W5" s="143"/>
      <c r="X5" s="143"/>
      <c r="Y5" s="143"/>
    </row>
    <row r="6" spans="1:25" s="11" customFormat="1" ht="14.25" customHeight="1" x14ac:dyDescent="0.2">
      <c r="B6" s="16"/>
      <c r="C6" s="144"/>
      <c r="D6" s="144"/>
      <c r="E6" s="144"/>
      <c r="F6" s="144"/>
      <c r="G6" s="144"/>
      <c r="H6" s="144"/>
      <c r="I6" s="144"/>
      <c r="J6" s="144"/>
      <c r="K6" s="145"/>
      <c r="L6" s="144"/>
      <c r="M6" s="144"/>
      <c r="N6" s="144"/>
      <c r="O6" s="144"/>
      <c r="P6" s="12"/>
      <c r="Q6" s="144"/>
    </row>
    <row r="7" spans="1:25" s="11" customFormat="1" ht="14.25" customHeight="1" x14ac:dyDescent="0.2">
      <c r="B7" s="146" t="s">
        <v>62</v>
      </c>
      <c r="C7" s="147">
        <v>58.508000000000003</v>
      </c>
      <c r="D7" s="147">
        <v>64.045000000000002</v>
      </c>
      <c r="E7" s="147"/>
      <c r="F7" s="410">
        <v>5.9290000000000003</v>
      </c>
      <c r="G7" s="410">
        <v>4.6239999999999997</v>
      </c>
      <c r="H7" s="410"/>
      <c r="I7" s="26">
        <v>87508.255999999994</v>
      </c>
      <c r="J7" s="26">
        <v>68240.259999999995</v>
      </c>
      <c r="K7" s="378">
        <v>19267.994999999999</v>
      </c>
      <c r="L7" s="148"/>
      <c r="M7" s="148">
        <v>1110.3009999999999</v>
      </c>
      <c r="N7" s="148">
        <v>957.55499999999995</v>
      </c>
      <c r="O7" s="148"/>
      <c r="P7" s="455">
        <v>14758.888000000001</v>
      </c>
      <c r="Q7" s="374">
        <v>4994</v>
      </c>
    </row>
    <row r="8" spans="1:25" s="11" customFormat="1" ht="14.25" customHeight="1" x14ac:dyDescent="0.2">
      <c r="B8" s="146" t="s">
        <v>63</v>
      </c>
      <c r="C8" s="147">
        <v>58.433</v>
      </c>
      <c r="D8" s="147">
        <v>64.525999999999996</v>
      </c>
      <c r="E8" s="147"/>
      <c r="F8" s="410">
        <v>4.6879999999999997</v>
      </c>
      <c r="G8" s="410">
        <v>3.6059999999999999</v>
      </c>
      <c r="H8" s="410"/>
      <c r="I8" s="26">
        <v>20913.325000000001</v>
      </c>
      <c r="J8" s="26">
        <v>16088.371999999999</v>
      </c>
      <c r="K8" s="378">
        <v>4824.9530000000004</v>
      </c>
      <c r="L8" s="148"/>
      <c r="M8" s="148">
        <v>897.61900000000003</v>
      </c>
      <c r="N8" s="148">
        <v>761.43799999999999</v>
      </c>
      <c r="O8" s="148"/>
      <c r="P8" s="379">
        <v>4461.299</v>
      </c>
      <c r="Q8" s="374">
        <v>2590</v>
      </c>
    </row>
    <row r="9" spans="1:25" s="34" customFormat="1" ht="14.25" customHeight="1" x14ac:dyDescent="0.2">
      <c r="B9" s="137" t="s">
        <v>64</v>
      </c>
      <c r="C9" s="150">
        <v>58.491</v>
      </c>
      <c r="D9" s="150">
        <v>64.156999999999996</v>
      </c>
      <c r="E9" s="150"/>
      <c r="F9" s="411">
        <v>5.641</v>
      </c>
      <c r="G9" s="411">
        <v>4.3879999999999999</v>
      </c>
      <c r="H9" s="411"/>
      <c r="I9" s="27">
        <v>108421.58100000001</v>
      </c>
      <c r="J9" s="27">
        <v>84328.631999999998</v>
      </c>
      <c r="K9" s="379">
        <v>24092.948</v>
      </c>
      <c r="L9" s="151"/>
      <c r="M9" s="151">
        <v>1060.934</v>
      </c>
      <c r="N9" s="151">
        <v>912.03399999999999</v>
      </c>
      <c r="O9" s="151"/>
      <c r="P9" s="379">
        <v>19220.187000000002</v>
      </c>
      <c r="Q9" s="375">
        <v>7584</v>
      </c>
    </row>
    <row r="10" spans="1:25" s="11" customFormat="1" ht="14.25" customHeight="1" x14ac:dyDescent="0.2">
      <c r="B10" s="146"/>
      <c r="C10" s="147"/>
      <c r="D10" s="147"/>
      <c r="E10" s="147"/>
      <c r="F10" s="410"/>
      <c r="G10" s="410"/>
      <c r="H10" s="410"/>
      <c r="I10" s="26"/>
      <c r="J10" s="26"/>
      <c r="K10" s="378"/>
      <c r="L10" s="148"/>
      <c r="M10" s="148"/>
      <c r="N10" s="148"/>
      <c r="O10" s="148"/>
      <c r="P10" s="379"/>
      <c r="Q10" s="374"/>
    </row>
    <row r="11" spans="1:25" s="11" customFormat="1" ht="14.25" customHeight="1" x14ac:dyDescent="0.2">
      <c r="B11" s="146" t="s">
        <v>65</v>
      </c>
      <c r="C11" s="147">
        <v>64.903999999999996</v>
      </c>
      <c r="D11" s="147">
        <v>68.543999999999997</v>
      </c>
      <c r="E11" s="147"/>
      <c r="F11" s="410">
        <v>3.2320000000000002</v>
      </c>
      <c r="G11" s="410">
        <v>2.657</v>
      </c>
      <c r="H11" s="410"/>
      <c r="I11" s="26">
        <v>5467.7579999999998</v>
      </c>
      <c r="J11" s="26">
        <v>4495.4970000000003</v>
      </c>
      <c r="K11" s="378">
        <v>972.26099999999997</v>
      </c>
      <c r="L11" s="148"/>
      <c r="M11" s="148">
        <v>668.40599999999995</v>
      </c>
      <c r="N11" s="148">
        <v>598.70799999999997</v>
      </c>
      <c r="O11" s="148"/>
      <c r="P11" s="379">
        <v>1691.952</v>
      </c>
      <c r="Q11" s="374">
        <v>2214</v>
      </c>
    </row>
    <row r="12" spans="1:25" s="11" customFormat="1" ht="14.25" customHeight="1" x14ac:dyDescent="0.2">
      <c r="B12" s="146" t="s">
        <v>66</v>
      </c>
      <c r="C12" s="147">
        <v>66.156000000000006</v>
      </c>
      <c r="D12" s="147">
        <v>69.661000000000001</v>
      </c>
      <c r="E12" s="147"/>
      <c r="F12" s="410">
        <v>3.1520000000000001</v>
      </c>
      <c r="G12" s="410">
        <v>2.5739999999999998</v>
      </c>
      <c r="H12" s="410"/>
      <c r="I12" s="26">
        <v>7379.79</v>
      </c>
      <c r="J12" s="26">
        <v>6027.3329999999996</v>
      </c>
      <c r="K12" s="378">
        <v>1352.4570000000001</v>
      </c>
      <c r="L12" s="148"/>
      <c r="M12" s="148">
        <v>642.84100000000001</v>
      </c>
      <c r="N12" s="148">
        <v>575.66300000000001</v>
      </c>
      <c r="O12" s="148"/>
      <c r="P12" s="379">
        <v>2341.6419999999998</v>
      </c>
      <c r="Q12" s="376">
        <v>2700</v>
      </c>
    </row>
    <row r="13" spans="1:25" s="34" customFormat="1" ht="14.25" customHeight="1" x14ac:dyDescent="0.2">
      <c r="B13" s="137" t="s">
        <v>67</v>
      </c>
      <c r="C13" s="150">
        <v>65.631</v>
      </c>
      <c r="D13" s="150">
        <v>69.192999999999998</v>
      </c>
      <c r="E13" s="150"/>
      <c r="F13" s="411">
        <v>3.1850000000000001</v>
      </c>
      <c r="G13" s="411">
        <v>2.609</v>
      </c>
      <c r="H13" s="411"/>
      <c r="I13" s="379">
        <v>12847.548000000001</v>
      </c>
      <c r="J13" s="379">
        <v>10522.83</v>
      </c>
      <c r="K13" s="379">
        <v>2324.7179999999998</v>
      </c>
      <c r="L13" s="151"/>
      <c r="M13" s="151">
        <v>653.56500000000005</v>
      </c>
      <c r="N13" s="151">
        <v>585.32899999999995</v>
      </c>
      <c r="O13" s="151"/>
      <c r="P13" s="441">
        <v>4033.5940000000001</v>
      </c>
      <c r="Q13" s="375">
        <v>4914</v>
      </c>
    </row>
    <row r="14" spans="1:25" s="11" customFormat="1" ht="14.25" customHeight="1" x14ac:dyDescent="0.2">
      <c r="B14" s="146"/>
      <c r="C14" s="442"/>
      <c r="D14" s="442"/>
      <c r="E14" s="442"/>
      <c r="F14" s="443"/>
      <c r="G14" s="443"/>
      <c r="H14" s="443"/>
      <c r="I14" s="443"/>
      <c r="J14" s="443"/>
      <c r="K14" s="378"/>
      <c r="L14" s="148"/>
      <c r="M14" s="444"/>
      <c r="N14" s="444"/>
      <c r="O14" s="444"/>
      <c r="P14" s="445"/>
      <c r="Q14" s="374"/>
    </row>
    <row r="15" spans="1:25" s="11" customFormat="1" ht="14.25" customHeight="1" x14ac:dyDescent="0.25">
      <c r="A15" s="121"/>
      <c r="B15" s="153" t="s">
        <v>0</v>
      </c>
      <c r="C15" s="154">
        <v>59.728999999999999</v>
      </c>
      <c r="D15" s="155">
        <v>65.03</v>
      </c>
      <c r="E15" s="155"/>
      <c r="F15" s="412">
        <v>5.2149999999999999</v>
      </c>
      <c r="G15" s="413">
        <v>4.0789999999999997</v>
      </c>
      <c r="H15" s="413"/>
      <c r="I15" s="414">
        <v>121269.128</v>
      </c>
      <c r="J15" s="380">
        <v>94851.462</v>
      </c>
      <c r="K15" s="414">
        <v>26417.666000000001</v>
      </c>
      <c r="L15" s="156"/>
      <c r="M15" s="156">
        <v>990.27200000000005</v>
      </c>
      <c r="N15" s="156">
        <v>855.36400000000003</v>
      </c>
      <c r="O15" s="156"/>
      <c r="P15" s="380">
        <v>23253.780999999999</v>
      </c>
      <c r="Q15" s="377">
        <v>12498</v>
      </c>
    </row>
    <row r="16" spans="1:25" s="11" customFormat="1" ht="14.25" customHeight="1" x14ac:dyDescent="0.2">
      <c r="B16" s="34" t="s">
        <v>9</v>
      </c>
      <c r="M16" s="138"/>
    </row>
    <row r="17" spans="2:13" s="11" customFormat="1" ht="15" customHeight="1" x14ac:dyDescent="0.2">
      <c r="B17" s="34"/>
      <c r="F17" s="138"/>
      <c r="M17" s="138"/>
    </row>
    <row r="18" spans="2:13" s="11" customFormat="1" ht="15" customHeight="1" x14ac:dyDescent="0.2">
      <c r="B18" s="34"/>
      <c r="C18" s="152"/>
      <c r="D18" s="138"/>
      <c r="E18" s="138"/>
      <c r="F18" s="138"/>
      <c r="M18" s="138"/>
    </row>
    <row r="19" spans="2:13" x14ac:dyDescent="0.2">
      <c r="C19" s="152"/>
      <c r="F19" s="138"/>
      <c r="I19" s="213"/>
      <c r="L19" s="213"/>
      <c r="M19" s="138"/>
    </row>
    <row r="20" spans="2:13" x14ac:dyDescent="0.2">
      <c r="C20" s="152"/>
      <c r="F20" s="138"/>
      <c r="I20" s="213"/>
      <c r="M20" s="138"/>
    </row>
    <row r="21" spans="2:13" x14ac:dyDescent="0.2">
      <c r="G21" s="420"/>
      <c r="H21" s="420"/>
    </row>
  </sheetData>
  <phoneticPr fontId="36" type="noConversion"/>
  <pageMargins left="0.25" right="0.25" top="0.75" bottom="0.75" header="0.3" footer="0.3"/>
  <pageSetup paperSize="9" scale="92" orientation="landscape" verticalDpi="599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T64"/>
  <sheetViews>
    <sheetView zoomScaleNormal="100" workbookViewId="0">
      <selection activeCell="N43" sqref="N43"/>
    </sheetView>
  </sheetViews>
  <sheetFormatPr defaultRowHeight="12" x14ac:dyDescent="0.2"/>
  <cols>
    <col min="1" max="1" width="9.140625" style="93" customWidth="1"/>
    <col min="2" max="2" width="24.28515625" style="93" customWidth="1"/>
    <col min="3" max="9" width="9.140625" style="93" customWidth="1"/>
    <col min="10" max="10" width="11.85546875" style="93" customWidth="1"/>
    <col min="11" max="17" width="9.140625" style="93" customWidth="1"/>
    <col min="18" max="16384" width="9.140625" style="93"/>
  </cols>
  <sheetData>
    <row r="1" spans="1:20" ht="14.25" customHeight="1" x14ac:dyDescent="0.2">
      <c r="A1" s="107"/>
    </row>
    <row r="2" spans="1:20" ht="37.5" customHeight="1" x14ac:dyDescent="0.2">
      <c r="B2" s="465" t="s">
        <v>163</v>
      </c>
      <c r="C2" s="465"/>
      <c r="D2" s="465"/>
      <c r="E2" s="465"/>
      <c r="F2" s="465"/>
      <c r="G2" s="465"/>
      <c r="H2" s="465"/>
      <c r="I2" s="465"/>
      <c r="J2" s="465"/>
      <c r="K2" s="465"/>
    </row>
    <row r="3" spans="1:20" ht="14.25" customHeight="1" x14ac:dyDescent="0.2"/>
    <row r="4" spans="1:20" ht="14.25" customHeight="1" x14ac:dyDescent="0.2">
      <c r="B4" s="175" t="s">
        <v>0</v>
      </c>
    </row>
    <row r="5" spans="1:20" ht="14.25" customHeight="1" x14ac:dyDescent="0.2">
      <c r="B5" s="176"/>
      <c r="C5" s="177"/>
      <c r="D5" s="529" t="s">
        <v>53</v>
      </c>
      <c r="E5" s="529"/>
      <c r="F5" s="529"/>
      <c r="G5" s="529"/>
      <c r="H5" s="529"/>
      <c r="I5" s="529"/>
      <c r="J5" s="178"/>
      <c r="K5" s="178"/>
      <c r="L5" s="96"/>
      <c r="M5" s="179"/>
      <c r="N5" s="179"/>
      <c r="O5" s="179"/>
      <c r="P5" s="179"/>
      <c r="Q5" s="179"/>
      <c r="R5" s="179"/>
      <c r="S5" s="179"/>
      <c r="T5" s="179"/>
    </row>
    <row r="6" spans="1:20" ht="28.5" customHeight="1" x14ac:dyDescent="0.2">
      <c r="B6" s="98"/>
      <c r="C6" s="180"/>
      <c r="D6" s="181" t="s">
        <v>47</v>
      </c>
      <c r="E6" s="181" t="s">
        <v>48</v>
      </c>
      <c r="F6" s="181" t="s">
        <v>49</v>
      </c>
      <c r="G6" s="181" t="s">
        <v>50</v>
      </c>
      <c r="H6" s="182" t="s">
        <v>51</v>
      </c>
      <c r="I6" s="182" t="s">
        <v>52</v>
      </c>
      <c r="J6" s="184" t="s">
        <v>271</v>
      </c>
      <c r="K6" s="447" t="s">
        <v>39</v>
      </c>
      <c r="L6" s="184"/>
      <c r="M6" s="185"/>
      <c r="N6" s="185"/>
      <c r="O6" s="185"/>
      <c r="P6" s="185"/>
      <c r="Q6" s="185"/>
      <c r="R6" s="185"/>
      <c r="S6" s="185"/>
      <c r="T6" s="185"/>
    </row>
    <row r="7" spans="1:20" ht="14.25" customHeight="1" x14ac:dyDescent="0.2">
      <c r="B7" s="176"/>
      <c r="C7" s="186"/>
      <c r="D7" s="186"/>
      <c r="E7" s="177"/>
      <c r="F7" s="177"/>
      <c r="G7" s="177"/>
      <c r="H7" s="177"/>
      <c r="I7" s="177"/>
      <c r="J7" s="112" t="s">
        <v>40</v>
      </c>
      <c r="K7" s="112"/>
      <c r="L7" s="96"/>
      <c r="M7" s="185"/>
      <c r="N7" s="185"/>
      <c r="O7" s="185"/>
      <c r="P7" s="187"/>
      <c r="Q7" s="187"/>
      <c r="R7" s="187"/>
      <c r="S7" s="187"/>
      <c r="T7" s="185"/>
    </row>
    <row r="8" spans="1:20" ht="14.25" customHeight="1" x14ac:dyDescent="0.2">
      <c r="B8" s="188" t="s">
        <v>1</v>
      </c>
      <c r="C8" s="189"/>
      <c r="D8" s="189"/>
      <c r="E8" s="189"/>
      <c r="F8" s="120"/>
      <c r="G8" s="120"/>
      <c r="H8" s="120"/>
      <c r="I8" s="120"/>
      <c r="J8" s="96"/>
      <c r="K8" s="190"/>
      <c r="L8" s="96"/>
      <c r="M8" s="191"/>
      <c r="N8" s="191"/>
      <c r="O8" s="192"/>
      <c r="P8" s="193"/>
      <c r="Q8" s="193"/>
      <c r="R8" s="193"/>
      <c r="S8" s="193"/>
      <c r="T8" s="193"/>
    </row>
    <row r="9" spans="1:20" ht="14.25" customHeight="1" x14ac:dyDescent="0.2">
      <c r="B9" s="194">
        <v>2001</v>
      </c>
      <c r="C9" s="115"/>
      <c r="D9" s="195">
        <v>1.8939999999999999</v>
      </c>
      <c r="E9" s="113">
        <v>220.887</v>
      </c>
      <c r="F9" s="113">
        <v>3448.748</v>
      </c>
      <c r="G9" s="113">
        <v>7485.6570000000002</v>
      </c>
      <c r="H9" s="113">
        <v>3098.5149999999999</v>
      </c>
      <c r="I9" s="113">
        <v>541.29399999999998</v>
      </c>
      <c r="J9" s="456">
        <v>14796.995000000001</v>
      </c>
      <c r="K9" s="103">
        <v>8707</v>
      </c>
      <c r="L9" s="114"/>
      <c r="M9" s="191"/>
      <c r="N9" s="191"/>
      <c r="O9" s="192"/>
      <c r="P9" s="197"/>
      <c r="Q9" s="197"/>
      <c r="R9" s="197"/>
      <c r="S9" s="197"/>
      <c r="T9" s="197"/>
    </row>
    <row r="10" spans="1:20" ht="14.25" customHeight="1" x14ac:dyDescent="0.2">
      <c r="B10" s="98" t="s">
        <v>45</v>
      </c>
      <c r="C10" s="115"/>
      <c r="D10" s="195">
        <v>112.40600000000001</v>
      </c>
      <c r="E10" s="113">
        <v>2557.6219999999998</v>
      </c>
      <c r="F10" s="113">
        <v>7820.4219999999996</v>
      </c>
      <c r="G10" s="113">
        <v>3257.154</v>
      </c>
      <c r="H10" s="113">
        <v>794.10699999999997</v>
      </c>
      <c r="I10" s="113">
        <v>217.17699999999999</v>
      </c>
      <c r="J10" s="123">
        <v>14758.888000000001</v>
      </c>
      <c r="K10" s="103">
        <v>4994</v>
      </c>
      <c r="L10" s="116"/>
      <c r="M10" s="191"/>
      <c r="N10" s="191"/>
      <c r="O10" s="192"/>
      <c r="P10" s="197"/>
      <c r="Q10" s="197"/>
      <c r="R10" s="197"/>
      <c r="S10" s="198"/>
      <c r="T10" s="198"/>
    </row>
    <row r="11" spans="1:20" ht="14.25" customHeight="1" x14ac:dyDescent="0.2">
      <c r="B11" s="98" t="s">
        <v>46</v>
      </c>
      <c r="C11" s="115"/>
      <c r="D11" s="195">
        <v>206.61099999999999</v>
      </c>
      <c r="E11" s="113">
        <v>4970.7860000000001</v>
      </c>
      <c r="F11" s="113">
        <v>7625.7830000000004</v>
      </c>
      <c r="G11" s="113">
        <v>1503.873</v>
      </c>
      <c r="H11" s="113">
        <v>368.60300000000001</v>
      </c>
      <c r="I11" s="113">
        <v>83.231999999999999</v>
      </c>
      <c r="J11" s="123">
        <v>14758.888000000001</v>
      </c>
      <c r="K11" s="103">
        <v>4994</v>
      </c>
      <c r="L11" s="116"/>
      <c r="M11" s="191"/>
      <c r="N11" s="191"/>
      <c r="O11" s="192"/>
      <c r="P11" s="193"/>
      <c r="Q11" s="193"/>
      <c r="R11" s="193"/>
      <c r="S11" s="193"/>
      <c r="T11" s="193"/>
    </row>
    <row r="12" spans="1:20" ht="14.25" customHeight="1" x14ac:dyDescent="0.2">
      <c r="B12" s="98"/>
      <c r="C12" s="115"/>
      <c r="D12" s="196"/>
      <c r="E12" s="196"/>
      <c r="F12" s="196"/>
      <c r="G12" s="196"/>
      <c r="H12" s="196"/>
      <c r="I12" s="196"/>
      <c r="J12" s="456"/>
      <c r="K12" s="103"/>
      <c r="L12" s="115"/>
      <c r="M12" s="191"/>
      <c r="N12" s="191"/>
      <c r="O12" s="192"/>
      <c r="P12" s="197"/>
      <c r="Q12" s="197"/>
      <c r="R12" s="197"/>
      <c r="S12" s="197"/>
      <c r="T12" s="197"/>
    </row>
    <row r="13" spans="1:20" ht="14.25" customHeight="1" x14ac:dyDescent="0.2">
      <c r="B13" s="188" t="s">
        <v>2</v>
      </c>
      <c r="C13" s="98"/>
      <c r="D13" s="196"/>
      <c r="E13" s="196"/>
      <c r="F13" s="196"/>
      <c r="G13" s="196"/>
      <c r="H13" s="196"/>
      <c r="I13" s="196"/>
      <c r="J13" s="456"/>
      <c r="K13" s="103"/>
      <c r="L13" s="115"/>
      <c r="M13" s="191"/>
      <c r="N13" s="191"/>
      <c r="O13" s="192"/>
      <c r="P13" s="198"/>
      <c r="Q13" s="197"/>
      <c r="R13" s="197"/>
      <c r="S13" s="197"/>
      <c r="T13" s="197"/>
    </row>
    <row r="14" spans="1:20" ht="14.25" customHeight="1" x14ac:dyDescent="0.2">
      <c r="B14" s="194">
        <v>2001</v>
      </c>
      <c r="C14" s="117"/>
      <c r="D14" s="195">
        <v>2.415</v>
      </c>
      <c r="E14" s="113">
        <v>75.08</v>
      </c>
      <c r="F14" s="113">
        <v>529.46900000000005</v>
      </c>
      <c r="G14" s="113">
        <v>831.85900000000004</v>
      </c>
      <c r="H14" s="113">
        <v>528.14700000000005</v>
      </c>
      <c r="I14" s="113">
        <v>204.37</v>
      </c>
      <c r="J14" s="123">
        <v>2171.34</v>
      </c>
      <c r="K14" s="103">
        <v>1544</v>
      </c>
      <c r="L14" s="114"/>
      <c r="M14" s="191"/>
      <c r="N14" s="191"/>
      <c r="O14" s="192"/>
      <c r="P14" s="193"/>
      <c r="Q14" s="193"/>
      <c r="R14" s="193"/>
      <c r="S14" s="193"/>
      <c r="T14" s="193"/>
    </row>
    <row r="15" spans="1:20" ht="14.25" customHeight="1" x14ac:dyDescent="0.2">
      <c r="B15" s="98" t="s">
        <v>45</v>
      </c>
      <c r="C15" s="117"/>
      <c r="D15" s="195">
        <v>59.424999999999997</v>
      </c>
      <c r="E15" s="113">
        <v>968.51099999999997</v>
      </c>
      <c r="F15" s="113">
        <v>2116.654</v>
      </c>
      <c r="G15" s="113">
        <v>898.16899999999998</v>
      </c>
      <c r="H15" s="113">
        <v>301.37400000000002</v>
      </c>
      <c r="I15" s="113">
        <v>117.166</v>
      </c>
      <c r="J15" s="123">
        <v>4461.299</v>
      </c>
      <c r="K15" s="103">
        <v>2590</v>
      </c>
      <c r="L15" s="116"/>
      <c r="M15" s="191"/>
      <c r="N15" s="191"/>
      <c r="O15" s="192"/>
      <c r="P15" s="197"/>
      <c r="Q15" s="197"/>
      <c r="R15" s="197"/>
      <c r="S15" s="197"/>
      <c r="T15" s="197"/>
    </row>
    <row r="16" spans="1:20" ht="14.25" customHeight="1" x14ac:dyDescent="0.2">
      <c r="B16" s="98" t="s">
        <v>46</v>
      </c>
      <c r="C16" s="117"/>
      <c r="D16" s="195">
        <v>149.06200000000001</v>
      </c>
      <c r="E16" s="113">
        <v>1669.92</v>
      </c>
      <c r="F16" s="113">
        <v>2005.192</v>
      </c>
      <c r="G16" s="113">
        <v>466.88499999999999</v>
      </c>
      <c r="H16" s="113">
        <v>131.523</v>
      </c>
      <c r="I16" s="113">
        <v>38.716999999999999</v>
      </c>
      <c r="J16" s="123">
        <v>4461.299</v>
      </c>
      <c r="K16" s="103">
        <v>2590</v>
      </c>
      <c r="L16" s="116"/>
      <c r="M16" s="191"/>
      <c r="N16" s="191"/>
      <c r="O16" s="192"/>
      <c r="P16" s="197"/>
      <c r="Q16" s="197"/>
      <c r="R16" s="197"/>
      <c r="S16" s="197"/>
      <c r="T16" s="197"/>
    </row>
    <row r="17" spans="1:20" ht="14.25" customHeight="1" x14ac:dyDescent="0.2">
      <c r="B17" s="98"/>
      <c r="C17" s="117"/>
      <c r="D17" s="196"/>
      <c r="E17" s="196"/>
      <c r="F17" s="196"/>
      <c r="G17" s="196"/>
      <c r="H17" s="196"/>
      <c r="I17" s="196"/>
      <c r="J17" s="456"/>
      <c r="K17" s="103"/>
      <c r="L17" s="115"/>
      <c r="M17" s="191"/>
      <c r="N17" s="191"/>
      <c r="O17" s="192"/>
      <c r="P17" s="193"/>
      <c r="Q17" s="193"/>
      <c r="R17" s="193"/>
      <c r="S17" s="193"/>
      <c r="T17" s="193"/>
    </row>
    <row r="18" spans="1:20" ht="14.25" customHeight="1" x14ac:dyDescent="0.2">
      <c r="B18" s="188" t="s">
        <v>3</v>
      </c>
      <c r="C18" s="117"/>
      <c r="D18" s="196"/>
      <c r="E18" s="196"/>
      <c r="F18" s="196"/>
      <c r="G18" s="196"/>
      <c r="H18" s="196"/>
      <c r="I18" s="196"/>
      <c r="J18" s="456"/>
      <c r="K18" s="103"/>
      <c r="L18" s="115"/>
      <c r="M18" s="191"/>
      <c r="N18" s="191"/>
      <c r="O18" s="192"/>
      <c r="P18" s="197"/>
      <c r="Q18" s="197"/>
      <c r="R18" s="197"/>
      <c r="S18" s="197"/>
      <c r="T18" s="197"/>
    </row>
    <row r="19" spans="1:20" ht="14.25" customHeight="1" x14ac:dyDescent="0.2">
      <c r="B19" s="194">
        <v>2001</v>
      </c>
      <c r="C19" s="117"/>
      <c r="D19" s="195">
        <v>3.27</v>
      </c>
      <c r="E19" s="113">
        <v>185.31299999999999</v>
      </c>
      <c r="F19" s="113">
        <v>938.85</v>
      </c>
      <c r="G19" s="113">
        <v>1196.325</v>
      </c>
      <c r="H19" s="113">
        <v>411.01400000000001</v>
      </c>
      <c r="I19" s="113">
        <v>73.927000000000007</v>
      </c>
      <c r="J19" s="123">
        <v>2808.6990000000001</v>
      </c>
      <c r="K19" s="103">
        <v>4542</v>
      </c>
      <c r="L19" s="114"/>
      <c r="M19" s="191"/>
      <c r="N19" s="191"/>
      <c r="O19" s="192"/>
      <c r="P19" s="197"/>
      <c r="Q19" s="197"/>
      <c r="R19" s="197"/>
      <c r="S19" s="197"/>
      <c r="T19" s="197"/>
    </row>
    <row r="20" spans="1:20" ht="14.25" customHeight="1" x14ac:dyDescent="0.2">
      <c r="B20" s="98" t="s">
        <v>45</v>
      </c>
      <c r="C20" s="117"/>
      <c r="D20" s="195">
        <v>24.55</v>
      </c>
      <c r="E20" s="113">
        <v>599.61599999999999</v>
      </c>
      <c r="F20" s="113">
        <v>879.75400000000002</v>
      </c>
      <c r="G20" s="113">
        <v>163.637</v>
      </c>
      <c r="H20" s="113">
        <v>19.515999999999998</v>
      </c>
      <c r="I20" s="118">
        <v>4.8789999999999996</v>
      </c>
      <c r="J20" s="123">
        <v>1691.952</v>
      </c>
      <c r="K20" s="103">
        <v>2214</v>
      </c>
      <c r="L20" s="116"/>
      <c r="M20" s="191"/>
      <c r="N20" s="191"/>
      <c r="O20" s="192"/>
      <c r="P20" s="193"/>
      <c r="Q20" s="193"/>
      <c r="R20" s="193"/>
      <c r="S20" s="193"/>
      <c r="T20" s="193"/>
    </row>
    <row r="21" spans="1:20" ht="14.25" customHeight="1" x14ac:dyDescent="0.2">
      <c r="B21" s="98" t="s">
        <v>46</v>
      </c>
      <c r="C21" s="117"/>
      <c r="D21" s="195">
        <v>37.024000000000001</v>
      </c>
      <c r="E21" s="113">
        <v>881.72</v>
      </c>
      <c r="F21" s="113">
        <v>710.721</v>
      </c>
      <c r="G21" s="113">
        <v>58.347000000000001</v>
      </c>
      <c r="H21" s="118" t="s">
        <v>212</v>
      </c>
      <c r="I21" s="407" t="s">
        <v>212</v>
      </c>
      <c r="J21" s="123">
        <v>1691.952</v>
      </c>
      <c r="K21" s="103">
        <v>2214</v>
      </c>
      <c r="L21" s="116"/>
      <c r="M21" s="191"/>
      <c r="N21" s="191"/>
      <c r="O21" s="192"/>
      <c r="P21" s="197"/>
      <c r="Q21" s="197"/>
      <c r="R21" s="197"/>
      <c r="S21" s="197"/>
      <c r="T21" s="197"/>
    </row>
    <row r="22" spans="1:20" ht="14.25" customHeight="1" x14ac:dyDescent="0.2">
      <c r="B22" s="98"/>
      <c r="C22" s="117"/>
      <c r="D22" s="196"/>
      <c r="E22" s="196"/>
      <c r="F22" s="196"/>
      <c r="G22" s="196"/>
      <c r="H22" s="196"/>
      <c r="I22" s="196"/>
      <c r="J22" s="456"/>
      <c r="K22" s="103"/>
      <c r="L22" s="115"/>
      <c r="M22" s="191"/>
      <c r="N22" s="191"/>
      <c r="O22" s="192"/>
      <c r="P22" s="197"/>
      <c r="Q22" s="197"/>
      <c r="R22" s="197"/>
      <c r="S22" s="197"/>
      <c r="T22" s="197"/>
    </row>
    <row r="23" spans="1:20" ht="14.25" customHeight="1" x14ac:dyDescent="0.2">
      <c r="B23" s="188" t="s">
        <v>4</v>
      </c>
      <c r="C23" s="117"/>
      <c r="D23" s="196"/>
      <c r="E23" s="196"/>
      <c r="F23" s="196"/>
      <c r="G23" s="196"/>
      <c r="H23" s="196"/>
      <c r="I23" s="196"/>
      <c r="J23" s="456"/>
      <c r="K23" s="103"/>
      <c r="L23" s="115"/>
      <c r="M23" s="191"/>
      <c r="N23" s="191"/>
      <c r="O23" s="192"/>
      <c r="P23" s="193"/>
      <c r="Q23" s="193"/>
      <c r="R23" s="193"/>
      <c r="S23" s="193"/>
      <c r="T23" s="193"/>
    </row>
    <row r="24" spans="1:20" ht="14.25" customHeight="1" x14ac:dyDescent="0.2">
      <c r="B24" s="194">
        <v>2001</v>
      </c>
      <c r="C24" s="117"/>
      <c r="D24" s="195">
        <v>2.79</v>
      </c>
      <c r="E24" s="113">
        <v>185.67500000000001</v>
      </c>
      <c r="F24" s="113">
        <v>683.29100000000005</v>
      </c>
      <c r="G24" s="113">
        <v>425.875</v>
      </c>
      <c r="H24" s="113">
        <v>101.334</v>
      </c>
      <c r="I24" s="113">
        <v>24.896000000000001</v>
      </c>
      <c r="J24" s="456">
        <v>1423.8610000000001</v>
      </c>
      <c r="K24" s="103">
        <v>2731</v>
      </c>
      <c r="L24" s="114"/>
      <c r="M24" s="191"/>
      <c r="N24" s="191"/>
      <c r="O24" s="192"/>
      <c r="P24" s="197"/>
      <c r="Q24" s="197"/>
      <c r="R24" s="197"/>
      <c r="S24" s="197"/>
      <c r="T24" s="197"/>
    </row>
    <row r="25" spans="1:20" ht="14.25" customHeight="1" x14ac:dyDescent="0.2">
      <c r="B25" s="98" t="s">
        <v>45</v>
      </c>
      <c r="C25" s="117"/>
      <c r="D25" s="195">
        <v>54.274000000000001</v>
      </c>
      <c r="E25" s="196">
        <v>996.27499999999998</v>
      </c>
      <c r="F25" s="196">
        <v>1054.4639999999999</v>
      </c>
      <c r="G25" s="196">
        <v>195.40600000000001</v>
      </c>
      <c r="H25" s="196">
        <v>29.446999999999999</v>
      </c>
      <c r="I25" s="119">
        <v>11.776</v>
      </c>
      <c r="J25" s="456">
        <v>2341.6419999999998</v>
      </c>
      <c r="K25" s="103">
        <v>2700</v>
      </c>
      <c r="L25" s="116"/>
      <c r="M25" s="191"/>
      <c r="N25" s="191"/>
      <c r="O25" s="192"/>
      <c r="P25" s="197"/>
      <c r="Q25" s="197"/>
      <c r="R25" s="198"/>
      <c r="S25" s="198"/>
      <c r="T25" s="197"/>
    </row>
    <row r="26" spans="1:20" ht="14.25" customHeight="1" x14ac:dyDescent="0.2">
      <c r="B26" s="98" t="s">
        <v>46</v>
      </c>
      <c r="C26" s="117"/>
      <c r="D26" s="196">
        <v>73.855999999999995</v>
      </c>
      <c r="E26" s="196">
        <v>1422.2249999999999</v>
      </c>
      <c r="F26" s="196">
        <v>762.14599999999996</v>
      </c>
      <c r="G26" s="196">
        <v>68.498999999999995</v>
      </c>
      <c r="H26" s="195">
        <v>12.547000000000001</v>
      </c>
      <c r="I26" s="195" t="s">
        <v>212</v>
      </c>
      <c r="J26" s="456">
        <v>2341.6419999999998</v>
      </c>
      <c r="K26" s="103">
        <v>2700</v>
      </c>
      <c r="L26" s="116"/>
      <c r="M26" s="191"/>
      <c r="N26" s="191"/>
      <c r="O26" s="192"/>
      <c r="P26" s="193"/>
      <c r="Q26" s="193"/>
      <c r="R26" s="193"/>
      <c r="S26" s="193"/>
      <c r="T26" s="193"/>
    </row>
    <row r="27" spans="1:20" ht="14.25" customHeight="1" x14ac:dyDescent="0.2">
      <c r="B27" s="98"/>
      <c r="C27" s="117"/>
      <c r="D27" s="117"/>
      <c r="E27" s="117"/>
      <c r="F27" s="115"/>
      <c r="G27" s="115"/>
      <c r="H27" s="115"/>
      <c r="I27" s="115"/>
      <c r="J27" s="115"/>
      <c r="K27" s="103"/>
      <c r="L27" s="115"/>
      <c r="M27" s="191"/>
      <c r="N27" s="191"/>
      <c r="O27" s="192"/>
      <c r="P27" s="197"/>
      <c r="Q27" s="197"/>
      <c r="R27" s="197"/>
      <c r="S27" s="197"/>
      <c r="T27" s="197"/>
    </row>
    <row r="28" spans="1:20" ht="14.25" customHeight="1" x14ac:dyDescent="0.2">
      <c r="B28" s="188" t="s">
        <v>0</v>
      </c>
      <c r="C28" s="117"/>
      <c r="D28" s="117"/>
      <c r="E28" s="117"/>
      <c r="F28" s="115"/>
      <c r="G28" s="115"/>
      <c r="H28" s="115"/>
      <c r="I28" s="115"/>
      <c r="J28" s="115"/>
      <c r="K28" s="103"/>
      <c r="L28" s="115"/>
      <c r="M28" s="191"/>
      <c r="N28" s="191"/>
      <c r="O28" s="192"/>
      <c r="P28" s="198"/>
      <c r="Q28" s="197"/>
      <c r="R28" s="198"/>
      <c r="S28" s="198"/>
      <c r="T28" s="198"/>
    </row>
    <row r="29" spans="1:20" ht="14.25" customHeight="1" x14ac:dyDescent="0.25">
      <c r="A29" s="199"/>
      <c r="B29" s="200">
        <v>2001</v>
      </c>
      <c r="C29" s="122"/>
      <c r="D29" s="201">
        <v>10.369</v>
      </c>
      <c r="E29" s="123">
        <v>666.95500000000004</v>
      </c>
      <c r="F29" s="123">
        <v>5600.3580000000002</v>
      </c>
      <c r="G29" s="123">
        <v>9939.7160000000003</v>
      </c>
      <c r="H29" s="123">
        <v>4139.01</v>
      </c>
      <c r="I29" s="123">
        <v>844.48699999999997</v>
      </c>
      <c r="J29" s="124">
        <v>21200.895</v>
      </c>
      <c r="K29" s="104">
        <v>17524</v>
      </c>
      <c r="L29" s="114"/>
      <c r="M29" s="191"/>
      <c r="N29" s="191"/>
      <c r="O29" s="192"/>
      <c r="P29" s="193"/>
      <c r="Q29" s="193"/>
      <c r="R29" s="193"/>
      <c r="S29" s="193"/>
      <c r="T29" s="193"/>
    </row>
    <row r="30" spans="1:20" ht="14.25" customHeight="1" x14ac:dyDescent="0.25">
      <c r="A30" s="199"/>
      <c r="B30" s="188" t="s">
        <v>45</v>
      </c>
      <c r="C30" s="122"/>
      <c r="D30" s="122">
        <v>250.655</v>
      </c>
      <c r="E30" s="123">
        <v>5122.0240000000003</v>
      </c>
      <c r="F30" s="123">
        <v>11871.294</v>
      </c>
      <c r="G30" s="123">
        <v>4514.366</v>
      </c>
      <c r="H30" s="123">
        <v>1144.444</v>
      </c>
      <c r="I30" s="123">
        <v>350.99799999999999</v>
      </c>
      <c r="J30" s="123">
        <v>23253.780999999999</v>
      </c>
      <c r="K30" s="104">
        <v>12498</v>
      </c>
      <c r="L30" s="116"/>
      <c r="M30" s="191"/>
      <c r="N30" s="191"/>
      <c r="O30" s="192"/>
      <c r="P30" s="197"/>
      <c r="Q30" s="197"/>
      <c r="R30" s="197"/>
      <c r="S30" s="197"/>
      <c r="T30" s="197"/>
    </row>
    <row r="31" spans="1:20" ht="14.25" customHeight="1" x14ac:dyDescent="0.25">
      <c r="A31" s="199"/>
      <c r="B31" s="94" t="s">
        <v>46</v>
      </c>
      <c r="C31" s="125"/>
      <c r="D31" s="125">
        <v>466.553</v>
      </c>
      <c r="E31" s="123">
        <v>8944.6509999999998</v>
      </c>
      <c r="F31" s="123">
        <v>11103.842000000001</v>
      </c>
      <c r="G31" s="123">
        <v>2097.6039999999998</v>
      </c>
      <c r="H31" s="123">
        <v>516.81299999999999</v>
      </c>
      <c r="I31" s="123">
        <v>124.318</v>
      </c>
      <c r="J31" s="123">
        <v>23253.780999999999</v>
      </c>
      <c r="K31" s="105">
        <v>12498</v>
      </c>
      <c r="L31" s="116"/>
      <c r="M31" s="191"/>
      <c r="N31" s="191"/>
      <c r="O31" s="192"/>
      <c r="P31" s="197"/>
      <c r="Q31" s="197"/>
      <c r="R31" s="197"/>
      <c r="S31" s="197"/>
      <c r="T31" s="197"/>
    </row>
    <row r="32" spans="1:20" ht="14.25" customHeight="1" x14ac:dyDescent="0.2">
      <c r="B32" s="202"/>
      <c r="C32" s="203"/>
      <c r="D32" s="204"/>
      <c r="E32" s="177"/>
      <c r="F32" s="177"/>
      <c r="G32" s="177"/>
      <c r="H32" s="177"/>
      <c r="I32" s="177"/>
      <c r="J32" s="112" t="s">
        <v>41</v>
      </c>
      <c r="K32" s="177"/>
      <c r="L32" s="96"/>
      <c r="M32" s="96"/>
      <c r="N32" s="96"/>
      <c r="O32" s="96"/>
    </row>
    <row r="33" spans="2:15" ht="14.25" customHeight="1" x14ac:dyDescent="0.2">
      <c r="B33" s="188" t="s">
        <v>1</v>
      </c>
      <c r="C33" s="115"/>
      <c r="D33" s="196"/>
      <c r="E33" s="126"/>
      <c r="F33" s="96"/>
      <c r="G33" s="96"/>
      <c r="H33" s="96"/>
      <c r="I33" s="96"/>
      <c r="J33" s="96"/>
      <c r="K33" s="96"/>
      <c r="L33" s="96"/>
      <c r="M33" s="96"/>
      <c r="N33" s="96"/>
      <c r="O33" s="96"/>
    </row>
    <row r="34" spans="2:15" ht="14.25" customHeight="1" x14ac:dyDescent="0.2">
      <c r="B34" s="194">
        <v>2001</v>
      </c>
      <c r="C34" s="115"/>
      <c r="D34" s="205">
        <v>1.2999999999999999E-2</v>
      </c>
      <c r="E34" s="127">
        <v>1.4930000000000001</v>
      </c>
      <c r="F34" s="127">
        <v>23.306999999999999</v>
      </c>
      <c r="G34" s="127">
        <v>50.588999999999999</v>
      </c>
      <c r="H34" s="127">
        <v>20.94</v>
      </c>
      <c r="I34" s="127">
        <v>3.6579999999999999</v>
      </c>
      <c r="J34" s="457">
        <v>99.987200103804852</v>
      </c>
      <c r="K34" s="96"/>
      <c r="L34" s="385"/>
      <c r="M34" s="96"/>
      <c r="N34" s="96"/>
      <c r="O34" s="96"/>
    </row>
    <row r="35" spans="2:15" ht="14.25" customHeight="1" x14ac:dyDescent="0.2">
      <c r="B35" s="98" t="s">
        <v>45</v>
      </c>
      <c r="C35" s="115"/>
      <c r="D35" s="205">
        <v>0.76200000000000001</v>
      </c>
      <c r="E35" s="128">
        <v>17.329000000000001</v>
      </c>
      <c r="F35" s="128">
        <v>52.988</v>
      </c>
      <c r="G35" s="128">
        <v>22.068999999999999</v>
      </c>
      <c r="H35" s="128">
        <v>5.3810000000000002</v>
      </c>
      <c r="I35" s="128">
        <v>1.4710000000000001</v>
      </c>
      <c r="J35" s="457">
        <v>100</v>
      </c>
      <c r="K35" s="96"/>
      <c r="L35" s="385"/>
      <c r="M35" s="96"/>
      <c r="N35" s="96"/>
      <c r="O35" s="96"/>
    </row>
    <row r="36" spans="2:15" ht="14.25" customHeight="1" x14ac:dyDescent="0.2">
      <c r="B36" s="98" t="s">
        <v>46</v>
      </c>
      <c r="C36" s="115"/>
      <c r="D36" s="205">
        <v>1.4</v>
      </c>
      <c r="E36" s="128">
        <v>33.68</v>
      </c>
      <c r="F36" s="128">
        <v>51.668999999999997</v>
      </c>
      <c r="G36" s="128">
        <v>10.19</v>
      </c>
      <c r="H36" s="128">
        <v>2.4969999999999999</v>
      </c>
      <c r="I36" s="128">
        <v>0.56399999999999995</v>
      </c>
      <c r="J36" s="457">
        <v>100</v>
      </c>
      <c r="K36" s="96"/>
      <c r="L36" s="96"/>
      <c r="M36" s="386"/>
      <c r="N36" s="96"/>
      <c r="O36" s="96"/>
    </row>
    <row r="37" spans="2:15" ht="14.25" customHeight="1" x14ac:dyDescent="0.2">
      <c r="B37" s="98"/>
      <c r="C37" s="115"/>
      <c r="D37" s="196"/>
      <c r="E37" s="129"/>
      <c r="F37" s="96"/>
      <c r="G37" s="96"/>
      <c r="H37" s="96"/>
      <c r="I37" s="96"/>
      <c r="J37" s="458"/>
      <c r="K37" s="96"/>
      <c r="L37" s="96"/>
      <c r="M37" s="96"/>
      <c r="N37" s="96"/>
      <c r="O37" s="96"/>
    </row>
    <row r="38" spans="2:15" ht="14.25" customHeight="1" x14ac:dyDescent="0.2">
      <c r="B38" s="188" t="s">
        <v>2</v>
      </c>
      <c r="C38" s="115"/>
      <c r="D38" s="196"/>
      <c r="E38" s="129"/>
      <c r="F38" s="96"/>
      <c r="G38" s="96"/>
      <c r="H38" s="96"/>
      <c r="I38" s="96"/>
      <c r="J38" s="458"/>
      <c r="K38" s="96"/>
      <c r="L38" s="96"/>
      <c r="M38" s="96"/>
      <c r="N38" s="96"/>
      <c r="O38" s="96"/>
    </row>
    <row r="39" spans="2:15" ht="14.25" customHeight="1" x14ac:dyDescent="0.2">
      <c r="B39" s="194">
        <v>2001</v>
      </c>
      <c r="C39" s="115"/>
      <c r="D39" s="205">
        <v>0.111</v>
      </c>
      <c r="E39" s="127">
        <v>3.4580000000000002</v>
      </c>
      <c r="F39" s="127">
        <v>24.384</v>
      </c>
      <c r="G39" s="127">
        <v>38.311</v>
      </c>
      <c r="H39" s="127">
        <v>24.324000000000002</v>
      </c>
      <c r="I39" s="127">
        <v>9.4120000000000008</v>
      </c>
      <c r="J39" s="457">
        <v>100</v>
      </c>
      <c r="K39" s="96"/>
      <c r="L39" s="385"/>
      <c r="M39" s="96"/>
      <c r="N39" s="96"/>
      <c r="O39" s="96"/>
    </row>
    <row r="40" spans="2:15" ht="14.25" customHeight="1" x14ac:dyDescent="0.2">
      <c r="B40" s="98" t="s">
        <v>45</v>
      </c>
      <c r="C40" s="115"/>
      <c r="D40" s="205">
        <v>1.3320000000000001</v>
      </c>
      <c r="E40" s="128">
        <v>21.709</v>
      </c>
      <c r="F40" s="128">
        <v>47.445</v>
      </c>
      <c r="G40" s="128">
        <v>20.132000000000001</v>
      </c>
      <c r="H40" s="128">
        <v>6.7549999999999999</v>
      </c>
      <c r="I40" s="128">
        <v>2.6259999999999999</v>
      </c>
      <c r="J40" s="457">
        <v>100</v>
      </c>
      <c r="K40" s="96"/>
      <c r="L40" s="385"/>
      <c r="M40" s="96"/>
      <c r="N40" s="96"/>
      <c r="O40" s="96"/>
    </row>
    <row r="41" spans="2:15" ht="14.25" customHeight="1" x14ac:dyDescent="0.2">
      <c r="B41" s="98" t="s">
        <v>46</v>
      </c>
      <c r="C41" s="115"/>
      <c r="D41" s="205">
        <v>3.3410000000000002</v>
      </c>
      <c r="E41" s="128">
        <v>37.430999999999997</v>
      </c>
      <c r="F41" s="128">
        <v>44.945999999999998</v>
      </c>
      <c r="G41" s="128">
        <v>10.465</v>
      </c>
      <c r="H41" s="128">
        <v>2.948</v>
      </c>
      <c r="I41" s="128">
        <v>0.86799999999999999</v>
      </c>
      <c r="J41" s="457">
        <v>100</v>
      </c>
      <c r="K41" s="96"/>
      <c r="L41" s="96"/>
      <c r="M41" s="386"/>
      <c r="N41" s="96"/>
      <c r="O41" s="96"/>
    </row>
    <row r="42" spans="2:15" ht="14.25" customHeight="1" x14ac:dyDescent="0.2">
      <c r="B42" s="188"/>
      <c r="C42" s="115"/>
      <c r="D42" s="196"/>
      <c r="E42" s="129"/>
      <c r="F42" s="96"/>
      <c r="G42" s="96"/>
      <c r="H42" s="96"/>
      <c r="I42" s="96"/>
      <c r="J42" s="458"/>
      <c r="K42" s="96"/>
      <c r="L42" s="96"/>
      <c r="M42" s="96"/>
      <c r="N42" s="96"/>
      <c r="O42" s="96"/>
    </row>
    <row r="43" spans="2:15" ht="14.25" customHeight="1" x14ac:dyDescent="0.2">
      <c r="B43" s="188" t="s">
        <v>3</v>
      </c>
      <c r="C43" s="180"/>
      <c r="D43" s="180"/>
      <c r="E43" s="180"/>
      <c r="F43" s="96"/>
      <c r="G43" s="96"/>
      <c r="H43" s="96"/>
      <c r="I43" s="96"/>
      <c r="J43" s="458"/>
      <c r="K43" s="96"/>
      <c r="L43" s="96"/>
      <c r="M43" s="96"/>
      <c r="N43" s="96"/>
      <c r="O43" s="96"/>
    </row>
    <row r="44" spans="2:15" ht="14.25" customHeight="1" x14ac:dyDescent="0.2">
      <c r="B44" s="194">
        <v>2001</v>
      </c>
      <c r="C44" s="206"/>
      <c r="D44" s="205">
        <v>0.11600000000000001</v>
      </c>
      <c r="E44" s="130">
        <v>6.5979999999999999</v>
      </c>
      <c r="F44" s="130">
        <v>33.427</v>
      </c>
      <c r="G44" s="130">
        <v>42.594000000000001</v>
      </c>
      <c r="H44" s="130">
        <v>14.634</v>
      </c>
      <c r="I44" s="130">
        <v>2.6320000000000001</v>
      </c>
      <c r="J44" s="457">
        <v>100</v>
      </c>
      <c r="K44" s="96"/>
      <c r="L44" s="385"/>
      <c r="M44" s="96"/>
      <c r="N44" s="96"/>
      <c r="O44" s="96"/>
    </row>
    <row r="45" spans="2:15" ht="14.25" customHeight="1" x14ac:dyDescent="0.2">
      <c r="B45" s="98" t="s">
        <v>45</v>
      </c>
      <c r="C45" s="206"/>
      <c r="D45" s="205">
        <v>1.4510000000000001</v>
      </c>
      <c r="E45" s="131">
        <v>35.439</v>
      </c>
      <c r="F45" s="131">
        <v>51.996000000000002</v>
      </c>
      <c r="G45" s="131">
        <v>9.6709999999999994</v>
      </c>
      <c r="H45" s="131">
        <v>1.153</v>
      </c>
      <c r="I45" s="132">
        <v>0.28799999999999998</v>
      </c>
      <c r="J45" s="457">
        <v>100</v>
      </c>
      <c r="K45" s="96"/>
      <c r="L45" s="385"/>
      <c r="M45" s="96"/>
      <c r="N45" s="96"/>
      <c r="O45" s="96"/>
    </row>
    <row r="46" spans="2:15" ht="14.25" customHeight="1" x14ac:dyDescent="0.2">
      <c r="B46" s="98" t="s">
        <v>46</v>
      </c>
      <c r="C46" s="206"/>
      <c r="D46" s="205">
        <v>2.1880000000000002</v>
      </c>
      <c r="E46" s="131">
        <v>52.113</v>
      </c>
      <c r="F46" s="131">
        <v>42.006</v>
      </c>
      <c r="G46" s="131">
        <v>3.4489999999999998</v>
      </c>
      <c r="H46" s="408" t="s">
        <v>212</v>
      </c>
      <c r="I46" s="408" t="s">
        <v>212</v>
      </c>
      <c r="J46" s="457">
        <v>100</v>
      </c>
      <c r="K46" s="96"/>
      <c r="L46" s="96"/>
      <c r="M46" s="386"/>
      <c r="N46" s="96"/>
      <c r="O46" s="96"/>
    </row>
    <row r="47" spans="2:15" ht="14.25" customHeight="1" x14ac:dyDescent="0.2">
      <c r="B47" s="188"/>
      <c r="C47" s="97"/>
      <c r="D47" s="97"/>
      <c r="E47" s="97"/>
      <c r="F47" s="96"/>
      <c r="G47" s="96"/>
      <c r="H47" s="96"/>
      <c r="I47" s="96"/>
      <c r="J47" s="458"/>
      <c r="K47" s="96"/>
      <c r="L47" s="96"/>
      <c r="M47" s="96"/>
      <c r="N47" s="96"/>
      <c r="O47" s="96"/>
    </row>
    <row r="48" spans="2:15" ht="14.25" customHeight="1" x14ac:dyDescent="0.2">
      <c r="B48" s="188" t="s">
        <v>4</v>
      </c>
      <c r="C48" s="133"/>
      <c r="D48" s="133"/>
      <c r="E48" s="133"/>
      <c r="F48" s="96"/>
      <c r="G48" s="96"/>
      <c r="H48" s="96"/>
      <c r="I48" s="96"/>
      <c r="J48" s="458"/>
      <c r="K48" s="96"/>
      <c r="L48" s="96"/>
      <c r="M48" s="96"/>
      <c r="N48" s="96"/>
      <c r="O48" s="96"/>
    </row>
    <row r="49" spans="2:15" ht="14.25" customHeight="1" x14ac:dyDescent="0.2">
      <c r="B49" s="194">
        <v>2001</v>
      </c>
      <c r="C49" s="133"/>
      <c r="D49" s="205">
        <v>0.19600000000000001</v>
      </c>
      <c r="E49" s="130">
        <v>13.04</v>
      </c>
      <c r="F49" s="130">
        <v>47.988999999999997</v>
      </c>
      <c r="G49" s="130">
        <v>29.91</v>
      </c>
      <c r="H49" s="130">
        <v>7.117</v>
      </c>
      <c r="I49" s="130">
        <v>1.748</v>
      </c>
      <c r="J49" s="457">
        <v>100</v>
      </c>
      <c r="K49" s="96"/>
      <c r="L49" s="385"/>
      <c r="M49" s="96"/>
      <c r="N49" s="96"/>
      <c r="O49" s="96"/>
    </row>
    <row r="50" spans="2:15" ht="14.25" customHeight="1" x14ac:dyDescent="0.2">
      <c r="B50" s="98" t="s">
        <v>45</v>
      </c>
      <c r="C50" s="133"/>
      <c r="D50" s="205">
        <v>2.3180000000000001</v>
      </c>
      <c r="E50" s="131">
        <v>42.545999999999999</v>
      </c>
      <c r="F50" s="131">
        <v>45.030999999999999</v>
      </c>
      <c r="G50" s="131">
        <v>8.3450000000000006</v>
      </c>
      <c r="H50" s="131">
        <v>1.258</v>
      </c>
      <c r="I50" s="132">
        <v>0.503</v>
      </c>
      <c r="J50" s="457">
        <v>100</v>
      </c>
      <c r="K50" s="96"/>
      <c r="L50" s="385"/>
      <c r="M50" s="96"/>
      <c r="N50" s="96"/>
      <c r="O50" s="96"/>
    </row>
    <row r="51" spans="2:15" ht="14.25" customHeight="1" x14ac:dyDescent="0.2">
      <c r="B51" s="98" t="s">
        <v>46</v>
      </c>
      <c r="C51" s="133"/>
      <c r="D51" s="207">
        <v>3.1539999999999999</v>
      </c>
      <c r="E51" s="131">
        <v>60.735999999999997</v>
      </c>
      <c r="F51" s="131">
        <v>32.548000000000002</v>
      </c>
      <c r="G51" s="131">
        <v>2.9249999999999998</v>
      </c>
      <c r="H51" s="205">
        <v>0.53600000000000003</v>
      </c>
      <c r="I51" s="205" t="s">
        <v>212</v>
      </c>
      <c r="J51" s="457">
        <v>100</v>
      </c>
      <c r="K51" s="96"/>
      <c r="L51" s="96"/>
      <c r="M51" s="386"/>
      <c r="N51" s="96"/>
      <c r="O51" s="96"/>
    </row>
    <row r="52" spans="2:15" ht="14.25" customHeight="1" x14ac:dyDescent="0.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</row>
    <row r="53" spans="2:15" ht="14.25" customHeight="1" x14ac:dyDescent="0.2">
      <c r="B53" s="188" t="s">
        <v>0</v>
      </c>
      <c r="C53" s="96"/>
      <c r="D53" s="96"/>
      <c r="E53" s="96"/>
      <c r="F53" s="96"/>
      <c r="G53" s="96"/>
      <c r="H53" s="96"/>
      <c r="I53" s="96"/>
      <c r="J53" s="96"/>
      <c r="K53" s="96"/>
      <c r="L53" s="385"/>
      <c r="M53" s="96"/>
      <c r="N53" s="96"/>
      <c r="O53" s="96"/>
    </row>
    <row r="54" spans="2:15" ht="14.25" customHeight="1" x14ac:dyDescent="0.2">
      <c r="B54" s="200">
        <v>2001</v>
      </c>
      <c r="C54" s="96"/>
      <c r="D54" s="459">
        <v>4.9000000000000002E-2</v>
      </c>
      <c r="E54" s="134">
        <v>3.1459999999999999</v>
      </c>
      <c r="F54" s="134">
        <v>26.416</v>
      </c>
      <c r="G54" s="134">
        <v>46.883000000000003</v>
      </c>
      <c r="H54" s="134">
        <v>19.523</v>
      </c>
      <c r="I54" s="134">
        <v>3.9830000000000001</v>
      </c>
      <c r="J54" s="208">
        <v>100</v>
      </c>
      <c r="K54" s="96"/>
      <c r="L54" s="385"/>
      <c r="M54" s="96"/>
      <c r="N54" s="96"/>
      <c r="O54" s="96"/>
    </row>
    <row r="55" spans="2:15" ht="14.25" customHeight="1" x14ac:dyDescent="0.2">
      <c r="B55" s="188" t="s">
        <v>45</v>
      </c>
      <c r="C55" s="96"/>
      <c r="D55" s="208">
        <v>1.0780000000000001</v>
      </c>
      <c r="E55" s="135">
        <v>22.027000000000001</v>
      </c>
      <c r="F55" s="135">
        <v>51.051000000000002</v>
      </c>
      <c r="G55" s="135">
        <v>19.413</v>
      </c>
      <c r="H55" s="135">
        <v>4.9219999999999997</v>
      </c>
      <c r="I55" s="135">
        <v>1.5089999999999999</v>
      </c>
      <c r="J55" s="208">
        <v>100</v>
      </c>
      <c r="K55" s="96"/>
      <c r="L55" s="385"/>
      <c r="M55" s="96"/>
      <c r="N55" s="96"/>
      <c r="O55" s="96"/>
    </row>
    <row r="56" spans="2:15" ht="14.25" customHeight="1" x14ac:dyDescent="0.2">
      <c r="B56" s="94" t="s">
        <v>46</v>
      </c>
      <c r="C56" s="95"/>
      <c r="D56" s="209">
        <v>2.0059999999999998</v>
      </c>
      <c r="E56" s="136">
        <v>38.465000000000003</v>
      </c>
      <c r="F56" s="136">
        <v>47.750999999999998</v>
      </c>
      <c r="G56" s="136">
        <v>9.02</v>
      </c>
      <c r="H56" s="136">
        <v>2.222</v>
      </c>
      <c r="I56" s="136">
        <v>0.53500000000000003</v>
      </c>
      <c r="J56" s="209">
        <v>100</v>
      </c>
      <c r="K56" s="95"/>
      <c r="L56" s="96"/>
      <c r="M56" s="386"/>
      <c r="N56" s="96"/>
      <c r="O56" s="96"/>
    </row>
    <row r="57" spans="2:15" ht="14.25" customHeight="1" x14ac:dyDescent="0.2">
      <c r="B57" s="409" t="s">
        <v>213</v>
      </c>
      <c r="F57" s="384"/>
      <c r="G57" s="210"/>
    </row>
    <row r="58" spans="2:15" ht="14.25" customHeight="1" x14ac:dyDescent="0.2">
      <c r="B58" s="34" t="s">
        <v>6</v>
      </c>
    </row>
    <row r="59" spans="2:15" ht="14.25" customHeight="1" x14ac:dyDescent="0.2">
      <c r="B59" s="446" t="s">
        <v>258</v>
      </c>
      <c r="G59" s="210"/>
    </row>
    <row r="60" spans="2:15" ht="14.25" customHeight="1" x14ac:dyDescent="0.2">
      <c r="B60" s="446" t="s">
        <v>91</v>
      </c>
      <c r="G60" s="210"/>
      <c r="I60" s="210"/>
    </row>
    <row r="61" spans="2:15" ht="15" customHeight="1" x14ac:dyDescent="0.2">
      <c r="D61" s="210"/>
      <c r="E61" s="211"/>
    </row>
    <row r="64" spans="2:15" x14ac:dyDescent="0.2">
      <c r="F64" s="211"/>
    </row>
  </sheetData>
  <mergeCells count="2">
    <mergeCell ref="B2:K2"/>
    <mergeCell ref="D5:I5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B2:T71"/>
  <sheetViews>
    <sheetView workbookViewId="0">
      <selection activeCell="G62" sqref="G62"/>
    </sheetView>
  </sheetViews>
  <sheetFormatPr defaultRowHeight="12" x14ac:dyDescent="0.2"/>
  <cols>
    <col min="1" max="1" width="9.140625" style="1"/>
    <col min="2" max="2" width="27.28515625" style="1" customWidth="1"/>
    <col min="3" max="3" width="9.140625" style="1"/>
    <col min="4" max="4" width="16.85546875" style="1" customWidth="1"/>
    <col min="5" max="6" width="14" style="1" customWidth="1"/>
    <col min="7" max="16384" width="9.140625" style="1"/>
  </cols>
  <sheetData>
    <row r="2" spans="2:6" ht="37.5" customHeight="1" x14ac:dyDescent="0.2">
      <c r="B2" s="520" t="s">
        <v>224</v>
      </c>
      <c r="C2" s="520"/>
      <c r="D2" s="520"/>
      <c r="E2" s="520"/>
      <c r="F2" s="520"/>
    </row>
    <row r="4" spans="2:6" x14ac:dyDescent="0.2">
      <c r="B4" s="416" t="s">
        <v>214</v>
      </c>
      <c r="C4" s="417"/>
      <c r="D4" s="417"/>
      <c r="E4" s="417"/>
      <c r="F4" s="417"/>
    </row>
    <row r="5" spans="2:6" ht="57" customHeight="1" x14ac:dyDescent="0.2">
      <c r="B5" s="415"/>
      <c r="C5" s="392"/>
      <c r="D5" s="183" t="s">
        <v>259</v>
      </c>
      <c r="E5" s="183" t="s">
        <v>190</v>
      </c>
      <c r="F5" s="447" t="s">
        <v>39</v>
      </c>
    </row>
    <row r="6" spans="2:6" ht="14.25" customHeight="1" x14ac:dyDescent="0.2">
      <c r="B6" s="176"/>
      <c r="C6" s="186"/>
      <c r="D6" s="177"/>
      <c r="E6" s="418" t="s">
        <v>207</v>
      </c>
      <c r="F6" s="112"/>
    </row>
    <row r="7" spans="2:6" ht="14.25" customHeight="1" x14ac:dyDescent="0.2">
      <c r="B7" s="366" t="s">
        <v>253</v>
      </c>
      <c r="C7" s="189"/>
      <c r="D7" s="189"/>
      <c r="E7" s="96"/>
      <c r="F7" s="190"/>
    </row>
    <row r="8" spans="2:6" ht="14.25" customHeight="1" x14ac:dyDescent="0.2">
      <c r="B8" s="367" t="s">
        <v>191</v>
      </c>
      <c r="C8" s="115"/>
      <c r="D8" s="113">
        <v>1472.72</v>
      </c>
      <c r="E8" s="456">
        <v>14528.278</v>
      </c>
      <c r="F8" s="103">
        <v>7892</v>
      </c>
    </row>
    <row r="9" spans="2:6" ht="14.25" customHeight="1" x14ac:dyDescent="0.2">
      <c r="B9" s="368" t="s">
        <v>254</v>
      </c>
      <c r="C9" s="115"/>
      <c r="D9" s="113">
        <v>1083.2270000000001</v>
      </c>
      <c r="E9" s="123">
        <v>8054.4669999999996</v>
      </c>
      <c r="F9" s="103">
        <v>4116</v>
      </c>
    </row>
    <row r="10" spans="2:6" ht="14.25" customHeight="1" x14ac:dyDescent="0.2">
      <c r="B10" s="146"/>
      <c r="C10" s="115"/>
      <c r="D10" s="113"/>
      <c r="E10" s="123"/>
      <c r="F10" s="103"/>
    </row>
    <row r="11" spans="2:6" ht="14.25" customHeight="1" x14ac:dyDescent="0.2">
      <c r="B11" s="369" t="s">
        <v>192</v>
      </c>
      <c r="C11" s="115"/>
      <c r="D11" s="196"/>
      <c r="E11" s="456"/>
      <c r="F11" s="103"/>
    </row>
    <row r="12" spans="2:6" ht="14.25" customHeight="1" x14ac:dyDescent="0.2">
      <c r="B12" s="368" t="s">
        <v>92</v>
      </c>
      <c r="C12" s="98"/>
      <c r="D12" s="196">
        <v>227.01900000000001</v>
      </c>
      <c r="E12" s="456">
        <v>2759.5250000000001</v>
      </c>
      <c r="F12" s="103">
        <v>1885</v>
      </c>
    </row>
    <row r="13" spans="2:6" ht="14.25" customHeight="1" x14ac:dyDescent="0.2">
      <c r="B13" s="146" t="s">
        <v>255</v>
      </c>
      <c r="C13" s="117"/>
      <c r="D13" s="113">
        <v>2328.9279999999999</v>
      </c>
      <c r="E13" s="123">
        <v>19823.22</v>
      </c>
      <c r="F13" s="103">
        <v>10123</v>
      </c>
    </row>
    <row r="14" spans="2:6" ht="14.25" customHeight="1" x14ac:dyDescent="0.2">
      <c r="B14" s="146"/>
      <c r="C14" s="117"/>
      <c r="D14" s="113"/>
      <c r="E14" s="123"/>
      <c r="F14" s="103"/>
    </row>
    <row r="15" spans="2:6" ht="14.25" customHeight="1" x14ac:dyDescent="0.2">
      <c r="B15" s="370" t="s">
        <v>193</v>
      </c>
      <c r="C15" s="117"/>
      <c r="D15" s="113"/>
      <c r="E15" s="123"/>
      <c r="F15" s="103"/>
    </row>
    <row r="16" spans="2:6" ht="14.25" customHeight="1" x14ac:dyDescent="0.2">
      <c r="B16" s="368" t="s">
        <v>95</v>
      </c>
      <c r="C16" s="117"/>
      <c r="D16" s="196">
        <v>363.346</v>
      </c>
      <c r="E16" s="456">
        <v>2951.674</v>
      </c>
      <c r="F16" s="103">
        <v>1897</v>
      </c>
    </row>
    <row r="17" spans="2:6" ht="14.25" customHeight="1" x14ac:dyDescent="0.2">
      <c r="B17" s="368" t="s">
        <v>194</v>
      </c>
      <c r="C17" s="117"/>
      <c r="D17" s="113">
        <v>2192.6010000000001</v>
      </c>
      <c r="E17" s="123">
        <v>19631.071</v>
      </c>
      <c r="F17" s="388">
        <v>10111</v>
      </c>
    </row>
    <row r="18" spans="2:6" ht="14.25" customHeight="1" x14ac:dyDescent="0.2">
      <c r="B18" s="146"/>
      <c r="C18" s="117"/>
      <c r="D18" s="113"/>
      <c r="E18" s="123"/>
      <c r="F18" s="388"/>
    </row>
    <row r="19" spans="2:6" ht="14.25" customHeight="1" x14ac:dyDescent="0.2">
      <c r="B19" s="370" t="s">
        <v>195</v>
      </c>
      <c r="C19" s="117"/>
      <c r="D19" s="113"/>
      <c r="E19" s="123"/>
      <c r="F19" s="388"/>
    </row>
    <row r="20" spans="2:6" ht="14.25" customHeight="1" x14ac:dyDescent="0.2">
      <c r="B20" s="368" t="s">
        <v>155</v>
      </c>
      <c r="C20" s="117"/>
      <c r="D20" s="113">
        <v>755.05399999999997</v>
      </c>
      <c r="E20" s="123">
        <v>7205.9660000000003</v>
      </c>
      <c r="F20" s="388">
        <v>4525.6840000000002</v>
      </c>
    </row>
    <row r="21" spans="2:6" ht="14.25" customHeight="1" x14ac:dyDescent="0.2">
      <c r="B21" s="368" t="s">
        <v>156</v>
      </c>
      <c r="C21" s="117"/>
      <c r="D21" s="113">
        <v>1800.893</v>
      </c>
      <c r="E21" s="123">
        <v>15376.779</v>
      </c>
      <c r="F21" s="388">
        <v>7482.3159999999998</v>
      </c>
    </row>
    <row r="22" spans="2:6" ht="14.25" customHeight="1" x14ac:dyDescent="0.2">
      <c r="B22" s="146"/>
      <c r="C22" s="117"/>
      <c r="D22" s="196"/>
      <c r="E22" s="456"/>
      <c r="F22" s="388"/>
    </row>
    <row r="23" spans="2:6" ht="14.25" customHeight="1" x14ac:dyDescent="0.2">
      <c r="B23" s="366" t="s">
        <v>196</v>
      </c>
      <c r="C23" s="117"/>
      <c r="D23" s="196"/>
      <c r="E23" s="456"/>
      <c r="F23" s="388"/>
    </row>
    <row r="24" spans="2:6" ht="14.25" customHeight="1" x14ac:dyDescent="0.2">
      <c r="B24" s="368" t="s">
        <v>157</v>
      </c>
      <c r="C24" s="117"/>
      <c r="D24" s="113">
        <v>2331.2150000000001</v>
      </c>
      <c r="E24" s="456">
        <v>20191.240000000002</v>
      </c>
      <c r="F24" s="388">
        <v>10691</v>
      </c>
    </row>
    <row r="25" spans="2:6" ht="14.25" customHeight="1" x14ac:dyDescent="0.2">
      <c r="B25" s="368" t="s">
        <v>197</v>
      </c>
      <c r="C25" s="117"/>
      <c r="D25" s="196">
        <v>224.732</v>
      </c>
      <c r="E25" s="456">
        <v>2391.5050000000001</v>
      </c>
      <c r="F25" s="388">
        <v>1317</v>
      </c>
    </row>
    <row r="26" spans="2:6" ht="14.25" customHeight="1" x14ac:dyDescent="0.2">
      <c r="B26" s="98"/>
      <c r="C26" s="117"/>
      <c r="D26" s="196"/>
      <c r="E26" s="456"/>
      <c r="F26" s="388"/>
    </row>
    <row r="27" spans="2:6" ht="14.25" customHeight="1" x14ac:dyDescent="0.2">
      <c r="B27" s="137" t="s">
        <v>257</v>
      </c>
      <c r="C27" s="117"/>
      <c r="D27" s="196"/>
      <c r="E27" s="456"/>
      <c r="F27" s="388"/>
    </row>
    <row r="28" spans="2:6" ht="14.25" customHeight="1" x14ac:dyDescent="0.2">
      <c r="B28" s="146" t="s">
        <v>158</v>
      </c>
      <c r="C28" s="117"/>
      <c r="D28" s="195">
        <v>481.26799999999997</v>
      </c>
      <c r="E28" s="456">
        <v>4233.3549999999996</v>
      </c>
      <c r="F28" s="388">
        <v>2832</v>
      </c>
    </row>
    <row r="29" spans="2:6" ht="14.25" customHeight="1" x14ac:dyDescent="0.2">
      <c r="B29" s="146" t="s">
        <v>159</v>
      </c>
      <c r="C29" s="117"/>
      <c r="D29" s="195">
        <v>413.71199999999999</v>
      </c>
      <c r="E29" s="456">
        <v>4500.192</v>
      </c>
      <c r="F29" s="388">
        <v>2943</v>
      </c>
    </row>
    <row r="30" spans="2:6" ht="14.25" customHeight="1" x14ac:dyDescent="0.2">
      <c r="B30" s="146" t="s">
        <v>160</v>
      </c>
      <c r="C30" s="117"/>
      <c r="D30" s="195">
        <v>499.57299999999998</v>
      </c>
      <c r="E30" s="456">
        <v>4402.5469999999996</v>
      </c>
      <c r="F30" s="388">
        <v>2449</v>
      </c>
    </row>
    <row r="31" spans="2:6" ht="14.25" customHeight="1" x14ac:dyDescent="0.2">
      <c r="B31" s="146" t="s">
        <v>161</v>
      </c>
      <c r="C31" s="117"/>
      <c r="D31" s="195">
        <v>499.012</v>
      </c>
      <c r="E31" s="456">
        <v>4641.3940000000002</v>
      </c>
      <c r="F31" s="388">
        <v>2056</v>
      </c>
    </row>
    <row r="32" spans="2:6" ht="14.25" customHeight="1" x14ac:dyDescent="0.2">
      <c r="B32" s="146" t="s">
        <v>162</v>
      </c>
      <c r="C32" s="117"/>
      <c r="D32" s="195">
        <v>662.38199999999995</v>
      </c>
      <c r="E32" s="456">
        <v>4805.2569999999996</v>
      </c>
      <c r="F32" s="388">
        <v>1728</v>
      </c>
    </row>
    <row r="33" spans="2:6" ht="14.25" customHeight="1" x14ac:dyDescent="0.2">
      <c r="B33" s="98"/>
      <c r="C33" s="117"/>
      <c r="D33" s="196"/>
      <c r="E33" s="456"/>
      <c r="F33" s="388"/>
    </row>
    <row r="34" spans="2:6" ht="14.25" customHeight="1" x14ac:dyDescent="0.2">
      <c r="B34" s="31" t="s">
        <v>206</v>
      </c>
      <c r="C34" s="117"/>
      <c r="D34" s="122">
        <v>2555.9470000000001</v>
      </c>
      <c r="E34" s="390">
        <v>22582.744999999999</v>
      </c>
      <c r="F34" s="104">
        <v>12008</v>
      </c>
    </row>
    <row r="35" spans="2:6" ht="14.25" customHeight="1" x14ac:dyDescent="0.2">
      <c r="B35" s="176"/>
      <c r="C35" s="186"/>
      <c r="D35" s="177"/>
      <c r="E35" s="75" t="s">
        <v>41</v>
      </c>
      <c r="F35" s="112"/>
    </row>
    <row r="36" spans="2:6" ht="14.25" customHeight="1" x14ac:dyDescent="0.2">
      <c r="B36" s="366" t="s">
        <v>253</v>
      </c>
      <c r="C36" s="189"/>
      <c r="D36" s="189"/>
      <c r="E36" s="98"/>
      <c r="F36" s="190"/>
    </row>
    <row r="37" spans="2:6" ht="14.25" customHeight="1" x14ac:dyDescent="0.2">
      <c r="B37" s="367" t="s">
        <v>191</v>
      </c>
      <c r="C37" s="115"/>
      <c r="D37" s="389">
        <v>10.137</v>
      </c>
      <c r="E37" s="460">
        <v>100</v>
      </c>
      <c r="F37" s="103"/>
    </row>
    <row r="38" spans="2:6" ht="14.25" customHeight="1" x14ac:dyDescent="0.2">
      <c r="B38" s="368" t="s">
        <v>254</v>
      </c>
      <c r="C38" s="115"/>
      <c r="D38" s="389">
        <v>13.449</v>
      </c>
      <c r="E38" s="461">
        <v>100</v>
      </c>
      <c r="F38" s="103"/>
    </row>
    <row r="39" spans="2:6" ht="14.25" customHeight="1" x14ac:dyDescent="0.2">
      <c r="B39" s="146"/>
      <c r="C39" s="115"/>
      <c r="D39" s="113"/>
      <c r="E39" s="123"/>
      <c r="F39" s="103"/>
    </row>
    <row r="40" spans="2:6" ht="14.25" customHeight="1" x14ac:dyDescent="0.2">
      <c r="B40" s="369" t="s">
        <v>192</v>
      </c>
      <c r="C40" s="115"/>
      <c r="D40" s="196"/>
      <c r="E40" s="456"/>
      <c r="F40" s="103"/>
    </row>
    <row r="41" spans="2:6" ht="14.25" customHeight="1" x14ac:dyDescent="0.2">
      <c r="B41" s="368" t="s">
        <v>92</v>
      </c>
      <c r="C41" s="98"/>
      <c r="D41" s="389">
        <v>8.2270000000000003</v>
      </c>
      <c r="E41" s="460">
        <v>100</v>
      </c>
      <c r="F41" s="103"/>
    </row>
    <row r="42" spans="2:6" ht="14.25" customHeight="1" x14ac:dyDescent="0.2">
      <c r="B42" s="146" t="s">
        <v>255</v>
      </c>
      <c r="C42" s="117"/>
      <c r="D42" s="389">
        <v>11.747999999999999</v>
      </c>
      <c r="E42" s="461">
        <v>100</v>
      </c>
      <c r="F42" s="103"/>
    </row>
    <row r="43" spans="2:6" ht="14.25" customHeight="1" x14ac:dyDescent="0.2">
      <c r="B43" s="146"/>
      <c r="C43" s="117"/>
      <c r="D43" s="113"/>
      <c r="E43" s="123"/>
      <c r="F43" s="103"/>
    </row>
    <row r="44" spans="2:6" ht="14.25" customHeight="1" x14ac:dyDescent="0.2">
      <c r="B44" s="370" t="s">
        <v>193</v>
      </c>
      <c r="C44" s="117"/>
      <c r="D44" s="113"/>
      <c r="E44" s="460"/>
      <c r="F44" s="103"/>
    </row>
    <row r="45" spans="2:6" ht="14.25" customHeight="1" x14ac:dyDescent="0.2">
      <c r="B45" s="368" t="s">
        <v>95</v>
      </c>
      <c r="C45" s="117"/>
      <c r="D45" s="389">
        <v>12.31</v>
      </c>
      <c r="E45" s="461">
        <v>100</v>
      </c>
      <c r="F45" s="103"/>
    </row>
    <row r="46" spans="2:6" ht="14.25" customHeight="1" x14ac:dyDescent="0.2">
      <c r="B46" s="368" t="s">
        <v>194</v>
      </c>
      <c r="C46" s="117"/>
      <c r="D46" s="389">
        <v>11.169</v>
      </c>
      <c r="E46" s="461">
        <v>100</v>
      </c>
      <c r="F46" s="103"/>
    </row>
    <row r="47" spans="2:6" ht="14.25" customHeight="1" x14ac:dyDescent="0.2">
      <c r="B47" s="146"/>
      <c r="C47" s="117"/>
      <c r="D47" s="113"/>
      <c r="E47" s="123"/>
      <c r="F47" s="103"/>
    </row>
    <row r="48" spans="2:6" ht="14.25" customHeight="1" x14ac:dyDescent="0.2">
      <c r="B48" s="370" t="s">
        <v>195</v>
      </c>
      <c r="C48" s="117"/>
      <c r="D48" s="196"/>
      <c r="E48" s="456"/>
      <c r="F48" s="103"/>
    </row>
    <row r="49" spans="2:6" ht="14.25" customHeight="1" x14ac:dyDescent="0.2">
      <c r="B49" s="368" t="s">
        <v>155</v>
      </c>
      <c r="C49" s="117"/>
      <c r="D49" s="205">
        <v>10.478</v>
      </c>
      <c r="E49" s="460">
        <v>100</v>
      </c>
      <c r="F49" s="103"/>
    </row>
    <row r="50" spans="2:6" ht="14.25" customHeight="1" x14ac:dyDescent="0.2">
      <c r="B50" s="368" t="s">
        <v>156</v>
      </c>
      <c r="C50" s="117"/>
      <c r="D50" s="205">
        <v>11.712</v>
      </c>
      <c r="E50" s="461">
        <v>100</v>
      </c>
      <c r="F50" s="103"/>
    </row>
    <row r="51" spans="2:6" ht="14.25" customHeight="1" x14ac:dyDescent="0.2">
      <c r="B51" s="146"/>
      <c r="C51" s="117"/>
      <c r="D51" s="389"/>
      <c r="E51" s="460"/>
      <c r="F51" s="103"/>
    </row>
    <row r="52" spans="2:6" ht="14.25" customHeight="1" x14ac:dyDescent="0.2">
      <c r="B52" s="366" t="s">
        <v>196</v>
      </c>
      <c r="C52" s="117"/>
      <c r="D52" s="389"/>
      <c r="E52" s="461"/>
      <c r="F52" s="103"/>
    </row>
    <row r="53" spans="2:6" ht="14.25" customHeight="1" x14ac:dyDescent="0.2">
      <c r="B53" s="368" t="s">
        <v>157</v>
      </c>
      <c r="C53" s="117"/>
      <c r="D53" s="389">
        <v>11.545999999999999</v>
      </c>
      <c r="E53" s="460">
        <v>100</v>
      </c>
      <c r="F53" s="103"/>
    </row>
    <row r="54" spans="2:6" ht="14.25" customHeight="1" x14ac:dyDescent="0.2">
      <c r="B54" s="368" t="s">
        <v>197</v>
      </c>
      <c r="C54" s="117"/>
      <c r="D54" s="207">
        <v>9.3970000000000002</v>
      </c>
      <c r="E54" s="461">
        <v>100</v>
      </c>
      <c r="F54" s="103"/>
    </row>
    <row r="55" spans="2:6" ht="14.25" customHeight="1" x14ac:dyDescent="0.2">
      <c r="B55" s="98"/>
      <c r="C55" s="117"/>
      <c r="D55" s="389"/>
      <c r="E55" s="460"/>
      <c r="F55" s="103"/>
    </row>
    <row r="56" spans="2:6" ht="14.25" customHeight="1" x14ac:dyDescent="0.2">
      <c r="B56" s="137" t="s">
        <v>257</v>
      </c>
      <c r="C56" s="117"/>
      <c r="D56" s="389"/>
      <c r="E56" s="460"/>
      <c r="F56" s="103"/>
    </row>
    <row r="57" spans="2:6" ht="14.25" customHeight="1" x14ac:dyDescent="0.2">
      <c r="B57" s="146" t="s">
        <v>158</v>
      </c>
      <c r="C57" s="117"/>
      <c r="D57" s="272">
        <v>11.368</v>
      </c>
      <c r="E57" s="461">
        <v>100</v>
      </c>
      <c r="F57" s="103"/>
    </row>
    <row r="58" spans="2:6" ht="14.25" customHeight="1" x14ac:dyDescent="0.2">
      <c r="B58" s="146" t="s">
        <v>159</v>
      </c>
      <c r="C58" s="117"/>
      <c r="D58" s="272">
        <v>9.1929999999999996</v>
      </c>
      <c r="E58" s="461">
        <v>100</v>
      </c>
      <c r="F58" s="103"/>
    </row>
    <row r="59" spans="2:6" ht="14.25" customHeight="1" x14ac:dyDescent="0.2">
      <c r="B59" s="146" t="s">
        <v>160</v>
      </c>
      <c r="C59" s="117"/>
      <c r="D59" s="272">
        <v>11.347</v>
      </c>
      <c r="E59" s="461">
        <v>100</v>
      </c>
      <c r="F59" s="103"/>
    </row>
    <row r="60" spans="2:6" ht="14.25" customHeight="1" x14ac:dyDescent="0.2">
      <c r="B60" s="146" t="s">
        <v>161</v>
      </c>
      <c r="C60" s="117"/>
      <c r="D60" s="272">
        <v>10.750999999999999</v>
      </c>
      <c r="E60" s="461">
        <v>100</v>
      </c>
      <c r="F60" s="103"/>
    </row>
    <row r="61" spans="2:6" ht="14.25" customHeight="1" x14ac:dyDescent="0.2">
      <c r="B61" s="146" t="s">
        <v>162</v>
      </c>
      <c r="C61" s="117"/>
      <c r="D61" s="272">
        <v>13.785</v>
      </c>
      <c r="E61" s="461">
        <v>100</v>
      </c>
      <c r="F61" s="103"/>
    </row>
    <row r="62" spans="2:6" ht="14.25" customHeight="1" x14ac:dyDescent="0.2">
      <c r="B62" s="98"/>
      <c r="C62" s="117"/>
      <c r="D62" s="389"/>
      <c r="E62" s="460"/>
      <c r="F62" s="103"/>
    </row>
    <row r="63" spans="2:6" ht="14.25" customHeight="1" x14ac:dyDescent="0.2">
      <c r="B63" s="419" t="s">
        <v>206</v>
      </c>
      <c r="C63" s="382"/>
      <c r="D63" s="391">
        <v>11.318</v>
      </c>
      <c r="E63" s="391">
        <v>100</v>
      </c>
      <c r="F63" s="383"/>
    </row>
    <row r="64" spans="2:6" ht="14.25" customHeight="1" x14ac:dyDescent="0.2">
      <c r="B64" s="5" t="s">
        <v>215</v>
      </c>
      <c r="C64" s="122"/>
      <c r="D64" s="381"/>
      <c r="E64" s="381"/>
      <c r="F64" s="104"/>
    </row>
    <row r="66" spans="15:20" ht="12.75" customHeight="1" x14ac:dyDescent="0.2">
      <c r="O66" s="1">
        <v>11.368477247951093</v>
      </c>
      <c r="P66" s="1">
        <v>9.1932077564690573</v>
      </c>
      <c r="Q66" s="1">
        <v>11.34736324223228</v>
      </c>
      <c r="R66" s="1">
        <v>10.751338929640534</v>
      </c>
      <c r="S66" s="1">
        <v>13.784528069986685</v>
      </c>
      <c r="T66" s="1">
        <v>11.318141350841096</v>
      </c>
    </row>
    <row r="67" spans="15:20" ht="12.75" customHeight="1" x14ac:dyDescent="0.2"/>
    <row r="68" spans="15:20" ht="12.75" customHeight="1" x14ac:dyDescent="0.2"/>
    <row r="69" spans="15:20" ht="12.75" customHeight="1" x14ac:dyDescent="0.2"/>
    <row r="70" spans="15:20" ht="12.75" customHeight="1" x14ac:dyDescent="0.2"/>
    <row r="71" spans="15:20" ht="12.75" customHeight="1" x14ac:dyDescent="0.2"/>
  </sheetData>
  <mergeCells count="1">
    <mergeCell ref="B2:F2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13"/>
  </sheetPr>
  <dimension ref="B2:J33"/>
  <sheetViews>
    <sheetView zoomScaleNormal="100" workbookViewId="0"/>
  </sheetViews>
  <sheetFormatPr defaultRowHeight="12.75" customHeight="1" x14ac:dyDescent="0.2"/>
  <cols>
    <col min="1" max="1" width="9.140625" style="1"/>
    <col min="2" max="2" width="36.28515625" style="1" customWidth="1"/>
    <col min="3" max="5" width="14.7109375" style="1" customWidth="1"/>
    <col min="6" max="6" width="15.140625" style="1" customWidth="1"/>
    <col min="7" max="16384" width="9.140625" style="1"/>
  </cols>
  <sheetData>
    <row r="2" spans="2:6" ht="18.75" customHeight="1" x14ac:dyDescent="0.25">
      <c r="B2" s="6" t="s">
        <v>88</v>
      </c>
      <c r="C2" s="54"/>
      <c r="D2" s="54"/>
      <c r="E2" s="54"/>
      <c r="F2" s="36"/>
    </row>
    <row r="3" spans="2:6" ht="15.75" x14ac:dyDescent="0.25">
      <c r="B3" s="6"/>
      <c r="C3" s="54"/>
      <c r="D3" s="54"/>
      <c r="E3" s="54"/>
      <c r="F3" s="36"/>
    </row>
    <row r="4" spans="2:6" x14ac:dyDescent="0.2">
      <c r="B4" s="424" t="s">
        <v>0</v>
      </c>
      <c r="C4" s="54"/>
      <c r="D4" s="54"/>
      <c r="E4" s="54"/>
      <c r="F4" s="36"/>
    </row>
    <row r="5" spans="2:6" ht="85.5" customHeight="1" x14ac:dyDescent="0.2">
      <c r="B5" s="241"/>
      <c r="C5" s="423" t="s">
        <v>83</v>
      </c>
      <c r="D5" s="423" t="s">
        <v>84</v>
      </c>
      <c r="E5" s="423" t="s">
        <v>85</v>
      </c>
      <c r="F5" s="36"/>
    </row>
    <row r="6" spans="2:6" ht="14.25" customHeight="1" x14ac:dyDescent="0.2">
      <c r="B6" s="242" t="s">
        <v>56</v>
      </c>
      <c r="C6" s="243"/>
      <c r="D6" s="243"/>
      <c r="E6" s="243"/>
      <c r="F6" s="36"/>
    </row>
    <row r="7" spans="2:6" ht="14.25" customHeight="1" x14ac:dyDescent="0.2">
      <c r="B7" s="244" t="s">
        <v>26</v>
      </c>
      <c r="C7" s="245">
        <v>20264.195</v>
      </c>
      <c r="D7" s="245">
        <v>5329.4480000000003</v>
      </c>
      <c r="E7" s="246">
        <v>26.299825875145793</v>
      </c>
      <c r="F7" s="36"/>
    </row>
    <row r="8" spans="2:6" ht="14.25" customHeight="1" x14ac:dyDescent="0.2">
      <c r="B8" s="244" t="s">
        <v>27</v>
      </c>
      <c r="C8" s="245">
        <v>15950.98599999999</v>
      </c>
      <c r="D8" s="245">
        <v>5392.2120000000004</v>
      </c>
      <c r="E8" s="246">
        <v>33.804882030490155</v>
      </c>
      <c r="F8" s="36"/>
    </row>
    <row r="9" spans="2:6" ht="14.25" customHeight="1" x14ac:dyDescent="0.2">
      <c r="B9" s="244" t="s">
        <v>43</v>
      </c>
      <c r="C9" s="245">
        <v>11493.707</v>
      </c>
      <c r="D9" s="245">
        <v>2951.2559999999999</v>
      </c>
      <c r="E9" s="246">
        <v>25.677146633370768</v>
      </c>
      <c r="F9" s="36"/>
    </row>
    <row r="10" spans="2:6" s="5" customFormat="1" ht="14.25" customHeight="1" x14ac:dyDescent="0.2">
      <c r="B10" s="242" t="s">
        <v>28</v>
      </c>
      <c r="C10" s="258">
        <v>22600.960999999999</v>
      </c>
      <c r="D10" s="258">
        <v>10779.235000000001</v>
      </c>
      <c r="E10" s="259">
        <v>47.693702050988009</v>
      </c>
      <c r="F10" s="263"/>
    </row>
    <row r="11" spans="2:6" ht="14.25" customHeight="1" x14ac:dyDescent="0.2">
      <c r="B11" s="244"/>
      <c r="C11" s="245"/>
      <c r="D11" s="245"/>
      <c r="E11" s="246"/>
      <c r="F11" s="36"/>
    </row>
    <row r="12" spans="2:6" ht="14.25" customHeight="1" x14ac:dyDescent="0.2">
      <c r="B12" s="242" t="s">
        <v>57</v>
      </c>
      <c r="C12" s="245"/>
      <c r="D12" s="245"/>
      <c r="E12" s="246"/>
      <c r="F12" s="36"/>
    </row>
    <row r="13" spans="2:6" ht="14.25" customHeight="1" x14ac:dyDescent="0.2">
      <c r="B13" s="244" t="s">
        <v>44</v>
      </c>
      <c r="C13" s="245">
        <v>11493.707</v>
      </c>
      <c r="D13" s="245">
        <v>925.55200000000002</v>
      </c>
      <c r="E13" s="246">
        <v>8.0526848300552629</v>
      </c>
      <c r="F13" s="36"/>
    </row>
    <row r="14" spans="2:6" ht="14.25" customHeight="1" x14ac:dyDescent="0.2">
      <c r="B14" s="244" t="s">
        <v>29</v>
      </c>
      <c r="C14" s="245">
        <v>20692.241999999987</v>
      </c>
      <c r="D14" s="245">
        <v>4639.03</v>
      </c>
      <c r="E14" s="246">
        <v>22.419175263850093</v>
      </c>
      <c r="F14" s="36"/>
    </row>
    <row r="15" spans="2:6" ht="14.25" customHeight="1" x14ac:dyDescent="0.2">
      <c r="B15" s="244" t="s">
        <v>30</v>
      </c>
      <c r="C15" s="245">
        <v>20579.581999999999</v>
      </c>
      <c r="D15" s="245">
        <v>8964.7950000000001</v>
      </c>
      <c r="E15" s="246">
        <v>43.561599064548538</v>
      </c>
      <c r="F15" s="36"/>
    </row>
    <row r="16" spans="2:6" ht="14.25" customHeight="1" x14ac:dyDescent="0.2">
      <c r="B16" s="244" t="s">
        <v>58</v>
      </c>
      <c r="C16" s="245">
        <v>593.01099999999997</v>
      </c>
      <c r="D16" s="245">
        <v>42.619</v>
      </c>
      <c r="E16" s="246">
        <v>7.1868818622251531</v>
      </c>
      <c r="F16" s="36"/>
    </row>
    <row r="17" spans="2:10" ht="14.25" customHeight="1" x14ac:dyDescent="0.2">
      <c r="B17" s="244" t="s">
        <v>31</v>
      </c>
      <c r="C17" s="245">
        <v>2124.8890000000001</v>
      </c>
      <c r="D17" s="245">
        <v>1437.509</v>
      </c>
      <c r="E17" s="246">
        <v>67.651016123665755</v>
      </c>
      <c r="F17" s="36"/>
    </row>
    <row r="18" spans="2:10" ht="14.25" customHeight="1" x14ac:dyDescent="0.2">
      <c r="B18" s="244" t="s">
        <v>32</v>
      </c>
      <c r="C18" s="245">
        <v>112.66</v>
      </c>
      <c r="D18" s="245">
        <v>67.078999999999994</v>
      </c>
      <c r="E18" s="246">
        <v>59.541097106337645</v>
      </c>
      <c r="F18" s="36"/>
    </row>
    <row r="19" spans="2:10" s="5" customFormat="1" ht="14.25" customHeight="1" x14ac:dyDescent="0.2">
      <c r="B19" s="242" t="s">
        <v>59</v>
      </c>
      <c r="C19" s="258">
        <v>23253.780999999999</v>
      </c>
      <c r="D19" s="258">
        <v>12168.325000000001</v>
      </c>
      <c r="E19" s="259">
        <v>52.328371889285442</v>
      </c>
      <c r="F19" s="263"/>
    </row>
    <row r="20" spans="2:10" ht="14.25" customHeight="1" x14ac:dyDescent="0.2">
      <c r="C20" s="245"/>
      <c r="D20" s="245"/>
      <c r="E20" s="246"/>
      <c r="F20" s="36"/>
    </row>
    <row r="21" spans="2:10" s="5" customFormat="1" ht="14.25" customHeight="1" x14ac:dyDescent="0.2">
      <c r="B21" s="247" t="s">
        <v>60</v>
      </c>
      <c r="C21" s="101">
        <v>23253.780999999999</v>
      </c>
      <c r="D21" s="101">
        <v>16343.499</v>
      </c>
      <c r="E21" s="102">
        <v>70.283189645589246</v>
      </c>
      <c r="F21" s="263"/>
    </row>
    <row r="22" spans="2:10" ht="14.25" customHeight="1" x14ac:dyDescent="0.2">
      <c r="B22" s="254" t="s">
        <v>86</v>
      </c>
      <c r="C22" s="255"/>
      <c r="D22" s="261">
        <v>1041.7962207083601</v>
      </c>
      <c r="E22" s="256"/>
      <c r="F22" s="36"/>
    </row>
    <row r="23" spans="2:10" ht="14.25" customHeight="1" x14ac:dyDescent="0.2">
      <c r="B23" s="257" t="s">
        <v>87</v>
      </c>
      <c r="C23" s="250"/>
      <c r="D23" s="262">
        <v>17.03</v>
      </c>
      <c r="E23" s="250"/>
      <c r="F23" s="36"/>
    </row>
    <row r="24" spans="2:10" ht="14.25" customHeight="1" x14ac:dyDescent="0.2">
      <c r="B24" s="248"/>
      <c r="C24" s="249"/>
      <c r="D24" s="251"/>
      <c r="E24" s="249"/>
      <c r="F24" s="36"/>
    </row>
    <row r="25" spans="2:10" ht="14.25" customHeight="1" x14ac:dyDescent="0.2">
      <c r="B25" s="253" t="s">
        <v>11</v>
      </c>
      <c r="C25" s="260">
        <v>12498</v>
      </c>
      <c r="D25" s="252"/>
      <c r="E25" s="252"/>
      <c r="F25" s="36"/>
    </row>
    <row r="26" spans="2:10" ht="28.5" customHeight="1" x14ac:dyDescent="0.2">
      <c r="B26" s="462" t="s">
        <v>228</v>
      </c>
      <c r="C26" s="462"/>
      <c r="D26" s="462"/>
      <c r="E26" s="462"/>
      <c r="F26" s="54"/>
      <c r="G26" s="36"/>
      <c r="H26" s="36"/>
      <c r="I26" s="36"/>
      <c r="J26" s="36"/>
    </row>
    <row r="27" spans="2:10" ht="14.25" customHeight="1" x14ac:dyDescent="0.2">
      <c r="B27" s="425" t="s">
        <v>229</v>
      </c>
      <c r="C27" s="36"/>
      <c r="D27" s="36"/>
      <c r="E27" s="36"/>
      <c r="F27" s="36"/>
      <c r="J27" s="36"/>
    </row>
    <row r="28" spans="2:10" ht="14.25" customHeight="1" x14ac:dyDescent="0.2">
      <c r="B28" s="425" t="s">
        <v>54</v>
      </c>
      <c r="C28" s="36"/>
      <c r="D28" s="36"/>
      <c r="E28" s="36"/>
      <c r="F28" s="36"/>
      <c r="J28" s="36"/>
    </row>
    <row r="29" spans="2:10" ht="14.25" customHeight="1" x14ac:dyDescent="0.2">
      <c r="B29" s="428" t="s">
        <v>230</v>
      </c>
      <c r="C29" s="36"/>
      <c r="D29" s="36"/>
      <c r="E29" s="36"/>
      <c r="F29" s="36"/>
      <c r="J29" s="36"/>
    </row>
    <row r="30" spans="2:10" ht="28.5" customHeight="1" x14ac:dyDescent="0.2">
      <c r="B30" s="463" t="s">
        <v>231</v>
      </c>
      <c r="C30" s="463"/>
      <c r="D30" s="463"/>
      <c r="E30" s="463"/>
      <c r="F30" s="36"/>
      <c r="J30" s="36"/>
    </row>
    <row r="31" spans="2:10" ht="14.25" customHeight="1" x14ac:dyDescent="0.2">
      <c r="B31" s="428" t="s">
        <v>232</v>
      </c>
      <c r="C31" s="36"/>
      <c r="D31" s="36"/>
      <c r="E31" s="36"/>
      <c r="F31" s="36"/>
      <c r="J31" s="36"/>
    </row>
    <row r="32" spans="2:10" ht="12" x14ac:dyDescent="0.2">
      <c r="B32" s="430" t="s">
        <v>9</v>
      </c>
      <c r="C32" s="2"/>
      <c r="D32" s="2"/>
      <c r="E32" s="2"/>
      <c r="F32" s="2"/>
      <c r="G32" s="2"/>
      <c r="H32" s="2"/>
    </row>
    <row r="33" spans="2:8" ht="12" x14ac:dyDescent="0.2">
      <c r="B33" s="2"/>
      <c r="C33" s="2"/>
      <c r="D33" s="2"/>
      <c r="E33" s="2"/>
      <c r="F33" s="2"/>
      <c r="G33" s="2"/>
      <c r="H33" s="2"/>
    </row>
  </sheetData>
  <mergeCells count="2">
    <mergeCell ref="B26:E26"/>
    <mergeCell ref="B30:E30"/>
  </mergeCells>
  <phoneticPr fontId="36" type="noConversion"/>
  <pageMargins left="0.7" right="0.7" top="0.75" bottom="0.75" header="0.3" footer="0.3"/>
  <pageSetup paperSize="9"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E40"/>
  <sheetViews>
    <sheetView workbookViewId="0">
      <selection activeCell="D6" sqref="D6"/>
    </sheetView>
  </sheetViews>
  <sheetFormatPr defaultRowHeight="12" x14ac:dyDescent="0.2"/>
  <cols>
    <col min="1" max="1" width="9.140625" style="1"/>
    <col min="2" max="2" width="36.42578125" style="1" customWidth="1"/>
    <col min="3" max="4" width="17.140625" style="1" customWidth="1"/>
    <col min="5" max="16384" width="9.140625" style="1"/>
  </cols>
  <sheetData>
    <row r="2" spans="2:5" ht="37.5" customHeight="1" x14ac:dyDescent="0.2">
      <c r="B2" s="465" t="s">
        <v>234</v>
      </c>
      <c r="C2" s="465"/>
      <c r="D2" s="465"/>
    </row>
    <row r="3" spans="2:5" ht="18.2" customHeight="1" x14ac:dyDescent="0.2">
      <c r="B3" s="318"/>
    </row>
    <row r="4" spans="2:5" ht="28.5" customHeight="1" x14ac:dyDescent="0.2">
      <c r="B4" s="466" t="s">
        <v>233</v>
      </c>
      <c r="C4" s="466"/>
      <c r="D4" s="466"/>
    </row>
    <row r="5" spans="2:5" ht="14.25" customHeight="1" x14ac:dyDescent="0.2">
      <c r="B5" s="17"/>
      <c r="C5" s="464" t="s">
        <v>227</v>
      </c>
      <c r="D5" s="464"/>
    </row>
    <row r="6" spans="2:5" ht="28.5" customHeight="1" x14ac:dyDescent="0.2">
      <c r="B6" s="28"/>
      <c r="C6" s="422" t="s">
        <v>225</v>
      </c>
      <c r="D6" s="422" t="s">
        <v>226</v>
      </c>
      <c r="E6" s="236"/>
    </row>
    <row r="7" spans="2:5" ht="14.25" customHeight="1" x14ac:dyDescent="0.2">
      <c r="B7" s="2"/>
      <c r="C7" s="405"/>
      <c r="D7" s="405"/>
      <c r="E7" s="236"/>
    </row>
    <row r="8" spans="2:5" ht="14.25" customHeight="1" x14ac:dyDescent="0.2">
      <c r="B8" s="269" t="s">
        <v>120</v>
      </c>
      <c r="C8" s="15"/>
      <c r="D8" s="15"/>
    </row>
    <row r="9" spans="2:5" ht="14.25" customHeight="1" x14ac:dyDescent="0.2">
      <c r="B9" s="270" t="s">
        <v>116</v>
      </c>
      <c r="C9" s="271">
        <v>2103.806</v>
      </c>
      <c r="D9" s="272">
        <v>76.816705522805236</v>
      </c>
    </row>
    <row r="10" spans="2:5" ht="14.25" customHeight="1" x14ac:dyDescent="0.2">
      <c r="B10" s="270" t="s">
        <v>117</v>
      </c>
      <c r="C10" s="271">
        <v>324.67099999999999</v>
      </c>
      <c r="D10" s="272">
        <v>11.854779670176194</v>
      </c>
    </row>
    <row r="11" spans="2:5" ht="14.25" customHeight="1" x14ac:dyDescent="0.2">
      <c r="B11" s="270" t="s">
        <v>118</v>
      </c>
      <c r="C11" s="271">
        <v>310.25799999999998</v>
      </c>
      <c r="D11" s="272">
        <v>11.328514807018568</v>
      </c>
    </row>
    <row r="12" spans="2:5" ht="14.25" customHeight="1" x14ac:dyDescent="0.2">
      <c r="B12" s="106"/>
      <c r="C12" s="271"/>
      <c r="D12" s="272"/>
    </row>
    <row r="13" spans="2:5" ht="14.25" customHeight="1" x14ac:dyDescent="0.2">
      <c r="B13" s="273" t="s">
        <v>113</v>
      </c>
      <c r="C13" s="271"/>
      <c r="D13" s="272"/>
    </row>
    <row r="14" spans="2:5" ht="14.25" customHeight="1" x14ac:dyDescent="0.2">
      <c r="B14" s="274" t="s">
        <v>99</v>
      </c>
      <c r="C14" s="271">
        <v>1033.4059999999999</v>
      </c>
      <c r="D14" s="272">
        <v>37.732967957834546</v>
      </c>
    </row>
    <row r="15" spans="2:5" ht="14.25" customHeight="1" x14ac:dyDescent="0.2">
      <c r="B15" s="274" t="s">
        <v>100</v>
      </c>
      <c r="C15" s="271">
        <v>1705.329</v>
      </c>
      <c r="D15" s="272">
        <v>62.267032042165447</v>
      </c>
    </row>
    <row r="16" spans="2:5" ht="14.25" customHeight="1" x14ac:dyDescent="0.2">
      <c r="B16" s="106"/>
      <c r="C16" s="271"/>
      <c r="D16" s="272"/>
    </row>
    <row r="17" spans="2:4" ht="14.25" customHeight="1" x14ac:dyDescent="0.2">
      <c r="B17" s="275" t="s">
        <v>114</v>
      </c>
      <c r="C17" s="271"/>
      <c r="D17" s="272"/>
    </row>
    <row r="18" spans="2:4" ht="14.25" customHeight="1" x14ac:dyDescent="0.2">
      <c r="B18" s="274" t="s">
        <v>119</v>
      </c>
      <c r="C18" s="271">
        <v>113.26</v>
      </c>
      <c r="D18" s="272">
        <v>5.5177910517856832</v>
      </c>
    </row>
    <row r="19" spans="2:4" ht="14.25" customHeight="1" x14ac:dyDescent="0.2">
      <c r="B19" s="274" t="s">
        <v>101</v>
      </c>
      <c r="C19" s="271">
        <v>35.521999999999998</v>
      </c>
      <c r="D19" s="272">
        <v>1.7305577762805142</v>
      </c>
    </row>
    <row r="20" spans="2:4" ht="14.25" customHeight="1" x14ac:dyDescent="0.2">
      <c r="B20" s="274" t="s">
        <v>102</v>
      </c>
      <c r="C20" s="271">
        <v>13.134</v>
      </c>
      <c r="D20" s="272">
        <v>0.63986109548078018</v>
      </c>
    </row>
    <row r="21" spans="2:4" ht="14.25" customHeight="1" x14ac:dyDescent="0.2">
      <c r="B21" s="274" t="s">
        <v>103</v>
      </c>
      <c r="C21" s="271">
        <v>964.18399999999997</v>
      </c>
      <c r="D21" s="272">
        <v>46.9730341468738</v>
      </c>
    </row>
    <row r="22" spans="2:4" ht="14.25" customHeight="1" x14ac:dyDescent="0.2">
      <c r="B22" s="274" t="s">
        <v>104</v>
      </c>
      <c r="C22" s="271">
        <v>926.53300000000002</v>
      </c>
      <c r="D22" s="272">
        <v>45.138755929579233</v>
      </c>
    </row>
    <row r="23" spans="2:4" ht="14.25" customHeight="1" x14ac:dyDescent="0.2">
      <c r="B23" s="106"/>
      <c r="C23" s="271"/>
      <c r="D23" s="272"/>
    </row>
    <row r="24" spans="2:4" ht="14.25" customHeight="1" x14ac:dyDescent="0.2">
      <c r="B24" s="275" t="s">
        <v>26</v>
      </c>
      <c r="C24" s="271"/>
      <c r="D24" s="272"/>
    </row>
    <row r="25" spans="2:4" ht="14.25" customHeight="1" x14ac:dyDescent="0.2">
      <c r="B25" s="274" t="s">
        <v>105</v>
      </c>
      <c r="C25" s="271">
        <v>339.90699999999998</v>
      </c>
      <c r="D25" s="272">
        <v>13.052351947751731</v>
      </c>
    </row>
    <row r="26" spans="2:4" ht="14.25" customHeight="1" x14ac:dyDescent="0.2">
      <c r="B26" s="274" t="s">
        <v>106</v>
      </c>
      <c r="C26" s="271">
        <v>174.59100000000001</v>
      </c>
      <c r="D26" s="272">
        <v>6.7042549253469987</v>
      </c>
    </row>
    <row r="27" spans="2:4" ht="14.25" customHeight="1" x14ac:dyDescent="0.2">
      <c r="B27" s="274" t="s">
        <v>107</v>
      </c>
      <c r="C27" s="271">
        <v>273.83300000000003</v>
      </c>
      <c r="D27" s="272">
        <v>10.515125286942311</v>
      </c>
    </row>
    <row r="28" spans="2:4" ht="14.25" customHeight="1" x14ac:dyDescent="0.2">
      <c r="B28" s="274" t="s">
        <v>108</v>
      </c>
      <c r="C28" s="271">
        <v>1815.8510000000001</v>
      </c>
      <c r="D28" s="272">
        <v>69.72826783995896</v>
      </c>
    </row>
    <row r="29" spans="2:4" ht="14.25" customHeight="1" x14ac:dyDescent="0.2">
      <c r="B29" s="106"/>
      <c r="C29" s="271"/>
      <c r="D29" s="272"/>
    </row>
    <row r="30" spans="2:4" ht="14.25" customHeight="1" x14ac:dyDescent="0.2">
      <c r="B30" s="275" t="s">
        <v>115</v>
      </c>
      <c r="C30" s="271"/>
      <c r="D30" s="272"/>
    </row>
    <row r="31" spans="2:4" ht="14.25" customHeight="1" x14ac:dyDescent="0.2">
      <c r="B31" s="270" t="s">
        <v>109</v>
      </c>
      <c r="C31" s="271">
        <v>427.86700000000002</v>
      </c>
      <c r="D31" s="272">
        <v>15.622796656120435</v>
      </c>
    </row>
    <row r="32" spans="2:4" ht="14.25" customHeight="1" x14ac:dyDescent="0.2">
      <c r="B32" s="270" t="s">
        <v>110</v>
      </c>
      <c r="C32" s="271">
        <v>23.161000000000001</v>
      </c>
      <c r="D32" s="272">
        <v>0.84568240446775622</v>
      </c>
    </row>
    <row r="33" spans="2:4" ht="14.25" customHeight="1" x14ac:dyDescent="0.2">
      <c r="B33" s="270" t="s">
        <v>111</v>
      </c>
      <c r="C33" s="271">
        <v>23.135000000000002</v>
      </c>
      <c r="D33" s="272">
        <v>0.84473306106651425</v>
      </c>
    </row>
    <row r="34" spans="2:4" ht="14.25" customHeight="1" x14ac:dyDescent="0.2">
      <c r="B34" s="270" t="s">
        <v>112</v>
      </c>
      <c r="C34" s="271">
        <v>2244.261</v>
      </c>
      <c r="D34" s="272">
        <v>81.945168115936724</v>
      </c>
    </row>
    <row r="35" spans="2:4" ht="14.25" customHeight="1" x14ac:dyDescent="0.2">
      <c r="B35" s="270" t="s">
        <v>93</v>
      </c>
      <c r="C35" s="271">
        <v>20.311</v>
      </c>
      <c r="D35" s="272">
        <v>0.7416197624085572</v>
      </c>
    </row>
    <row r="36" spans="2:4" ht="14.25" customHeight="1" x14ac:dyDescent="0.2">
      <c r="B36" s="270"/>
      <c r="C36" s="271"/>
      <c r="D36" s="272"/>
    </row>
    <row r="37" spans="2:4" ht="14.25" customHeight="1" x14ac:dyDescent="0.2">
      <c r="B37" s="273" t="s">
        <v>0</v>
      </c>
      <c r="C37" s="278">
        <v>2738.7350000000001</v>
      </c>
      <c r="D37" s="279">
        <v>100</v>
      </c>
    </row>
    <row r="38" spans="2:4" ht="14.25" customHeight="1" x14ac:dyDescent="0.2">
      <c r="B38" s="17"/>
      <c r="C38" s="17"/>
      <c r="D38" s="17"/>
    </row>
    <row r="39" spans="2:4" ht="14.25" customHeight="1" x14ac:dyDescent="0.2">
      <c r="B39" s="276" t="s">
        <v>11</v>
      </c>
      <c r="C39" s="277">
        <v>1145</v>
      </c>
      <c r="D39" s="28"/>
    </row>
    <row r="40" spans="2:4" ht="14.25" customHeight="1" x14ac:dyDescent="0.2">
      <c r="B40" s="140" t="s">
        <v>9</v>
      </c>
    </row>
  </sheetData>
  <mergeCells count="3">
    <mergeCell ref="C5:D5"/>
    <mergeCell ref="B2:D2"/>
    <mergeCell ref="B4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indexed="15"/>
  </sheetPr>
  <dimension ref="A1:AE98"/>
  <sheetViews>
    <sheetView zoomScaleNormal="100" workbookViewId="0">
      <selection activeCell="M15" sqref="M15"/>
    </sheetView>
  </sheetViews>
  <sheetFormatPr defaultRowHeight="12" x14ac:dyDescent="0.2"/>
  <cols>
    <col min="1" max="14" width="9.140625" style="10"/>
    <col min="15" max="15" width="14.140625" style="10" customWidth="1"/>
    <col min="16" max="16" width="14" style="10" customWidth="1"/>
    <col min="17" max="16384" width="9.140625" style="10"/>
  </cols>
  <sheetData>
    <row r="1" spans="2:22" x14ac:dyDescent="0.2">
      <c r="N1" s="1"/>
      <c r="P1" s="7"/>
      <c r="Q1" s="7"/>
      <c r="R1" s="7"/>
      <c r="S1" s="7"/>
    </row>
    <row r="2" spans="2:22" ht="37.5" customHeight="1" x14ac:dyDescent="0.2">
      <c r="B2" s="507" t="s">
        <v>176</v>
      </c>
      <c r="C2" s="507"/>
      <c r="D2" s="507"/>
      <c r="E2" s="507"/>
      <c r="F2" s="507"/>
      <c r="G2" s="507"/>
      <c r="H2" s="507"/>
      <c r="I2" s="507"/>
      <c r="J2" s="507"/>
    </row>
    <row r="3" spans="2:22" ht="24" x14ac:dyDescent="0.2">
      <c r="S3" s="264" t="s">
        <v>1</v>
      </c>
      <c r="T3" s="264" t="s">
        <v>2</v>
      </c>
      <c r="U3" s="264" t="s">
        <v>5</v>
      </c>
      <c r="V3" s="264" t="s">
        <v>0</v>
      </c>
    </row>
    <row r="4" spans="2:22" ht="24" x14ac:dyDescent="0.2">
      <c r="P4" s="212"/>
      <c r="Q4" s="236" t="s">
        <v>33</v>
      </c>
      <c r="R4" s="8"/>
      <c r="S4" s="9">
        <v>26.198444865483701</v>
      </c>
      <c r="T4" s="9">
        <v>32.676064539044262</v>
      </c>
      <c r="U4" s="9">
        <v>19.217687074829932</v>
      </c>
      <c r="V4" s="9">
        <v>26.299825875145793</v>
      </c>
    </row>
    <row r="5" spans="2:22" ht="36" x14ac:dyDescent="0.2">
      <c r="N5" s="212"/>
      <c r="O5" s="236"/>
      <c r="P5" s="212"/>
      <c r="Q5" s="236" t="s">
        <v>34</v>
      </c>
      <c r="R5" s="8"/>
      <c r="S5" s="9">
        <v>31.806884430882754</v>
      </c>
      <c r="T5" s="9">
        <v>46.655223950497792</v>
      </c>
      <c r="U5" s="9">
        <v>30.408911717075881</v>
      </c>
      <c r="V5" s="9">
        <v>33.804882030490155</v>
      </c>
    </row>
    <row r="6" spans="2:22" ht="45" customHeight="1" x14ac:dyDescent="0.2">
      <c r="N6" s="212"/>
      <c r="O6" s="236"/>
      <c r="P6" s="212"/>
      <c r="Q6" s="236" t="s">
        <v>89</v>
      </c>
      <c r="R6" s="8"/>
      <c r="S6" s="9">
        <v>24.051175968363328</v>
      </c>
      <c r="T6" s="9">
        <v>31.115918066277963</v>
      </c>
      <c r="U6" s="9">
        <v>26.865610083981156</v>
      </c>
      <c r="V6" s="9">
        <v>25.677146633370768</v>
      </c>
    </row>
    <row r="7" spans="2:22" x14ac:dyDescent="0.2">
      <c r="N7" s="212"/>
      <c r="O7" s="236"/>
      <c r="P7" s="8"/>
      <c r="Q7" s="9"/>
      <c r="R7" s="9"/>
      <c r="S7" s="9"/>
    </row>
    <row r="8" spans="2:22" x14ac:dyDescent="0.2">
      <c r="N8" s="212"/>
      <c r="O8" s="236"/>
      <c r="P8" s="8"/>
      <c r="Q8" s="9"/>
      <c r="R8" s="9"/>
      <c r="S8" s="9"/>
    </row>
    <row r="9" spans="2:22" x14ac:dyDescent="0.2">
      <c r="N9" s="212"/>
      <c r="O9" s="236"/>
      <c r="P9" s="8"/>
      <c r="Q9" s="9"/>
      <c r="R9" s="9"/>
      <c r="S9" s="9"/>
    </row>
    <row r="10" spans="2:22" x14ac:dyDescent="0.2">
      <c r="N10" s="212"/>
      <c r="O10" s="236"/>
      <c r="P10" s="8"/>
      <c r="Q10" s="9"/>
      <c r="R10" s="9"/>
      <c r="S10" s="9"/>
    </row>
    <row r="11" spans="2:22" x14ac:dyDescent="0.2">
      <c r="N11" s="212"/>
      <c r="O11" s="236"/>
      <c r="P11" s="8"/>
      <c r="Q11" s="9"/>
      <c r="R11" s="9"/>
      <c r="S11" s="9"/>
    </row>
    <row r="12" spans="2:22" x14ac:dyDescent="0.2">
      <c r="N12" s="212"/>
      <c r="O12" s="236"/>
      <c r="P12" s="8"/>
      <c r="Q12" s="9"/>
      <c r="R12" s="9"/>
      <c r="S12" s="9"/>
    </row>
    <row r="17" spans="1:10" ht="12.75" customHeight="1" x14ac:dyDescent="0.2"/>
    <row r="18" spans="1:10" ht="12.75" customHeight="1" x14ac:dyDescent="0.2"/>
    <row r="19" spans="1:10" ht="12.75" customHeight="1" x14ac:dyDescent="0.2"/>
    <row r="22" spans="1:10" ht="28.5" customHeight="1" x14ac:dyDescent="0.2">
      <c r="A22" s="139"/>
      <c r="B22" s="505" t="s">
        <v>174</v>
      </c>
      <c r="C22" s="505"/>
      <c r="D22" s="505"/>
      <c r="E22" s="505"/>
      <c r="F22" s="505"/>
      <c r="G22" s="505"/>
      <c r="H22" s="505"/>
      <c r="I22" s="505"/>
      <c r="J22" s="505"/>
    </row>
    <row r="23" spans="1:10" ht="14.25" customHeight="1" x14ac:dyDescent="0.2">
      <c r="B23" s="425" t="s">
        <v>75</v>
      </c>
      <c r="C23" s="8"/>
      <c r="D23" s="8"/>
      <c r="E23" s="8"/>
      <c r="F23" s="8"/>
      <c r="G23" s="8"/>
      <c r="H23" s="8"/>
      <c r="I23" s="8"/>
      <c r="J23" s="8"/>
    </row>
    <row r="24" spans="1:10" ht="28.5" customHeight="1" x14ac:dyDescent="0.2">
      <c r="B24" s="506" t="s">
        <v>235</v>
      </c>
      <c r="C24" s="506"/>
      <c r="D24" s="506"/>
      <c r="E24" s="506"/>
      <c r="F24" s="506"/>
      <c r="G24" s="506"/>
      <c r="H24" s="506"/>
      <c r="I24" s="506"/>
      <c r="J24" s="506"/>
    </row>
    <row r="25" spans="1:10" ht="14.25" customHeight="1" x14ac:dyDescent="0.2">
      <c r="B25" s="429" t="s">
        <v>236</v>
      </c>
      <c r="C25" s="431"/>
      <c r="D25" s="431"/>
      <c r="E25" s="431"/>
      <c r="F25" s="431"/>
      <c r="G25" s="431"/>
      <c r="H25" s="431"/>
      <c r="I25" s="431"/>
      <c r="J25" s="431"/>
    </row>
    <row r="26" spans="1:10" ht="14.25" customHeight="1" x14ac:dyDescent="0.2">
      <c r="B26" s="426" t="s">
        <v>9</v>
      </c>
      <c r="C26" s="8"/>
      <c r="D26" s="8"/>
      <c r="E26" s="8"/>
      <c r="F26" s="8"/>
      <c r="G26" s="8"/>
      <c r="H26" s="8"/>
      <c r="I26" s="8"/>
      <c r="J26" s="8"/>
    </row>
    <row r="37" spans="15:31" ht="12.75" thickBot="1" x14ac:dyDescent="0.25">
      <c r="O37" s="10" t="s">
        <v>11</v>
      </c>
      <c r="X37" s="10" t="s">
        <v>137</v>
      </c>
    </row>
    <row r="38" spans="15:31" ht="13.5" thickTop="1" thickBot="1" x14ac:dyDescent="0.25">
      <c r="O38" s="467" t="s">
        <v>128</v>
      </c>
      <c r="P38" s="467"/>
      <c r="Q38" s="467"/>
      <c r="R38" s="467"/>
      <c r="S38" s="467"/>
      <c r="T38" s="467"/>
      <c r="U38" s="467"/>
      <c r="V38" s="467"/>
      <c r="X38" s="479" t="s">
        <v>129</v>
      </c>
      <c r="Y38" s="480"/>
      <c r="Z38" s="481"/>
      <c r="AA38" s="485" t="s">
        <v>130</v>
      </c>
      <c r="AB38" s="486"/>
      <c r="AC38" s="486"/>
      <c r="AD38" s="486"/>
      <c r="AE38" s="487" t="s">
        <v>8</v>
      </c>
    </row>
    <row r="39" spans="15:31" ht="25.5" thickTop="1" thickBot="1" x14ac:dyDescent="0.25">
      <c r="O39" s="468" t="s">
        <v>129</v>
      </c>
      <c r="P39" s="469"/>
      <c r="Q39" s="470"/>
      <c r="R39" s="474" t="s">
        <v>130</v>
      </c>
      <c r="S39" s="475"/>
      <c r="T39" s="475"/>
      <c r="U39" s="475"/>
      <c r="V39" s="476" t="s">
        <v>8</v>
      </c>
      <c r="X39" s="482"/>
      <c r="Y39" s="483"/>
      <c r="Z39" s="484"/>
      <c r="AA39" s="299" t="s">
        <v>1</v>
      </c>
      <c r="AB39" s="300" t="s">
        <v>2</v>
      </c>
      <c r="AC39" s="300" t="s">
        <v>3</v>
      </c>
      <c r="AD39" s="300" t="s">
        <v>131</v>
      </c>
      <c r="AE39" s="488"/>
    </row>
    <row r="40" spans="15:31" ht="25.5" thickTop="1" thickBot="1" x14ac:dyDescent="0.25">
      <c r="O40" s="471"/>
      <c r="P40" s="472"/>
      <c r="Q40" s="473"/>
      <c r="R40" s="280" t="s">
        <v>1</v>
      </c>
      <c r="S40" s="281" t="s">
        <v>2</v>
      </c>
      <c r="T40" s="281" t="s">
        <v>3</v>
      </c>
      <c r="U40" s="281" t="s">
        <v>131</v>
      </c>
      <c r="V40" s="477"/>
      <c r="X40" s="489" t="s">
        <v>132</v>
      </c>
      <c r="Y40" s="500" t="s">
        <v>133</v>
      </c>
      <c r="Z40" s="301" t="s">
        <v>10</v>
      </c>
      <c r="AA40" s="302">
        <v>10285291</v>
      </c>
      <c r="AB40" s="303">
        <v>2312456</v>
      </c>
      <c r="AC40" s="303">
        <v>944502</v>
      </c>
      <c r="AD40" s="303">
        <v>1392498</v>
      </c>
      <c r="AE40" s="304">
        <v>14934747</v>
      </c>
    </row>
    <row r="41" spans="15:31" ht="24.75" thickTop="1" x14ac:dyDescent="0.2">
      <c r="O41" s="492" t="s">
        <v>132</v>
      </c>
      <c r="P41" s="495" t="s">
        <v>133</v>
      </c>
      <c r="Q41" s="282" t="s">
        <v>10</v>
      </c>
      <c r="R41" s="283">
        <v>3520</v>
      </c>
      <c r="S41" s="284">
        <v>1382</v>
      </c>
      <c r="T41" s="284">
        <v>1273</v>
      </c>
      <c r="U41" s="284">
        <v>1703</v>
      </c>
      <c r="V41" s="285">
        <v>7878</v>
      </c>
      <c r="X41" s="491"/>
      <c r="Y41" s="501"/>
      <c r="Z41" s="305" t="s">
        <v>21</v>
      </c>
      <c r="AA41" s="306">
        <v>0.73801555134516306</v>
      </c>
      <c r="AB41" s="307">
        <v>0.67323935460955742</v>
      </c>
      <c r="AC41" s="307">
        <v>0.80136804987561627</v>
      </c>
      <c r="AD41" s="307">
        <v>0.81226098785077472</v>
      </c>
      <c r="AE41" s="308">
        <v>0.73700174124854212</v>
      </c>
    </row>
    <row r="42" spans="15:31" ht="24" x14ac:dyDescent="0.2">
      <c r="O42" s="493"/>
      <c r="P42" s="496"/>
      <c r="Q42" s="286" t="s">
        <v>21</v>
      </c>
      <c r="R42" s="287">
        <v>0.73949579831932777</v>
      </c>
      <c r="S42" s="288">
        <v>0.66892545982575025</v>
      </c>
      <c r="T42" s="288">
        <v>0.80928162746344567</v>
      </c>
      <c r="U42" s="288">
        <v>0.82270531400966174</v>
      </c>
      <c r="V42" s="289">
        <v>0.75250740280829109</v>
      </c>
      <c r="X42" s="491"/>
      <c r="Y42" s="501" t="s">
        <v>134</v>
      </c>
      <c r="Z42" s="309" t="s">
        <v>10</v>
      </c>
      <c r="AA42" s="310">
        <v>3651124</v>
      </c>
      <c r="AB42" s="311">
        <v>1122364</v>
      </c>
      <c r="AC42" s="311">
        <v>234110</v>
      </c>
      <c r="AD42" s="311">
        <v>321850</v>
      </c>
      <c r="AE42" s="312">
        <v>5329448</v>
      </c>
    </row>
    <row r="43" spans="15:31" ht="24" x14ac:dyDescent="0.2">
      <c r="O43" s="493"/>
      <c r="P43" s="496" t="s">
        <v>134</v>
      </c>
      <c r="Q43" s="290" t="s">
        <v>10</v>
      </c>
      <c r="R43" s="291">
        <v>1240</v>
      </c>
      <c r="S43" s="292">
        <v>684</v>
      </c>
      <c r="T43" s="292">
        <v>300</v>
      </c>
      <c r="U43" s="292">
        <v>367</v>
      </c>
      <c r="V43" s="293">
        <v>2591</v>
      </c>
      <c r="X43" s="490"/>
      <c r="Y43" s="501"/>
      <c r="Z43" s="305" t="s">
        <v>21</v>
      </c>
      <c r="AA43" s="306">
        <v>0.261984448654837</v>
      </c>
      <c r="AB43" s="307">
        <v>0.32676064539044264</v>
      </c>
      <c r="AC43" s="307">
        <v>0.19863195012438356</v>
      </c>
      <c r="AD43" s="307">
        <v>0.18773901214922525</v>
      </c>
      <c r="AE43" s="308">
        <v>0.26299825875145794</v>
      </c>
    </row>
    <row r="44" spans="15:31" ht="24" x14ac:dyDescent="0.2">
      <c r="O44" s="494"/>
      <c r="P44" s="496"/>
      <c r="Q44" s="286" t="s">
        <v>21</v>
      </c>
      <c r="R44" s="287">
        <v>0.26050420168067229</v>
      </c>
      <c r="S44" s="288">
        <v>0.33107454017424975</v>
      </c>
      <c r="T44" s="288">
        <v>0.19071837253655435</v>
      </c>
      <c r="U44" s="288">
        <v>0.17729468599033815</v>
      </c>
      <c r="V44" s="289">
        <v>0.24749259719170888</v>
      </c>
      <c r="X44" s="490" t="s">
        <v>8</v>
      </c>
      <c r="Y44" s="502"/>
      <c r="Z44" s="309" t="s">
        <v>10</v>
      </c>
      <c r="AA44" s="310">
        <v>13936415</v>
      </c>
      <c r="AB44" s="311">
        <v>3434820</v>
      </c>
      <c r="AC44" s="311">
        <v>1178612</v>
      </c>
      <c r="AD44" s="311">
        <v>1714348</v>
      </c>
      <c r="AE44" s="312">
        <v>20264195</v>
      </c>
    </row>
    <row r="45" spans="15:31" ht="24.75" thickBot="1" x14ac:dyDescent="0.25">
      <c r="O45" s="494" t="s">
        <v>8</v>
      </c>
      <c r="P45" s="497"/>
      <c r="Q45" s="290" t="s">
        <v>10</v>
      </c>
      <c r="R45" s="291">
        <v>4760</v>
      </c>
      <c r="S45" s="292">
        <v>2066</v>
      </c>
      <c r="T45" s="292">
        <v>1573</v>
      </c>
      <c r="U45" s="292">
        <v>2070</v>
      </c>
      <c r="V45" s="293">
        <v>10469</v>
      </c>
      <c r="X45" s="503"/>
      <c r="Y45" s="504"/>
      <c r="Z45" s="313" t="s">
        <v>21</v>
      </c>
      <c r="AA45" s="314">
        <v>1</v>
      </c>
      <c r="AB45" s="315">
        <v>1</v>
      </c>
      <c r="AC45" s="315">
        <v>1</v>
      </c>
      <c r="AD45" s="315">
        <v>1</v>
      </c>
      <c r="AE45" s="316">
        <v>1</v>
      </c>
    </row>
    <row r="46" spans="15:31" ht="25.5" thickTop="1" thickBot="1" x14ac:dyDescent="0.25">
      <c r="O46" s="498"/>
      <c r="P46" s="499"/>
      <c r="Q46" s="294" t="s">
        <v>21</v>
      </c>
      <c r="R46" s="295">
        <v>1</v>
      </c>
      <c r="S46" s="296">
        <v>1</v>
      </c>
      <c r="T46" s="296">
        <v>1</v>
      </c>
      <c r="U46" s="296">
        <v>1</v>
      </c>
      <c r="V46" s="297">
        <v>1</v>
      </c>
      <c r="X46" s="317"/>
      <c r="Y46" s="317"/>
      <c r="Z46" s="317"/>
      <c r="AA46" s="317"/>
      <c r="AB46" s="317"/>
      <c r="AC46" s="317"/>
      <c r="AD46" s="317"/>
      <c r="AE46" s="317"/>
    </row>
    <row r="47" spans="15:31" ht="14.25" thickTop="1" thickBot="1" x14ac:dyDescent="0.25">
      <c r="O47" s="298"/>
      <c r="P47" s="298"/>
      <c r="Q47" s="298"/>
      <c r="R47" s="298"/>
      <c r="S47" s="298"/>
      <c r="T47" s="298"/>
      <c r="U47" s="298"/>
      <c r="V47" s="298"/>
      <c r="X47" s="478" t="s">
        <v>128</v>
      </c>
      <c r="Y47" s="478"/>
      <c r="Z47" s="478"/>
      <c r="AA47" s="478"/>
      <c r="AB47" s="478"/>
      <c r="AC47" s="478"/>
      <c r="AD47" s="317"/>
      <c r="AE47" s="317"/>
    </row>
    <row r="48" spans="15:31" ht="14.25" thickTop="1" thickBot="1" x14ac:dyDescent="0.25">
      <c r="O48" s="467" t="s">
        <v>128</v>
      </c>
      <c r="P48" s="467"/>
      <c r="Q48" s="467"/>
      <c r="R48" s="467"/>
      <c r="S48" s="467"/>
      <c r="T48" s="467"/>
      <c r="U48" s="298"/>
      <c r="V48" s="298"/>
      <c r="X48" s="479" t="s">
        <v>129</v>
      </c>
      <c r="Y48" s="480"/>
      <c r="Z48" s="481"/>
      <c r="AA48" s="485" t="s">
        <v>130</v>
      </c>
      <c r="AB48" s="486"/>
      <c r="AC48" s="487" t="s">
        <v>8</v>
      </c>
      <c r="AD48" s="317"/>
      <c r="AE48" s="317"/>
    </row>
    <row r="49" spans="15:31" ht="14.25" thickTop="1" thickBot="1" x14ac:dyDescent="0.25">
      <c r="O49" s="468" t="s">
        <v>129</v>
      </c>
      <c r="P49" s="469"/>
      <c r="Q49" s="470"/>
      <c r="R49" s="474" t="s">
        <v>130</v>
      </c>
      <c r="S49" s="475"/>
      <c r="T49" s="476" t="s">
        <v>8</v>
      </c>
      <c r="U49" s="298"/>
      <c r="V49" s="298"/>
      <c r="X49" s="482"/>
      <c r="Y49" s="483"/>
      <c r="Z49" s="484"/>
      <c r="AA49" s="299" t="s">
        <v>135</v>
      </c>
      <c r="AB49" s="300" t="s">
        <v>136</v>
      </c>
      <c r="AC49" s="488"/>
      <c r="AD49" s="317"/>
      <c r="AE49" s="317"/>
    </row>
    <row r="50" spans="15:31" ht="14.25" thickTop="1" thickBot="1" x14ac:dyDescent="0.25">
      <c r="O50" s="471"/>
      <c r="P50" s="472"/>
      <c r="Q50" s="473"/>
      <c r="R50" s="280" t="s">
        <v>135</v>
      </c>
      <c r="S50" s="281" t="s">
        <v>136</v>
      </c>
      <c r="T50" s="477"/>
      <c r="U50" s="298"/>
      <c r="V50" s="298"/>
      <c r="X50" s="489" t="s">
        <v>132</v>
      </c>
      <c r="Y50" s="500" t="s">
        <v>133</v>
      </c>
      <c r="Z50" s="301" t="s">
        <v>10</v>
      </c>
      <c r="AA50" s="302">
        <v>12597747</v>
      </c>
      <c r="AB50" s="303">
        <v>2337000</v>
      </c>
      <c r="AC50" s="304">
        <v>14934747</v>
      </c>
      <c r="AD50" s="317"/>
      <c r="AE50" s="317"/>
    </row>
    <row r="51" spans="15:31" ht="24.75" thickTop="1" x14ac:dyDescent="0.2">
      <c r="O51" s="492" t="s">
        <v>132</v>
      </c>
      <c r="P51" s="495" t="s">
        <v>133</v>
      </c>
      <c r="Q51" s="282" t="s">
        <v>10</v>
      </c>
      <c r="R51" s="283">
        <v>4902</v>
      </c>
      <c r="S51" s="284">
        <v>2976</v>
      </c>
      <c r="T51" s="285">
        <v>7878</v>
      </c>
      <c r="U51" s="298"/>
      <c r="V51" s="298"/>
      <c r="X51" s="490"/>
      <c r="Y51" s="501"/>
      <c r="Z51" s="305" t="s">
        <v>21</v>
      </c>
      <c r="AA51" s="306">
        <v>0.72520733269684046</v>
      </c>
      <c r="AB51" s="307">
        <v>0.80782312925170063</v>
      </c>
      <c r="AC51" s="308">
        <v>0.73700174124854212</v>
      </c>
      <c r="AD51" s="317"/>
      <c r="AE51" s="317"/>
    </row>
    <row r="52" spans="15:31" ht="24" x14ac:dyDescent="0.2">
      <c r="O52" s="494"/>
      <c r="P52" s="496"/>
      <c r="Q52" s="286" t="s">
        <v>21</v>
      </c>
      <c r="R52" s="287">
        <v>0.71813653677116907</v>
      </c>
      <c r="S52" s="288">
        <v>0.81690914081800714</v>
      </c>
      <c r="T52" s="289">
        <v>0.75250740280829109</v>
      </c>
      <c r="U52" s="298"/>
      <c r="V52" s="298"/>
      <c r="X52" s="491"/>
      <c r="Y52" s="501" t="s">
        <v>134</v>
      </c>
      <c r="Z52" s="309" t="s">
        <v>10</v>
      </c>
      <c r="AA52" s="310">
        <v>4773488</v>
      </c>
      <c r="AB52" s="311">
        <v>555960</v>
      </c>
      <c r="AC52" s="312">
        <v>5329448</v>
      </c>
      <c r="AD52" s="317"/>
      <c r="AE52" s="317"/>
    </row>
    <row r="53" spans="15:31" ht="24" x14ac:dyDescent="0.2">
      <c r="O53" s="493"/>
      <c r="P53" s="496" t="s">
        <v>134</v>
      </c>
      <c r="Q53" s="290" t="s">
        <v>10</v>
      </c>
      <c r="R53" s="291">
        <v>1924</v>
      </c>
      <c r="S53" s="292">
        <v>667</v>
      </c>
      <c r="T53" s="293">
        <v>2591</v>
      </c>
      <c r="U53" s="298"/>
      <c r="V53" s="298"/>
      <c r="X53" s="490"/>
      <c r="Y53" s="501"/>
      <c r="Z53" s="305" t="s">
        <v>21</v>
      </c>
      <c r="AA53" s="306">
        <v>0.27479266730315949</v>
      </c>
      <c r="AB53" s="307">
        <v>0.19217687074829931</v>
      </c>
      <c r="AC53" s="308">
        <v>0.26299825875145794</v>
      </c>
      <c r="AD53" s="317"/>
      <c r="AE53" s="317"/>
    </row>
    <row r="54" spans="15:31" ht="24" x14ac:dyDescent="0.2">
      <c r="O54" s="494"/>
      <c r="P54" s="496"/>
      <c r="Q54" s="286" t="s">
        <v>21</v>
      </c>
      <c r="R54" s="287">
        <v>0.28186346322883093</v>
      </c>
      <c r="S54" s="288">
        <v>0.18309085918199286</v>
      </c>
      <c r="T54" s="289">
        <v>0.24749259719170888</v>
      </c>
      <c r="U54" s="298"/>
      <c r="V54" s="298"/>
      <c r="X54" s="490" t="s">
        <v>8</v>
      </c>
      <c r="Y54" s="502"/>
      <c r="Z54" s="309" t="s">
        <v>10</v>
      </c>
      <c r="AA54" s="310">
        <v>17371235</v>
      </c>
      <c r="AB54" s="311">
        <v>2892960</v>
      </c>
      <c r="AC54" s="312">
        <v>20264195</v>
      </c>
      <c r="AD54" s="317"/>
      <c r="AE54" s="317"/>
    </row>
    <row r="55" spans="15:31" ht="24.75" thickBot="1" x14ac:dyDescent="0.25">
      <c r="O55" s="494" t="s">
        <v>8</v>
      </c>
      <c r="P55" s="497"/>
      <c r="Q55" s="290" t="s">
        <v>10</v>
      </c>
      <c r="R55" s="291">
        <v>6826</v>
      </c>
      <c r="S55" s="292">
        <v>3643</v>
      </c>
      <c r="T55" s="293">
        <v>10469</v>
      </c>
      <c r="U55" s="298"/>
      <c r="V55" s="298"/>
      <c r="X55" s="503"/>
      <c r="Y55" s="504"/>
      <c r="Z55" s="313" t="s">
        <v>21</v>
      </c>
      <c r="AA55" s="314">
        <v>1</v>
      </c>
      <c r="AB55" s="315">
        <v>1</v>
      </c>
      <c r="AC55" s="316">
        <v>1</v>
      </c>
      <c r="AD55" s="317"/>
      <c r="AE55" s="317"/>
    </row>
    <row r="56" spans="15:31" ht="25.5" thickTop="1" thickBot="1" x14ac:dyDescent="0.25">
      <c r="O56" s="498"/>
      <c r="P56" s="499"/>
      <c r="Q56" s="294" t="s">
        <v>21</v>
      </c>
      <c r="R56" s="295">
        <v>1</v>
      </c>
      <c r="S56" s="296">
        <v>1</v>
      </c>
      <c r="T56" s="297">
        <v>1</v>
      </c>
      <c r="U56" s="298"/>
      <c r="V56" s="298"/>
    </row>
    <row r="57" spans="15:31" ht="12.75" thickTop="1" x14ac:dyDescent="0.2"/>
    <row r="59" spans="15:31" ht="12.75" thickBot="1" x14ac:dyDescent="0.25">
      <c r="O59" s="467" t="s">
        <v>138</v>
      </c>
      <c r="P59" s="467"/>
      <c r="Q59" s="467"/>
      <c r="R59" s="467"/>
      <c r="S59" s="467"/>
      <c r="T59" s="467"/>
      <c r="U59" s="467"/>
      <c r="V59" s="467"/>
      <c r="X59" s="478" t="s">
        <v>138</v>
      </c>
      <c r="Y59" s="478"/>
      <c r="Z59" s="478"/>
      <c r="AA59" s="478"/>
      <c r="AB59" s="478"/>
      <c r="AC59" s="478"/>
      <c r="AD59" s="478"/>
      <c r="AE59" s="478"/>
    </row>
    <row r="60" spans="15:31" ht="12.75" thickTop="1" x14ac:dyDescent="0.2">
      <c r="O60" s="468" t="s">
        <v>129</v>
      </c>
      <c r="P60" s="469"/>
      <c r="Q60" s="470"/>
      <c r="R60" s="474" t="s">
        <v>130</v>
      </c>
      <c r="S60" s="475"/>
      <c r="T60" s="475"/>
      <c r="U60" s="475"/>
      <c r="V60" s="476" t="s">
        <v>8</v>
      </c>
      <c r="X60" s="479" t="s">
        <v>129</v>
      </c>
      <c r="Y60" s="480"/>
      <c r="Z60" s="481"/>
      <c r="AA60" s="485" t="s">
        <v>130</v>
      </c>
      <c r="AB60" s="486"/>
      <c r="AC60" s="486"/>
      <c r="AD60" s="486"/>
      <c r="AE60" s="487" t="s">
        <v>8</v>
      </c>
    </row>
    <row r="61" spans="15:31" ht="24.75" thickBot="1" x14ac:dyDescent="0.25">
      <c r="O61" s="471"/>
      <c r="P61" s="472"/>
      <c r="Q61" s="473"/>
      <c r="R61" s="280" t="s">
        <v>1</v>
      </c>
      <c r="S61" s="281" t="s">
        <v>2</v>
      </c>
      <c r="T61" s="281" t="s">
        <v>3</v>
      </c>
      <c r="U61" s="281" t="s">
        <v>131</v>
      </c>
      <c r="V61" s="477"/>
      <c r="X61" s="482"/>
      <c r="Y61" s="483"/>
      <c r="Z61" s="484"/>
      <c r="AA61" s="299" t="s">
        <v>1</v>
      </c>
      <c r="AB61" s="300" t="s">
        <v>2</v>
      </c>
      <c r="AC61" s="300" t="s">
        <v>3</v>
      </c>
      <c r="AD61" s="300" t="s">
        <v>131</v>
      </c>
      <c r="AE61" s="488"/>
    </row>
    <row r="62" spans="15:31" ht="12.75" thickTop="1" x14ac:dyDescent="0.2">
      <c r="O62" s="492" t="s">
        <v>139</v>
      </c>
      <c r="P62" s="495" t="s">
        <v>133</v>
      </c>
      <c r="Q62" s="282" t="s">
        <v>10</v>
      </c>
      <c r="R62" s="283">
        <v>2476</v>
      </c>
      <c r="S62" s="284">
        <v>788</v>
      </c>
      <c r="T62" s="284">
        <v>1183</v>
      </c>
      <c r="U62" s="284">
        <v>1545</v>
      </c>
      <c r="V62" s="285">
        <v>5992</v>
      </c>
      <c r="X62" s="489" t="s">
        <v>139</v>
      </c>
      <c r="Y62" s="500" t="s">
        <v>133</v>
      </c>
      <c r="Z62" s="301" t="s">
        <v>10</v>
      </c>
      <c r="AA62" s="302">
        <v>7133124</v>
      </c>
      <c r="AB62" s="303">
        <v>1298494</v>
      </c>
      <c r="AC62" s="303">
        <v>865246</v>
      </c>
      <c r="AD62" s="303">
        <v>1261910</v>
      </c>
      <c r="AE62" s="304">
        <v>10558774</v>
      </c>
    </row>
    <row r="63" spans="15:31" ht="24" x14ac:dyDescent="0.2">
      <c r="O63" s="494"/>
      <c r="P63" s="496"/>
      <c r="Q63" s="286" t="s">
        <v>21</v>
      </c>
      <c r="R63" s="287">
        <v>0.69123394751535439</v>
      </c>
      <c r="S63" s="288">
        <v>0.52992602555480839</v>
      </c>
      <c r="T63" s="288">
        <v>0.70669056152927123</v>
      </c>
      <c r="U63" s="288">
        <v>0.70936639118457312</v>
      </c>
      <c r="V63" s="289">
        <v>0.67167357919515747</v>
      </c>
      <c r="X63" s="490"/>
      <c r="Y63" s="501"/>
      <c r="Z63" s="305" t="s">
        <v>21</v>
      </c>
      <c r="AA63" s="306">
        <v>0.68193115569117257</v>
      </c>
      <c r="AB63" s="307">
        <v>0.53344776049502207</v>
      </c>
      <c r="AC63" s="307">
        <v>0.69488238142774195</v>
      </c>
      <c r="AD63" s="307">
        <v>0.6966178502562268</v>
      </c>
      <c r="AE63" s="308">
        <v>0.66195117969509842</v>
      </c>
    </row>
    <row r="64" spans="15:31" x14ac:dyDescent="0.2">
      <c r="O64" s="493"/>
      <c r="P64" s="496" t="s">
        <v>134</v>
      </c>
      <c r="Q64" s="290" t="s">
        <v>10</v>
      </c>
      <c r="R64" s="291">
        <v>1106</v>
      </c>
      <c r="S64" s="292">
        <v>699</v>
      </c>
      <c r="T64" s="292">
        <v>491</v>
      </c>
      <c r="U64" s="292">
        <v>633</v>
      </c>
      <c r="V64" s="293">
        <v>2929</v>
      </c>
      <c r="X64" s="491"/>
      <c r="Y64" s="501" t="s">
        <v>134</v>
      </c>
      <c r="Z64" s="309" t="s">
        <v>10</v>
      </c>
      <c r="AA64" s="310">
        <v>3327058</v>
      </c>
      <c r="AB64" s="311">
        <v>1135660</v>
      </c>
      <c r="AC64" s="311">
        <v>379923</v>
      </c>
      <c r="AD64" s="311">
        <v>549571</v>
      </c>
      <c r="AE64" s="312">
        <v>5392212</v>
      </c>
    </row>
    <row r="65" spans="15:31" ht="24" x14ac:dyDescent="0.2">
      <c r="O65" s="494"/>
      <c r="P65" s="496"/>
      <c r="Q65" s="286" t="s">
        <v>21</v>
      </c>
      <c r="R65" s="287">
        <v>0.30876605248464545</v>
      </c>
      <c r="S65" s="288">
        <v>0.47007397444519161</v>
      </c>
      <c r="T65" s="288">
        <v>0.29330943847072877</v>
      </c>
      <c r="U65" s="288">
        <v>0.29063360881542699</v>
      </c>
      <c r="V65" s="289">
        <v>0.32832642080484253</v>
      </c>
      <c r="X65" s="490"/>
      <c r="Y65" s="501"/>
      <c r="Z65" s="305" t="s">
        <v>21</v>
      </c>
      <c r="AA65" s="306">
        <v>0.31806884430882754</v>
      </c>
      <c r="AB65" s="307">
        <v>0.46655223950497793</v>
      </c>
      <c r="AC65" s="307">
        <v>0.30511761857225805</v>
      </c>
      <c r="AD65" s="307">
        <v>0.3033821497437732</v>
      </c>
      <c r="AE65" s="308">
        <v>0.33804882030490158</v>
      </c>
    </row>
    <row r="66" spans="15:31" x14ac:dyDescent="0.2">
      <c r="O66" s="494" t="s">
        <v>8</v>
      </c>
      <c r="P66" s="497"/>
      <c r="Q66" s="290" t="s">
        <v>10</v>
      </c>
      <c r="R66" s="291">
        <v>3582</v>
      </c>
      <c r="S66" s="292">
        <v>1487</v>
      </c>
      <c r="T66" s="292">
        <v>1674</v>
      </c>
      <c r="U66" s="292">
        <v>2178</v>
      </c>
      <c r="V66" s="293">
        <v>8921</v>
      </c>
      <c r="X66" s="490" t="s">
        <v>8</v>
      </c>
      <c r="Y66" s="502"/>
      <c r="Z66" s="309" t="s">
        <v>10</v>
      </c>
      <c r="AA66" s="310">
        <v>10460182</v>
      </c>
      <c r="AB66" s="311">
        <v>2434154</v>
      </c>
      <c r="AC66" s="311">
        <v>1245169</v>
      </c>
      <c r="AD66" s="311">
        <v>1811481</v>
      </c>
      <c r="AE66" s="312">
        <v>15950985.999999991</v>
      </c>
    </row>
    <row r="67" spans="15:31" ht="24.75" thickBot="1" x14ac:dyDescent="0.25">
      <c r="O67" s="498"/>
      <c r="P67" s="499"/>
      <c r="Q67" s="294" t="s">
        <v>21</v>
      </c>
      <c r="R67" s="295">
        <v>1</v>
      </c>
      <c r="S67" s="296">
        <v>1</v>
      </c>
      <c r="T67" s="296">
        <v>1</v>
      </c>
      <c r="U67" s="296">
        <v>1</v>
      </c>
      <c r="V67" s="297">
        <v>1</v>
      </c>
      <c r="X67" s="503"/>
      <c r="Y67" s="504"/>
      <c r="Z67" s="313" t="s">
        <v>21</v>
      </c>
      <c r="AA67" s="314">
        <v>1</v>
      </c>
      <c r="AB67" s="315">
        <v>1</v>
      </c>
      <c r="AC67" s="315">
        <v>1</v>
      </c>
      <c r="AD67" s="315">
        <v>1</v>
      </c>
      <c r="AE67" s="316">
        <v>1</v>
      </c>
    </row>
    <row r="68" spans="15:31" ht="13.5" thickTop="1" x14ac:dyDescent="0.2">
      <c r="O68" s="298"/>
      <c r="P68" s="298"/>
      <c r="Q68" s="298"/>
      <c r="R68" s="298"/>
      <c r="S68" s="298"/>
      <c r="T68" s="298"/>
      <c r="U68" s="298"/>
      <c r="V68" s="298"/>
      <c r="X68" s="317"/>
      <c r="Y68" s="317"/>
      <c r="Z68" s="317"/>
      <c r="AA68" s="317"/>
      <c r="AB68" s="317"/>
      <c r="AC68" s="317"/>
      <c r="AD68" s="317"/>
      <c r="AE68" s="317"/>
    </row>
    <row r="69" spans="15:31" ht="13.5" thickBot="1" x14ac:dyDescent="0.25">
      <c r="O69" s="467" t="s">
        <v>138</v>
      </c>
      <c r="P69" s="467"/>
      <c r="Q69" s="467"/>
      <c r="R69" s="467"/>
      <c r="S69" s="467"/>
      <c r="T69" s="467"/>
      <c r="U69" s="298"/>
      <c r="V69" s="298"/>
      <c r="X69" s="478" t="s">
        <v>138</v>
      </c>
      <c r="Y69" s="478"/>
      <c r="Z69" s="478"/>
      <c r="AA69" s="478"/>
      <c r="AB69" s="478"/>
      <c r="AC69" s="478"/>
      <c r="AD69" s="317"/>
      <c r="AE69" s="317"/>
    </row>
    <row r="70" spans="15:31" ht="13.5" thickTop="1" x14ac:dyDescent="0.2">
      <c r="O70" s="468" t="s">
        <v>129</v>
      </c>
      <c r="P70" s="469"/>
      <c r="Q70" s="470"/>
      <c r="R70" s="474" t="s">
        <v>130</v>
      </c>
      <c r="S70" s="475"/>
      <c r="T70" s="476" t="s">
        <v>8</v>
      </c>
      <c r="U70" s="298"/>
      <c r="V70" s="298"/>
      <c r="X70" s="479" t="s">
        <v>129</v>
      </c>
      <c r="Y70" s="480"/>
      <c r="Z70" s="481"/>
      <c r="AA70" s="485" t="s">
        <v>130</v>
      </c>
      <c r="AB70" s="486"/>
      <c r="AC70" s="487" t="s">
        <v>8</v>
      </c>
      <c r="AD70" s="317"/>
      <c r="AE70" s="317"/>
    </row>
    <row r="71" spans="15:31" ht="13.5" thickBot="1" x14ac:dyDescent="0.25">
      <c r="O71" s="471"/>
      <c r="P71" s="472"/>
      <c r="Q71" s="473"/>
      <c r="R71" s="280" t="s">
        <v>135</v>
      </c>
      <c r="S71" s="281" t="s">
        <v>136</v>
      </c>
      <c r="T71" s="477"/>
      <c r="U71" s="298"/>
      <c r="V71" s="298"/>
      <c r="X71" s="482"/>
      <c r="Y71" s="483"/>
      <c r="Z71" s="484"/>
      <c r="AA71" s="299" t="s">
        <v>135</v>
      </c>
      <c r="AB71" s="300" t="s">
        <v>136</v>
      </c>
      <c r="AC71" s="488"/>
      <c r="AD71" s="317"/>
      <c r="AE71" s="317"/>
    </row>
    <row r="72" spans="15:31" ht="13.5" thickTop="1" x14ac:dyDescent="0.2">
      <c r="O72" s="492" t="s">
        <v>139</v>
      </c>
      <c r="P72" s="495" t="s">
        <v>133</v>
      </c>
      <c r="Q72" s="282" t="s">
        <v>10</v>
      </c>
      <c r="R72" s="283">
        <v>3264</v>
      </c>
      <c r="S72" s="284">
        <v>2728</v>
      </c>
      <c r="T72" s="285">
        <v>5992</v>
      </c>
      <c r="U72" s="298"/>
      <c r="V72" s="298"/>
      <c r="X72" s="489" t="s">
        <v>139</v>
      </c>
      <c r="Y72" s="500" t="s">
        <v>133</v>
      </c>
      <c r="Z72" s="301" t="s">
        <v>10</v>
      </c>
      <c r="AA72" s="302">
        <v>8431618</v>
      </c>
      <c r="AB72" s="303">
        <v>2127156</v>
      </c>
      <c r="AC72" s="304">
        <v>10558774</v>
      </c>
      <c r="AD72" s="317"/>
      <c r="AE72" s="317"/>
    </row>
    <row r="73" spans="15:31" ht="24" x14ac:dyDescent="0.2">
      <c r="O73" s="494"/>
      <c r="P73" s="496"/>
      <c r="Q73" s="286" t="s">
        <v>21</v>
      </c>
      <c r="R73" s="287">
        <v>0.64391398697968039</v>
      </c>
      <c r="S73" s="288">
        <v>0.70820353063343722</v>
      </c>
      <c r="T73" s="289">
        <v>0.67167357919515747</v>
      </c>
      <c r="U73" s="298"/>
      <c r="V73" s="298"/>
      <c r="X73" s="490"/>
      <c r="Y73" s="501"/>
      <c r="Z73" s="305" t="s">
        <v>21</v>
      </c>
      <c r="AA73" s="306">
        <v>0.65390090656858946</v>
      </c>
      <c r="AB73" s="307">
        <v>0.69591088282924118</v>
      </c>
      <c r="AC73" s="308">
        <v>0.66195117969509842</v>
      </c>
      <c r="AD73" s="317"/>
      <c r="AE73" s="317"/>
    </row>
    <row r="74" spans="15:31" ht="12.75" x14ac:dyDescent="0.2">
      <c r="O74" s="493"/>
      <c r="P74" s="496" t="s">
        <v>134</v>
      </c>
      <c r="Q74" s="290" t="s">
        <v>10</v>
      </c>
      <c r="R74" s="291">
        <v>1805</v>
      </c>
      <c r="S74" s="292">
        <v>1124</v>
      </c>
      <c r="T74" s="293">
        <v>2929</v>
      </c>
      <c r="U74" s="298"/>
      <c r="V74" s="298"/>
      <c r="X74" s="491"/>
      <c r="Y74" s="501" t="s">
        <v>134</v>
      </c>
      <c r="Z74" s="309" t="s">
        <v>10</v>
      </c>
      <c r="AA74" s="310">
        <v>4462718</v>
      </c>
      <c r="AB74" s="311">
        <v>929494</v>
      </c>
      <c r="AC74" s="312">
        <v>5392212</v>
      </c>
      <c r="AD74" s="317"/>
      <c r="AE74" s="317"/>
    </row>
    <row r="75" spans="15:31" ht="24" x14ac:dyDescent="0.2">
      <c r="O75" s="494"/>
      <c r="P75" s="496"/>
      <c r="Q75" s="286" t="s">
        <v>21</v>
      </c>
      <c r="R75" s="287">
        <v>0.35608601302031961</v>
      </c>
      <c r="S75" s="288">
        <v>0.29179646936656284</v>
      </c>
      <c r="T75" s="289">
        <v>0.32832642080484253</v>
      </c>
      <c r="U75" s="298"/>
      <c r="V75" s="298"/>
      <c r="X75" s="490"/>
      <c r="Y75" s="501"/>
      <c r="Z75" s="305" t="s">
        <v>21</v>
      </c>
      <c r="AA75" s="306">
        <v>0.34609909343141049</v>
      </c>
      <c r="AB75" s="307">
        <v>0.30408911717075882</v>
      </c>
      <c r="AC75" s="308">
        <v>0.33804882030490158</v>
      </c>
      <c r="AD75" s="317"/>
      <c r="AE75" s="317"/>
    </row>
    <row r="76" spans="15:31" ht="12.75" x14ac:dyDescent="0.2">
      <c r="O76" s="494" t="s">
        <v>8</v>
      </c>
      <c r="P76" s="497"/>
      <c r="Q76" s="290" t="s">
        <v>10</v>
      </c>
      <c r="R76" s="291">
        <v>5069</v>
      </c>
      <c r="S76" s="292">
        <v>3852</v>
      </c>
      <c r="T76" s="293">
        <v>8921</v>
      </c>
      <c r="U76" s="298"/>
      <c r="V76" s="298"/>
      <c r="X76" s="490" t="s">
        <v>8</v>
      </c>
      <c r="Y76" s="502"/>
      <c r="Z76" s="309" t="s">
        <v>10</v>
      </c>
      <c r="AA76" s="310">
        <v>12894336</v>
      </c>
      <c r="AB76" s="311">
        <v>3056650</v>
      </c>
      <c r="AC76" s="312">
        <v>15950985.999999991</v>
      </c>
      <c r="AD76" s="317"/>
      <c r="AE76" s="317"/>
    </row>
    <row r="77" spans="15:31" ht="24.75" thickBot="1" x14ac:dyDescent="0.25">
      <c r="O77" s="498"/>
      <c r="P77" s="499"/>
      <c r="Q77" s="294" t="s">
        <v>21</v>
      </c>
      <c r="R77" s="295">
        <v>1</v>
      </c>
      <c r="S77" s="296">
        <v>1</v>
      </c>
      <c r="T77" s="297">
        <v>1</v>
      </c>
      <c r="U77" s="298"/>
      <c r="V77" s="298"/>
      <c r="X77" s="503"/>
      <c r="Y77" s="504"/>
      <c r="Z77" s="313" t="s">
        <v>21</v>
      </c>
      <c r="AA77" s="314">
        <v>1</v>
      </c>
      <c r="AB77" s="315">
        <v>1</v>
      </c>
      <c r="AC77" s="316">
        <v>1</v>
      </c>
      <c r="AD77" s="317"/>
      <c r="AE77" s="317"/>
    </row>
    <row r="78" spans="15:31" ht="12.75" thickTop="1" x14ac:dyDescent="0.2"/>
    <row r="79" spans="15:31" ht="12.75" thickBot="1" x14ac:dyDescent="0.25">
      <c r="O79" s="467" t="s">
        <v>140</v>
      </c>
      <c r="P79" s="467"/>
      <c r="Q79" s="467"/>
      <c r="R79" s="467"/>
      <c r="S79" s="467"/>
      <c r="T79" s="467"/>
      <c r="U79" s="467"/>
      <c r="V79" s="467"/>
      <c r="X79" s="478" t="s">
        <v>140</v>
      </c>
      <c r="Y79" s="478"/>
      <c r="Z79" s="478"/>
      <c r="AA79" s="478"/>
      <c r="AB79" s="478"/>
      <c r="AC79" s="478"/>
      <c r="AD79" s="478"/>
      <c r="AE79" s="478"/>
    </row>
    <row r="80" spans="15:31" ht="12.75" thickTop="1" x14ac:dyDescent="0.2">
      <c r="O80" s="468" t="s">
        <v>129</v>
      </c>
      <c r="P80" s="469"/>
      <c r="Q80" s="470"/>
      <c r="R80" s="474" t="s">
        <v>130</v>
      </c>
      <c r="S80" s="475"/>
      <c r="T80" s="475"/>
      <c r="U80" s="475"/>
      <c r="V80" s="476" t="s">
        <v>8</v>
      </c>
      <c r="X80" s="479" t="s">
        <v>129</v>
      </c>
      <c r="Y80" s="480"/>
      <c r="Z80" s="481"/>
      <c r="AA80" s="485" t="s">
        <v>130</v>
      </c>
      <c r="AB80" s="486"/>
      <c r="AC80" s="486"/>
      <c r="AD80" s="486"/>
      <c r="AE80" s="487" t="s">
        <v>8</v>
      </c>
    </row>
    <row r="81" spans="15:31" ht="24.75" thickBot="1" x14ac:dyDescent="0.25">
      <c r="O81" s="471"/>
      <c r="P81" s="472"/>
      <c r="Q81" s="473"/>
      <c r="R81" s="280" t="s">
        <v>1</v>
      </c>
      <c r="S81" s="281" t="s">
        <v>2</v>
      </c>
      <c r="T81" s="281" t="s">
        <v>3</v>
      </c>
      <c r="U81" s="281" t="s">
        <v>131</v>
      </c>
      <c r="V81" s="477"/>
      <c r="X81" s="482"/>
      <c r="Y81" s="483"/>
      <c r="Z81" s="484"/>
      <c r="AA81" s="299" t="s">
        <v>1</v>
      </c>
      <c r="AB81" s="300" t="s">
        <v>2</v>
      </c>
      <c r="AC81" s="300" t="s">
        <v>3</v>
      </c>
      <c r="AD81" s="300" t="s">
        <v>131</v>
      </c>
      <c r="AE81" s="488"/>
    </row>
    <row r="82" spans="15:31" ht="12.75" thickTop="1" x14ac:dyDescent="0.2">
      <c r="O82" s="492" t="s">
        <v>141</v>
      </c>
      <c r="P82" s="495" t="s">
        <v>133</v>
      </c>
      <c r="Q82" s="282" t="s">
        <v>10</v>
      </c>
      <c r="R82" s="283">
        <v>1950</v>
      </c>
      <c r="S82" s="284">
        <v>769</v>
      </c>
      <c r="T82" s="284">
        <v>675</v>
      </c>
      <c r="U82" s="284">
        <v>904</v>
      </c>
      <c r="V82" s="285">
        <v>4298</v>
      </c>
      <c r="X82" s="489" t="s">
        <v>141</v>
      </c>
      <c r="Y82" s="500" t="s">
        <v>133</v>
      </c>
      <c r="Z82" s="301" t="s">
        <v>10</v>
      </c>
      <c r="AA82" s="302">
        <v>5900433</v>
      </c>
      <c r="AB82" s="303">
        <v>1329832</v>
      </c>
      <c r="AC82" s="303">
        <v>518938</v>
      </c>
      <c r="AD82" s="303">
        <v>793248</v>
      </c>
      <c r="AE82" s="304">
        <v>8542451</v>
      </c>
    </row>
    <row r="83" spans="15:31" ht="24" x14ac:dyDescent="0.2">
      <c r="O83" s="494"/>
      <c r="P83" s="496"/>
      <c r="Q83" s="286" t="s">
        <v>21</v>
      </c>
      <c r="R83" s="287">
        <v>0.75757575757575746</v>
      </c>
      <c r="S83" s="288">
        <v>0.68538324420677366</v>
      </c>
      <c r="T83" s="288">
        <v>0.72192513368983957</v>
      </c>
      <c r="U83" s="288">
        <v>0.75020746887966805</v>
      </c>
      <c r="V83" s="289">
        <v>0.73646333104866346</v>
      </c>
      <c r="X83" s="490"/>
      <c r="Y83" s="501"/>
      <c r="Z83" s="305" t="s">
        <v>21</v>
      </c>
      <c r="AA83" s="306">
        <v>0.75948824031636675</v>
      </c>
      <c r="AB83" s="307">
        <v>0.6888408193372203</v>
      </c>
      <c r="AC83" s="307">
        <v>0.70725341641487349</v>
      </c>
      <c r="AD83" s="307">
        <v>0.74801197576557688</v>
      </c>
      <c r="AE83" s="308">
        <v>0.74322853366629227</v>
      </c>
    </row>
    <row r="84" spans="15:31" x14ac:dyDescent="0.2">
      <c r="O84" s="493"/>
      <c r="P84" s="496" t="s">
        <v>134</v>
      </c>
      <c r="Q84" s="290" t="s">
        <v>10</v>
      </c>
      <c r="R84" s="291">
        <v>624</v>
      </c>
      <c r="S84" s="292">
        <v>353</v>
      </c>
      <c r="T84" s="292">
        <v>260</v>
      </c>
      <c r="U84" s="292">
        <v>301</v>
      </c>
      <c r="V84" s="293">
        <v>1538</v>
      </c>
      <c r="X84" s="491"/>
      <c r="Y84" s="501" t="s">
        <v>134</v>
      </c>
      <c r="Z84" s="309" t="s">
        <v>10</v>
      </c>
      <c r="AA84" s="310">
        <v>1868526</v>
      </c>
      <c r="AB84" s="311">
        <v>600704</v>
      </c>
      <c r="AC84" s="311">
        <v>214799</v>
      </c>
      <c r="AD84" s="311">
        <v>267227</v>
      </c>
      <c r="AE84" s="312">
        <v>2951256</v>
      </c>
    </row>
    <row r="85" spans="15:31" ht="24" x14ac:dyDescent="0.2">
      <c r="O85" s="494"/>
      <c r="P85" s="496"/>
      <c r="Q85" s="286" t="s">
        <v>21</v>
      </c>
      <c r="R85" s="287">
        <v>0.24242424242424243</v>
      </c>
      <c r="S85" s="288">
        <v>0.3146167557932264</v>
      </c>
      <c r="T85" s="288">
        <v>0.27807486631016043</v>
      </c>
      <c r="U85" s="288">
        <v>0.24979253112033195</v>
      </c>
      <c r="V85" s="289">
        <v>0.26353666895133654</v>
      </c>
      <c r="X85" s="490"/>
      <c r="Y85" s="501"/>
      <c r="Z85" s="305" t="s">
        <v>21</v>
      </c>
      <c r="AA85" s="306">
        <v>0.24051175968363328</v>
      </c>
      <c r="AB85" s="307">
        <v>0.31115918066277964</v>
      </c>
      <c r="AC85" s="307">
        <v>0.29274658358512656</v>
      </c>
      <c r="AD85" s="307">
        <v>0.25198802423442324</v>
      </c>
      <c r="AE85" s="308">
        <v>0.25677146633370768</v>
      </c>
    </row>
    <row r="86" spans="15:31" x14ac:dyDescent="0.2">
      <c r="O86" s="494" t="s">
        <v>8</v>
      </c>
      <c r="P86" s="497"/>
      <c r="Q86" s="290" t="s">
        <v>10</v>
      </c>
      <c r="R86" s="291">
        <v>2574</v>
      </c>
      <c r="S86" s="292">
        <v>1122</v>
      </c>
      <c r="T86" s="292">
        <v>935</v>
      </c>
      <c r="U86" s="292">
        <v>1205</v>
      </c>
      <c r="V86" s="293">
        <v>5836</v>
      </c>
      <c r="X86" s="490" t="s">
        <v>8</v>
      </c>
      <c r="Y86" s="502"/>
      <c r="Z86" s="309" t="s">
        <v>10</v>
      </c>
      <c r="AA86" s="310">
        <v>7768959</v>
      </c>
      <c r="AB86" s="311">
        <v>1930536</v>
      </c>
      <c r="AC86" s="311">
        <v>733737</v>
      </c>
      <c r="AD86" s="311">
        <v>1060475</v>
      </c>
      <c r="AE86" s="312">
        <v>11493707</v>
      </c>
    </row>
    <row r="87" spans="15:31" ht="24.75" thickBot="1" x14ac:dyDescent="0.25">
      <c r="O87" s="498"/>
      <c r="P87" s="499"/>
      <c r="Q87" s="294" t="s">
        <v>21</v>
      </c>
      <c r="R87" s="295">
        <v>1</v>
      </c>
      <c r="S87" s="296">
        <v>1</v>
      </c>
      <c r="T87" s="296">
        <v>1</v>
      </c>
      <c r="U87" s="296">
        <v>1</v>
      </c>
      <c r="V87" s="297">
        <v>1</v>
      </c>
      <c r="X87" s="503"/>
      <c r="Y87" s="504"/>
      <c r="Z87" s="313" t="s">
        <v>21</v>
      </c>
      <c r="AA87" s="314">
        <v>1</v>
      </c>
      <c r="AB87" s="315">
        <v>1</v>
      </c>
      <c r="AC87" s="315">
        <v>1</v>
      </c>
      <c r="AD87" s="315">
        <v>1</v>
      </c>
      <c r="AE87" s="316">
        <v>1</v>
      </c>
    </row>
    <row r="88" spans="15:31" ht="13.5" thickTop="1" x14ac:dyDescent="0.2">
      <c r="O88" s="298"/>
      <c r="P88" s="298"/>
      <c r="Q88" s="298"/>
      <c r="R88" s="298"/>
      <c r="S88" s="298"/>
      <c r="T88" s="298"/>
      <c r="U88" s="298"/>
      <c r="V88" s="298"/>
      <c r="X88" s="317"/>
      <c r="Y88" s="317"/>
      <c r="Z88" s="317"/>
      <c r="AA88" s="317"/>
      <c r="AB88" s="317"/>
      <c r="AC88" s="317"/>
      <c r="AD88" s="317"/>
      <c r="AE88" s="317"/>
    </row>
    <row r="89" spans="15:31" ht="13.5" thickBot="1" x14ac:dyDescent="0.25">
      <c r="O89" s="467" t="s">
        <v>140</v>
      </c>
      <c r="P89" s="467"/>
      <c r="Q89" s="467"/>
      <c r="R89" s="467"/>
      <c r="S89" s="467"/>
      <c r="T89" s="467"/>
      <c r="U89" s="298"/>
      <c r="V89" s="298"/>
      <c r="X89" s="478" t="s">
        <v>140</v>
      </c>
      <c r="Y89" s="478"/>
      <c r="Z89" s="478"/>
      <c r="AA89" s="478"/>
      <c r="AB89" s="478"/>
      <c r="AC89" s="478"/>
      <c r="AD89" s="317"/>
      <c r="AE89" s="317"/>
    </row>
    <row r="90" spans="15:31" ht="13.5" thickTop="1" x14ac:dyDescent="0.2">
      <c r="O90" s="468" t="s">
        <v>129</v>
      </c>
      <c r="P90" s="469"/>
      <c r="Q90" s="470"/>
      <c r="R90" s="474" t="s">
        <v>130</v>
      </c>
      <c r="S90" s="475"/>
      <c r="T90" s="476" t="s">
        <v>8</v>
      </c>
      <c r="U90" s="298"/>
      <c r="V90" s="298"/>
      <c r="X90" s="479" t="s">
        <v>129</v>
      </c>
      <c r="Y90" s="480"/>
      <c r="Z90" s="481"/>
      <c r="AA90" s="485" t="s">
        <v>130</v>
      </c>
      <c r="AB90" s="486"/>
      <c r="AC90" s="487" t="s">
        <v>8</v>
      </c>
      <c r="AD90" s="317"/>
      <c r="AE90" s="317"/>
    </row>
    <row r="91" spans="15:31" ht="13.5" thickBot="1" x14ac:dyDescent="0.25">
      <c r="O91" s="471"/>
      <c r="P91" s="472"/>
      <c r="Q91" s="473"/>
      <c r="R91" s="280" t="s">
        <v>135</v>
      </c>
      <c r="S91" s="281" t="s">
        <v>136</v>
      </c>
      <c r="T91" s="477"/>
      <c r="U91" s="298"/>
      <c r="V91" s="298"/>
      <c r="X91" s="482"/>
      <c r="Y91" s="483"/>
      <c r="Z91" s="484"/>
      <c r="AA91" s="299" t="s">
        <v>135</v>
      </c>
      <c r="AB91" s="300" t="s">
        <v>136</v>
      </c>
      <c r="AC91" s="488"/>
      <c r="AD91" s="317"/>
      <c r="AE91" s="317"/>
    </row>
    <row r="92" spans="15:31" ht="13.5" thickTop="1" x14ac:dyDescent="0.2">
      <c r="O92" s="492" t="s">
        <v>141</v>
      </c>
      <c r="P92" s="495" t="s">
        <v>133</v>
      </c>
      <c r="Q92" s="282" t="s">
        <v>10</v>
      </c>
      <c r="R92" s="283">
        <v>2719</v>
      </c>
      <c r="S92" s="284">
        <v>1579</v>
      </c>
      <c r="T92" s="285">
        <v>4298</v>
      </c>
      <c r="U92" s="298"/>
      <c r="V92" s="298"/>
      <c r="X92" s="489" t="s">
        <v>141</v>
      </c>
      <c r="Y92" s="500" t="s">
        <v>133</v>
      </c>
      <c r="Z92" s="301" t="s">
        <v>10</v>
      </c>
      <c r="AA92" s="302">
        <v>7230265</v>
      </c>
      <c r="AB92" s="303">
        <v>1312186</v>
      </c>
      <c r="AC92" s="304">
        <v>8542451</v>
      </c>
      <c r="AD92" s="317"/>
      <c r="AE92" s="317"/>
    </row>
    <row r="93" spans="15:31" ht="24" x14ac:dyDescent="0.2">
      <c r="O93" s="494"/>
      <c r="P93" s="496"/>
      <c r="Q93" s="286" t="s">
        <v>21</v>
      </c>
      <c r="R93" s="287">
        <v>0.73566017316017318</v>
      </c>
      <c r="S93" s="288">
        <v>0.73785046728971959</v>
      </c>
      <c r="T93" s="289">
        <v>0.73646333104866346</v>
      </c>
      <c r="U93" s="298"/>
      <c r="V93" s="298"/>
      <c r="X93" s="490"/>
      <c r="Y93" s="501"/>
      <c r="Z93" s="305" t="s">
        <v>21</v>
      </c>
      <c r="AA93" s="306">
        <v>0.74542695264031789</v>
      </c>
      <c r="AB93" s="307">
        <v>0.73134389916018838</v>
      </c>
      <c r="AC93" s="308">
        <v>0.74322853366629227</v>
      </c>
      <c r="AD93" s="317"/>
      <c r="AE93" s="317"/>
    </row>
    <row r="94" spans="15:31" ht="12.75" x14ac:dyDescent="0.2">
      <c r="O94" s="493"/>
      <c r="P94" s="496" t="s">
        <v>134</v>
      </c>
      <c r="Q94" s="290" t="s">
        <v>10</v>
      </c>
      <c r="R94" s="291">
        <v>977</v>
      </c>
      <c r="S94" s="292">
        <v>561</v>
      </c>
      <c r="T94" s="293">
        <v>1538</v>
      </c>
      <c r="U94" s="298"/>
      <c r="V94" s="298"/>
      <c r="X94" s="491"/>
      <c r="Y94" s="501" t="s">
        <v>134</v>
      </c>
      <c r="Z94" s="309" t="s">
        <v>10</v>
      </c>
      <c r="AA94" s="310">
        <v>2469230</v>
      </c>
      <c r="AB94" s="311">
        <v>482026</v>
      </c>
      <c r="AC94" s="312">
        <v>2951256</v>
      </c>
      <c r="AD94" s="317"/>
      <c r="AE94" s="317"/>
    </row>
    <row r="95" spans="15:31" ht="24" x14ac:dyDescent="0.2">
      <c r="O95" s="494"/>
      <c r="P95" s="496"/>
      <c r="Q95" s="286" t="s">
        <v>21</v>
      </c>
      <c r="R95" s="287">
        <v>0.26433982683982682</v>
      </c>
      <c r="S95" s="288">
        <v>0.26214953271028035</v>
      </c>
      <c r="T95" s="289">
        <v>0.26353666895133654</v>
      </c>
      <c r="U95" s="298"/>
      <c r="V95" s="298"/>
      <c r="X95" s="490"/>
      <c r="Y95" s="501"/>
      <c r="Z95" s="305" t="s">
        <v>21</v>
      </c>
      <c r="AA95" s="306">
        <v>0.25457304735968211</v>
      </c>
      <c r="AB95" s="307">
        <v>0.26865610083981156</v>
      </c>
      <c r="AC95" s="308">
        <v>0.25677146633370768</v>
      </c>
      <c r="AD95" s="317"/>
      <c r="AE95" s="317"/>
    </row>
    <row r="96" spans="15:31" ht="12.75" x14ac:dyDescent="0.2">
      <c r="O96" s="494" t="s">
        <v>8</v>
      </c>
      <c r="P96" s="497"/>
      <c r="Q96" s="290" t="s">
        <v>10</v>
      </c>
      <c r="R96" s="291">
        <v>3696</v>
      </c>
      <c r="S96" s="292">
        <v>2140</v>
      </c>
      <c r="T96" s="293">
        <v>5836</v>
      </c>
      <c r="U96" s="298"/>
      <c r="V96" s="298"/>
      <c r="X96" s="490" t="s">
        <v>8</v>
      </c>
      <c r="Y96" s="502"/>
      <c r="Z96" s="309" t="s">
        <v>10</v>
      </c>
      <c r="AA96" s="310">
        <v>9699495</v>
      </c>
      <c r="AB96" s="311">
        <v>1794212</v>
      </c>
      <c r="AC96" s="312">
        <v>11493707</v>
      </c>
      <c r="AD96" s="317"/>
      <c r="AE96" s="317"/>
    </row>
    <row r="97" spans="15:31" ht="24.75" thickBot="1" x14ac:dyDescent="0.25">
      <c r="O97" s="498"/>
      <c r="P97" s="499"/>
      <c r="Q97" s="294" t="s">
        <v>21</v>
      </c>
      <c r="R97" s="295">
        <v>1</v>
      </c>
      <c r="S97" s="296">
        <v>1</v>
      </c>
      <c r="T97" s="297">
        <v>1</v>
      </c>
      <c r="U97" s="298"/>
      <c r="V97" s="298"/>
      <c r="X97" s="503"/>
      <c r="Y97" s="504"/>
      <c r="Z97" s="313" t="s">
        <v>21</v>
      </c>
      <c r="AA97" s="314">
        <v>1</v>
      </c>
      <c r="AB97" s="315">
        <v>1</v>
      </c>
      <c r="AC97" s="316">
        <v>1</v>
      </c>
      <c r="AD97" s="317"/>
      <c r="AE97" s="317"/>
    </row>
    <row r="98" spans="15:31" ht="12.75" thickTop="1" x14ac:dyDescent="0.2"/>
  </sheetData>
  <mergeCells count="98">
    <mergeCell ref="B22:J22"/>
    <mergeCell ref="B24:J24"/>
    <mergeCell ref="B2:J2"/>
    <mergeCell ref="X92:X95"/>
    <mergeCell ref="Y92:Y93"/>
    <mergeCell ref="Y94:Y95"/>
    <mergeCell ref="O92:O95"/>
    <mergeCell ref="P92:P93"/>
    <mergeCell ref="P94:P95"/>
    <mergeCell ref="O86:P87"/>
    <mergeCell ref="X72:X75"/>
    <mergeCell ref="Y72:Y73"/>
    <mergeCell ref="Y74:Y75"/>
    <mergeCell ref="X76:Y77"/>
    <mergeCell ref="R80:U80"/>
    <mergeCell ref="V80:V81"/>
    <mergeCell ref="O80:Q81"/>
    <mergeCell ref="X96:Y97"/>
    <mergeCell ref="Y84:Y85"/>
    <mergeCell ref="X86:Y87"/>
    <mergeCell ref="X89:AC89"/>
    <mergeCell ref="X90:Z91"/>
    <mergeCell ref="AA90:AB90"/>
    <mergeCell ref="AC90:AC91"/>
    <mergeCell ref="P74:P75"/>
    <mergeCell ref="O96:P97"/>
    <mergeCell ref="X79:AE79"/>
    <mergeCell ref="X80:Z81"/>
    <mergeCell ref="AA80:AD80"/>
    <mergeCell ref="AE80:AE81"/>
    <mergeCell ref="X82:X85"/>
    <mergeCell ref="Y82:Y83"/>
    <mergeCell ref="O82:O85"/>
    <mergeCell ref="P82:P83"/>
    <mergeCell ref="P84:P85"/>
    <mergeCell ref="O89:T89"/>
    <mergeCell ref="O90:Q91"/>
    <mergeCell ref="R90:S90"/>
    <mergeCell ref="T90:T91"/>
    <mergeCell ref="O79:V79"/>
    <mergeCell ref="P72:P73"/>
    <mergeCell ref="Y64:Y65"/>
    <mergeCell ref="X66:Y67"/>
    <mergeCell ref="X69:AC69"/>
    <mergeCell ref="X70:Z71"/>
    <mergeCell ref="AA70:AB70"/>
    <mergeCell ref="AC70:AC71"/>
    <mergeCell ref="O76:P77"/>
    <mergeCell ref="X59:AE59"/>
    <mergeCell ref="X60:Z61"/>
    <mergeCell ref="AA60:AD60"/>
    <mergeCell ref="AE60:AE61"/>
    <mergeCell ref="X62:X65"/>
    <mergeCell ref="Y62:Y63"/>
    <mergeCell ref="O62:O65"/>
    <mergeCell ref="P62:P63"/>
    <mergeCell ref="P64:P65"/>
    <mergeCell ref="O66:P67"/>
    <mergeCell ref="O69:T69"/>
    <mergeCell ref="O70:Q71"/>
    <mergeCell ref="R70:S70"/>
    <mergeCell ref="T70:T71"/>
    <mergeCell ref="O72:O75"/>
    <mergeCell ref="X54:Y55"/>
    <mergeCell ref="O59:V59"/>
    <mergeCell ref="O60:Q61"/>
    <mergeCell ref="R60:U60"/>
    <mergeCell ref="V60:V61"/>
    <mergeCell ref="O51:O54"/>
    <mergeCell ref="P51:P52"/>
    <mergeCell ref="P53:P54"/>
    <mergeCell ref="O55:P56"/>
    <mergeCell ref="AE38:AE39"/>
    <mergeCell ref="X40:X43"/>
    <mergeCell ref="Y40:Y41"/>
    <mergeCell ref="Y42:Y43"/>
    <mergeCell ref="X44:Y45"/>
    <mergeCell ref="X38:Z39"/>
    <mergeCell ref="AA38:AD38"/>
    <mergeCell ref="X48:Z49"/>
    <mergeCell ref="AA48:AB48"/>
    <mergeCell ref="AC48:AC49"/>
    <mergeCell ref="X50:X53"/>
    <mergeCell ref="O41:O44"/>
    <mergeCell ref="P41:P42"/>
    <mergeCell ref="P43:P44"/>
    <mergeCell ref="O45:P46"/>
    <mergeCell ref="O48:T48"/>
    <mergeCell ref="O49:Q50"/>
    <mergeCell ref="R49:S49"/>
    <mergeCell ref="T49:T50"/>
    <mergeCell ref="Y50:Y51"/>
    <mergeCell ref="Y52:Y53"/>
    <mergeCell ref="O38:V38"/>
    <mergeCell ref="O39:Q40"/>
    <mergeCell ref="R39:U39"/>
    <mergeCell ref="V39:V40"/>
    <mergeCell ref="X47:AC47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orientation="portrait" verticalDpi="599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15"/>
  </sheetPr>
  <dimension ref="B2:T33"/>
  <sheetViews>
    <sheetView workbookViewId="0"/>
  </sheetViews>
  <sheetFormatPr defaultRowHeight="12" x14ac:dyDescent="0.2"/>
  <cols>
    <col min="1" max="15" width="9.140625" style="10"/>
    <col min="16" max="16" width="14.140625" style="10" customWidth="1"/>
    <col min="17" max="16384" width="9.140625" style="10"/>
  </cols>
  <sheetData>
    <row r="2" spans="2:20" ht="37.5" customHeight="1" x14ac:dyDescent="0.2">
      <c r="B2" s="507" t="s">
        <v>175</v>
      </c>
      <c r="C2" s="507"/>
      <c r="D2" s="507"/>
      <c r="E2" s="507"/>
      <c r="F2" s="507"/>
      <c r="G2" s="507"/>
      <c r="H2" s="507"/>
      <c r="I2" s="507"/>
      <c r="J2" s="507"/>
    </row>
    <row r="4" spans="2:20" ht="24" x14ac:dyDescent="0.2">
      <c r="P4" s="236"/>
      <c r="Q4" s="264" t="s">
        <v>1</v>
      </c>
      <c r="R4" s="264" t="s">
        <v>2</v>
      </c>
      <c r="S4" s="264" t="s">
        <v>5</v>
      </c>
      <c r="T4" s="264" t="s">
        <v>0</v>
      </c>
    </row>
    <row r="5" spans="2:20" ht="36" x14ac:dyDescent="0.2">
      <c r="P5" s="236" t="s">
        <v>90</v>
      </c>
      <c r="Q5" s="9">
        <v>8.4502827212757836</v>
      </c>
      <c r="R5" s="9">
        <v>7.0462814472250193</v>
      </c>
      <c r="S5" s="9">
        <v>7.4139510827037167</v>
      </c>
      <c r="T5" s="9">
        <v>8.0526848300552629</v>
      </c>
    </row>
    <row r="6" spans="2:20" ht="24" x14ac:dyDescent="0.2">
      <c r="P6" s="236" t="s">
        <v>35</v>
      </c>
      <c r="Q6" s="9">
        <v>24.157243215508508</v>
      </c>
      <c r="R6" s="9">
        <v>25.518926609329711</v>
      </c>
      <c r="S6" s="9">
        <v>12.074940008235556</v>
      </c>
      <c r="T6" s="9">
        <v>22.419175263850093</v>
      </c>
    </row>
    <row r="7" spans="2:20" ht="24" x14ac:dyDescent="0.2">
      <c r="P7" s="236" t="s">
        <v>36</v>
      </c>
      <c r="Q7" s="9">
        <v>46.753240096653734</v>
      </c>
      <c r="R7" s="9">
        <v>43.603063019166214</v>
      </c>
      <c r="S7" s="9">
        <v>30.55997093824347</v>
      </c>
      <c r="T7" s="9">
        <v>43.561599064548538</v>
      </c>
    </row>
    <row r="8" spans="2:20" ht="36" x14ac:dyDescent="0.2">
      <c r="P8" s="236" t="s">
        <v>37</v>
      </c>
      <c r="Q8" s="9">
        <v>57.14749500577733</v>
      </c>
      <c r="R8" s="9">
        <v>74.340146854534623</v>
      </c>
      <c r="S8" s="9">
        <v>80.24687035805205</v>
      </c>
      <c r="T8" s="9">
        <v>67.651016123665755</v>
      </c>
    </row>
    <row r="12" spans="2:20" x14ac:dyDescent="0.2">
      <c r="O12" s="1"/>
      <c r="Q12" s="7"/>
      <c r="R12" s="7"/>
      <c r="S12" s="7"/>
    </row>
    <row r="15" spans="2:20" x14ac:dyDescent="0.2">
      <c r="Q15" s="264"/>
      <c r="R15" s="264"/>
      <c r="S15" s="264"/>
      <c r="T15" s="264"/>
    </row>
    <row r="16" spans="2:20" x14ac:dyDescent="0.2">
      <c r="O16" s="212"/>
      <c r="P16" s="236"/>
      <c r="Q16" s="9"/>
      <c r="R16" s="9"/>
      <c r="S16" s="9"/>
      <c r="T16" s="9"/>
    </row>
    <row r="17" spans="2:20" ht="45" customHeight="1" x14ac:dyDescent="0.2">
      <c r="O17" s="212"/>
      <c r="P17" s="236"/>
      <c r="Q17" s="9"/>
      <c r="R17" s="9"/>
      <c r="S17" s="9"/>
      <c r="T17" s="9"/>
    </row>
    <row r="18" spans="2:20" x14ac:dyDescent="0.2">
      <c r="O18" s="212"/>
    </row>
    <row r="19" spans="2:20" x14ac:dyDescent="0.2">
      <c r="O19" s="212"/>
    </row>
    <row r="20" spans="2:20" ht="28.5" customHeight="1" x14ac:dyDescent="0.2">
      <c r="B20" s="508" t="s">
        <v>218</v>
      </c>
      <c r="C20" s="508"/>
      <c r="D20" s="508"/>
      <c r="E20" s="508"/>
      <c r="F20" s="508"/>
      <c r="G20" s="508"/>
      <c r="H20" s="508"/>
      <c r="I20" s="508"/>
      <c r="J20" s="508"/>
      <c r="O20" s="212"/>
    </row>
    <row r="21" spans="2:20" ht="14.25" customHeight="1" x14ac:dyDescent="0.2">
      <c r="B21" s="425" t="s">
        <v>75</v>
      </c>
      <c r="C21" s="8"/>
      <c r="D21" s="8"/>
      <c r="E21" s="8"/>
      <c r="F21" s="8"/>
      <c r="G21" s="8"/>
      <c r="H21" s="8"/>
      <c r="I21" s="8"/>
      <c r="J21" s="8"/>
      <c r="O21" s="212"/>
    </row>
    <row r="22" spans="2:20" ht="42.75" customHeight="1" x14ac:dyDescent="0.2">
      <c r="B22" s="509" t="s">
        <v>237</v>
      </c>
      <c r="C22" s="509"/>
      <c r="D22" s="509"/>
      <c r="E22" s="509"/>
      <c r="F22" s="509"/>
      <c r="G22" s="509"/>
      <c r="H22" s="509"/>
      <c r="I22" s="509"/>
      <c r="J22" s="509"/>
      <c r="O22" s="212"/>
    </row>
    <row r="23" spans="2:20" ht="28.5" customHeight="1" x14ac:dyDescent="0.2">
      <c r="B23" s="509" t="s">
        <v>238</v>
      </c>
      <c r="C23" s="509"/>
      <c r="D23" s="509"/>
      <c r="E23" s="509"/>
      <c r="F23" s="509"/>
      <c r="G23" s="509"/>
      <c r="H23" s="509"/>
      <c r="I23" s="509"/>
      <c r="J23" s="509"/>
    </row>
    <row r="24" spans="2:20" x14ac:dyDescent="0.2">
      <c r="B24" s="432" t="s">
        <v>239</v>
      </c>
      <c r="C24" s="431"/>
      <c r="D24" s="431"/>
      <c r="E24" s="431"/>
      <c r="F24" s="431"/>
      <c r="G24" s="431"/>
      <c r="H24" s="431"/>
      <c r="I24" s="431"/>
      <c r="J24" s="431"/>
    </row>
    <row r="25" spans="2:20" x14ac:dyDescent="0.2">
      <c r="B25" s="426" t="s">
        <v>9</v>
      </c>
      <c r="C25" s="8"/>
      <c r="D25" s="8"/>
      <c r="E25" s="8"/>
      <c r="F25" s="8"/>
      <c r="G25" s="8"/>
      <c r="H25" s="8"/>
      <c r="I25" s="8"/>
      <c r="J25" s="8"/>
    </row>
    <row r="28" spans="2:20" ht="12.75" customHeight="1" x14ac:dyDescent="0.2"/>
    <row r="29" spans="2:20" ht="12.75" customHeight="1" x14ac:dyDescent="0.2"/>
    <row r="30" spans="2:20" ht="12.75" customHeight="1" x14ac:dyDescent="0.2"/>
    <row r="33" spans="2:2" x14ac:dyDescent="0.2">
      <c r="B33" s="139"/>
    </row>
  </sheetData>
  <mergeCells count="4">
    <mergeCell ref="B2:J2"/>
    <mergeCell ref="B20:J20"/>
    <mergeCell ref="B22:J22"/>
    <mergeCell ref="B23:J23"/>
  </mergeCells>
  <phoneticPr fontId="36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2:T39"/>
  <sheetViews>
    <sheetView workbookViewId="0">
      <selection activeCell="L1" sqref="L1:L1048576"/>
    </sheetView>
  </sheetViews>
  <sheetFormatPr defaultRowHeight="12" x14ac:dyDescent="0.2"/>
  <cols>
    <col min="1" max="15" width="9.140625" style="1"/>
    <col min="16" max="16" width="12.140625" style="1" customWidth="1"/>
    <col min="17" max="18" width="9.140625" style="1"/>
    <col min="19" max="19" width="13.42578125" style="1" customWidth="1"/>
    <col min="20" max="16384" width="9.140625" style="1"/>
  </cols>
  <sheetData>
    <row r="2" spans="2:17" ht="37.5" customHeight="1" x14ac:dyDescent="0.2">
      <c r="B2" s="507" t="s">
        <v>149</v>
      </c>
      <c r="C2" s="507"/>
      <c r="D2" s="507"/>
      <c r="E2" s="507"/>
      <c r="F2" s="507"/>
      <c r="G2" s="507"/>
      <c r="H2" s="507"/>
      <c r="I2" s="507"/>
      <c r="J2" s="507"/>
    </row>
    <row r="7" spans="2:17" x14ac:dyDescent="0.2">
      <c r="P7" s="321"/>
      <c r="Q7" s="322" t="s">
        <v>142</v>
      </c>
    </row>
    <row r="8" spans="2:17" x14ac:dyDescent="0.2">
      <c r="P8" s="323" t="s">
        <v>219</v>
      </c>
      <c r="Q8" s="324">
        <v>1065.8365659167073</v>
      </c>
    </row>
    <row r="9" spans="2:17" x14ac:dyDescent="0.2">
      <c r="P9" s="323" t="s">
        <v>220</v>
      </c>
      <c r="Q9" s="324">
        <v>899.89344651163765</v>
      </c>
    </row>
    <row r="10" spans="2:17" x14ac:dyDescent="0.2">
      <c r="P10" s="2"/>
      <c r="Q10" s="2"/>
    </row>
    <row r="11" spans="2:17" ht="24" x14ac:dyDescent="0.2">
      <c r="P11" s="325" t="s">
        <v>144</v>
      </c>
      <c r="Q11" s="326">
        <v>1082.1672851278406</v>
      </c>
    </row>
    <row r="12" spans="2:17" x14ac:dyDescent="0.2">
      <c r="P12" s="325" t="s">
        <v>20</v>
      </c>
      <c r="Q12" s="326">
        <v>875.21032518253401</v>
      </c>
    </row>
    <row r="13" spans="2:17" x14ac:dyDescent="0.2">
      <c r="P13" s="2"/>
      <c r="Q13" s="2"/>
    </row>
    <row r="14" spans="2:17" x14ac:dyDescent="0.2">
      <c r="P14" s="323" t="s">
        <v>0</v>
      </c>
      <c r="Q14" s="324">
        <v>1041.7962207083601</v>
      </c>
    </row>
    <row r="27" spans="2:20" ht="14.25" customHeight="1" x14ac:dyDescent="0.2">
      <c r="B27" s="139" t="s">
        <v>145</v>
      </c>
    </row>
    <row r="28" spans="2:20" ht="14.25" customHeight="1" x14ac:dyDescent="0.2">
      <c r="B28" s="140" t="s">
        <v>150</v>
      </c>
      <c r="P28" s="1" t="s">
        <v>11</v>
      </c>
    </row>
    <row r="29" spans="2:20" ht="14.25" customHeight="1" thickBot="1" x14ac:dyDescent="0.25">
      <c r="B29" s="327" t="s">
        <v>9</v>
      </c>
    </row>
    <row r="30" spans="2:20" ht="13.5" thickTop="1" thickBot="1" x14ac:dyDescent="0.25">
      <c r="P30" s="510" t="s">
        <v>146</v>
      </c>
      <c r="Q30" s="511"/>
      <c r="R30" s="328" t="s">
        <v>142</v>
      </c>
      <c r="S30" s="329" t="s">
        <v>147</v>
      </c>
      <c r="T30" s="330" t="s">
        <v>148</v>
      </c>
    </row>
    <row r="31" spans="2:20" ht="24.75" thickTop="1" x14ac:dyDescent="0.2">
      <c r="P31" s="512" t="s">
        <v>134</v>
      </c>
      <c r="Q31" s="331" t="s">
        <v>143</v>
      </c>
      <c r="R31" s="319">
        <v>1053.5251090257366</v>
      </c>
      <c r="S31" s="332">
        <v>6590853.0820650076</v>
      </c>
      <c r="T31" s="333">
        <v>6256</v>
      </c>
    </row>
    <row r="32" spans="2:20" x14ac:dyDescent="0.2">
      <c r="P32" s="513"/>
      <c r="Q32" s="334" t="s">
        <v>20</v>
      </c>
      <c r="R32" s="320">
        <v>845.02166561312413</v>
      </c>
      <c r="S32" s="335">
        <v>1778770.6061156264</v>
      </c>
      <c r="T32" s="336">
        <v>2105</v>
      </c>
    </row>
    <row r="33" spans="16:20" ht="12.75" thickBot="1" x14ac:dyDescent="0.25">
      <c r="P33" s="514"/>
      <c r="Q33" s="337" t="s">
        <v>8</v>
      </c>
      <c r="R33" s="338">
        <v>1001.0314182730077</v>
      </c>
      <c r="S33" s="339">
        <v>8369623.6881806171</v>
      </c>
      <c r="T33" s="340">
        <v>8361</v>
      </c>
    </row>
    <row r="34" spans="16:20" ht="13.5" thickTop="1" thickBot="1" x14ac:dyDescent="0.25"/>
    <row r="35" spans="16:20" ht="13.5" thickTop="1" thickBot="1" x14ac:dyDescent="0.25">
      <c r="P35" s="515" t="s">
        <v>146</v>
      </c>
      <c r="Q35" s="516"/>
      <c r="R35" s="341" t="s">
        <v>142</v>
      </c>
      <c r="S35" s="342" t="s">
        <v>147</v>
      </c>
      <c r="T35" s="343" t="s">
        <v>148</v>
      </c>
    </row>
    <row r="36" spans="16:20" ht="12.75" thickTop="1" x14ac:dyDescent="0.2">
      <c r="P36" s="517" t="s">
        <v>134</v>
      </c>
      <c r="Q36" s="344" t="s">
        <v>135</v>
      </c>
      <c r="R36" s="345">
        <v>1052.4982114405307</v>
      </c>
      <c r="S36" s="346">
        <v>5797160.1486144429</v>
      </c>
      <c r="T36" s="347">
        <v>5508</v>
      </c>
    </row>
    <row r="37" spans="16:20" x14ac:dyDescent="0.2">
      <c r="P37" s="518"/>
      <c r="Q37" s="348" t="s">
        <v>136</v>
      </c>
      <c r="R37" s="349">
        <v>901.66965985494119</v>
      </c>
      <c r="S37" s="350">
        <v>2572463.5395661471</v>
      </c>
      <c r="T37" s="351">
        <v>2853</v>
      </c>
    </row>
    <row r="38" spans="16:20" ht="12.75" thickBot="1" x14ac:dyDescent="0.25">
      <c r="P38" s="519"/>
      <c r="Q38" s="352" t="s">
        <v>8</v>
      </c>
      <c r="R38" s="353">
        <v>1001.0314182730077</v>
      </c>
      <c r="S38" s="354">
        <v>8369623.6881806171</v>
      </c>
      <c r="T38" s="355">
        <v>8361</v>
      </c>
    </row>
    <row r="39" spans="16:20" ht="12.75" thickTop="1" x14ac:dyDescent="0.2"/>
  </sheetData>
  <mergeCells count="5">
    <mergeCell ref="P30:Q30"/>
    <mergeCell ref="P31:P33"/>
    <mergeCell ref="P35:Q35"/>
    <mergeCell ref="P36:P38"/>
    <mergeCell ref="B2:J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15"/>
  </sheetPr>
  <dimension ref="B2:BC32"/>
  <sheetViews>
    <sheetView workbookViewId="0">
      <selection activeCell="K1" sqref="K1:K1048576"/>
    </sheetView>
  </sheetViews>
  <sheetFormatPr defaultRowHeight="14.25" x14ac:dyDescent="0.2"/>
  <cols>
    <col min="1" max="1" width="9.28515625" style="22" customWidth="1"/>
    <col min="2" max="2" width="17.85546875" style="22" customWidth="1"/>
    <col min="3" max="8" width="9.140625" style="22"/>
    <col min="9" max="9" width="10.85546875" style="22" customWidth="1"/>
    <col min="10" max="13" width="9.140625" style="22"/>
    <col min="14" max="14" width="10.7109375" style="22" customWidth="1"/>
    <col min="15" max="15" width="9.140625" style="22"/>
    <col min="16" max="16" width="10.7109375" style="22" customWidth="1"/>
    <col min="17" max="17" width="11.85546875" style="22" customWidth="1"/>
    <col min="18" max="18" width="12" style="22" customWidth="1"/>
    <col min="19" max="19" width="4.42578125" style="22" customWidth="1"/>
    <col min="20" max="22" width="9.140625" style="22"/>
    <col min="23" max="23" width="4.28515625" style="22" customWidth="1"/>
    <col min="24" max="26" width="9.140625" style="22"/>
    <col min="27" max="27" width="3.28515625" style="22" customWidth="1"/>
    <col min="28" max="30" width="9.140625" style="22"/>
    <col min="31" max="31" width="5.140625" style="22" customWidth="1"/>
    <col min="32" max="32" width="11.42578125" style="22" customWidth="1"/>
    <col min="33" max="34" width="11.7109375" style="22" customWidth="1"/>
    <col min="35" max="46" width="9.140625" style="22"/>
    <col min="47" max="47" width="16.7109375" style="22" customWidth="1"/>
    <col min="48" max="48" width="9.140625" style="22"/>
    <col min="49" max="54" width="9.28515625" style="22" customWidth="1"/>
    <col min="55" max="55" width="9.42578125" style="22" customWidth="1"/>
    <col min="56" max="16384" width="9.140625" style="22"/>
  </cols>
  <sheetData>
    <row r="2" spans="2:36" ht="37.5" customHeight="1" x14ac:dyDescent="0.2">
      <c r="B2" s="520" t="s">
        <v>153</v>
      </c>
      <c r="C2" s="520"/>
      <c r="D2" s="520"/>
      <c r="E2" s="520"/>
      <c r="F2" s="520"/>
      <c r="G2" s="520"/>
      <c r="H2" s="520"/>
      <c r="I2" s="520"/>
      <c r="J2" s="448"/>
      <c r="K2" s="448"/>
      <c r="L2" s="448"/>
      <c r="M2" s="448"/>
    </row>
    <row r="3" spans="2:36" x14ac:dyDescent="0.2"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</row>
    <row r="5" spans="2:36" ht="42.75" customHeight="1" x14ac:dyDescent="0.2">
      <c r="O5" s="217" t="s">
        <v>79</v>
      </c>
      <c r="P5" s="521" t="s">
        <v>24</v>
      </c>
      <c r="Q5" s="521"/>
      <c r="R5" s="521"/>
      <c r="S5" s="218"/>
      <c r="T5" s="521" t="s">
        <v>23</v>
      </c>
      <c r="U5" s="521"/>
      <c r="V5" s="521"/>
      <c r="W5" s="218"/>
      <c r="X5" s="521" t="s">
        <v>22</v>
      </c>
      <c r="Y5" s="521"/>
      <c r="Z5" s="521"/>
      <c r="AA5" s="218"/>
      <c r="AB5" s="521" t="s">
        <v>25</v>
      </c>
      <c r="AC5" s="521"/>
      <c r="AD5" s="521"/>
      <c r="AE5" s="218"/>
      <c r="AF5" s="521" t="s">
        <v>80</v>
      </c>
      <c r="AG5" s="521"/>
      <c r="AH5" s="522"/>
    </row>
    <row r="6" spans="2:36" ht="42.75" x14ac:dyDescent="0.2">
      <c r="O6" s="219"/>
      <c r="P6" s="220">
        <v>2001</v>
      </c>
      <c r="Q6" s="220" t="s">
        <v>45</v>
      </c>
      <c r="R6" s="220" t="s">
        <v>46</v>
      </c>
      <c r="S6" s="24"/>
      <c r="T6" s="220">
        <v>2001</v>
      </c>
      <c r="U6" s="220" t="s">
        <v>45</v>
      </c>
      <c r="V6" s="220" t="s">
        <v>46</v>
      </c>
      <c r="W6" s="24"/>
      <c r="X6" s="220">
        <v>2001</v>
      </c>
      <c r="Y6" s="220" t="s">
        <v>45</v>
      </c>
      <c r="Z6" s="220" t="s">
        <v>46</v>
      </c>
      <c r="AA6" s="24"/>
      <c r="AB6" s="220">
        <v>2001</v>
      </c>
      <c r="AC6" s="220" t="s">
        <v>45</v>
      </c>
      <c r="AD6" s="220" t="s">
        <v>46</v>
      </c>
      <c r="AE6" s="24"/>
      <c r="AF6" s="220">
        <v>2001</v>
      </c>
      <c r="AG6" s="220" t="s">
        <v>45</v>
      </c>
      <c r="AH6" s="221" t="s">
        <v>46</v>
      </c>
    </row>
    <row r="7" spans="2:36" x14ac:dyDescent="0.2">
      <c r="O7" s="219" t="s">
        <v>47</v>
      </c>
      <c r="P7" s="24">
        <v>1894</v>
      </c>
      <c r="Q7" s="222">
        <v>112406</v>
      </c>
      <c r="R7" s="222">
        <v>206611</v>
      </c>
      <c r="S7" s="24"/>
      <c r="T7" s="24">
        <v>2415</v>
      </c>
      <c r="U7" s="24">
        <v>59425</v>
      </c>
      <c r="V7" s="222">
        <v>149062</v>
      </c>
      <c r="W7" s="24"/>
      <c r="X7" s="24">
        <v>3270</v>
      </c>
      <c r="Y7" s="222">
        <v>24550</v>
      </c>
      <c r="Z7" s="222">
        <v>37024</v>
      </c>
      <c r="AA7" s="24"/>
      <c r="AB7" s="24">
        <v>2790</v>
      </c>
      <c r="AC7" s="222">
        <v>54274</v>
      </c>
      <c r="AD7" s="222">
        <v>73856</v>
      </c>
      <c r="AE7" s="24"/>
      <c r="AF7" s="24">
        <v>10369</v>
      </c>
      <c r="AG7" s="222">
        <v>250655</v>
      </c>
      <c r="AH7" s="223">
        <v>466553</v>
      </c>
    </row>
    <row r="8" spans="2:36" x14ac:dyDescent="0.2">
      <c r="O8" s="219" t="s">
        <v>48</v>
      </c>
      <c r="P8" s="24">
        <v>220887</v>
      </c>
      <c r="Q8" s="237">
        <v>2557622</v>
      </c>
      <c r="R8" s="237">
        <v>4970786</v>
      </c>
      <c r="S8" s="24"/>
      <c r="T8" s="24">
        <v>75080</v>
      </c>
      <c r="U8" s="237">
        <v>968511</v>
      </c>
      <c r="V8" s="237">
        <v>1669920</v>
      </c>
      <c r="W8" s="24"/>
      <c r="X8" s="24">
        <v>185313</v>
      </c>
      <c r="Y8" s="237">
        <v>599616</v>
      </c>
      <c r="Z8" s="237">
        <v>881720</v>
      </c>
      <c r="AA8" s="24"/>
      <c r="AB8" s="24">
        <v>185675</v>
      </c>
      <c r="AC8" s="237">
        <v>996275</v>
      </c>
      <c r="AD8" s="237">
        <v>1422225</v>
      </c>
      <c r="AE8" s="24"/>
      <c r="AF8" s="24">
        <v>666955</v>
      </c>
      <c r="AG8" s="237">
        <v>5122024</v>
      </c>
      <c r="AH8" s="238">
        <v>8944651</v>
      </c>
    </row>
    <row r="9" spans="2:36" x14ac:dyDescent="0.2">
      <c r="O9" s="219" t="s">
        <v>49</v>
      </c>
      <c r="P9" s="24">
        <v>3448748</v>
      </c>
      <c r="Q9" s="222">
        <v>7820422</v>
      </c>
      <c r="R9" s="237">
        <v>7625783</v>
      </c>
      <c r="S9" s="24"/>
      <c r="T9" s="24">
        <v>529469</v>
      </c>
      <c r="U9" s="237">
        <v>2116654</v>
      </c>
      <c r="V9" s="237">
        <v>2005192</v>
      </c>
      <c r="W9" s="24"/>
      <c r="X9" s="24">
        <v>938850</v>
      </c>
      <c r="Y9" s="237">
        <v>879754</v>
      </c>
      <c r="Z9" s="237">
        <v>710721</v>
      </c>
      <c r="AA9" s="24"/>
      <c r="AB9" s="24">
        <v>683291</v>
      </c>
      <c r="AC9" s="237">
        <v>1054464</v>
      </c>
      <c r="AD9" s="237">
        <v>762146</v>
      </c>
      <c r="AE9" s="24"/>
      <c r="AF9" s="24">
        <v>5600358</v>
      </c>
      <c r="AG9" s="237">
        <v>11871294</v>
      </c>
      <c r="AH9" s="238">
        <v>11103842</v>
      </c>
    </row>
    <row r="10" spans="2:36" x14ac:dyDescent="0.2">
      <c r="O10" s="219" t="s">
        <v>50</v>
      </c>
      <c r="P10" s="24">
        <v>7485657</v>
      </c>
      <c r="Q10" s="237">
        <v>3257154</v>
      </c>
      <c r="R10" s="237">
        <v>1503873</v>
      </c>
      <c r="S10" s="24"/>
      <c r="T10" s="24">
        <v>831859</v>
      </c>
      <c r="U10" s="237">
        <v>898169</v>
      </c>
      <c r="V10" s="237">
        <v>466885</v>
      </c>
      <c r="W10" s="24"/>
      <c r="X10" s="24">
        <v>1196325</v>
      </c>
      <c r="Y10" s="237">
        <v>163637</v>
      </c>
      <c r="Z10" s="237">
        <v>58347</v>
      </c>
      <c r="AA10" s="24"/>
      <c r="AB10" s="24">
        <v>425875</v>
      </c>
      <c r="AC10" s="237">
        <v>195406</v>
      </c>
      <c r="AD10" s="237">
        <v>68499</v>
      </c>
      <c r="AE10" s="24"/>
      <c r="AF10" s="24">
        <v>9939716</v>
      </c>
      <c r="AG10" s="237">
        <v>4514366</v>
      </c>
      <c r="AH10" s="238">
        <v>2097604</v>
      </c>
    </row>
    <row r="11" spans="2:36" x14ac:dyDescent="0.2">
      <c r="O11" s="219" t="s">
        <v>51</v>
      </c>
      <c r="P11" s="24">
        <v>3098515</v>
      </c>
      <c r="Q11" s="237">
        <v>794107</v>
      </c>
      <c r="R11" s="237">
        <v>368603</v>
      </c>
      <c r="S11" s="24"/>
      <c r="T11" s="24">
        <v>528147</v>
      </c>
      <c r="U11" s="237">
        <v>301374</v>
      </c>
      <c r="V11" s="237">
        <v>131523</v>
      </c>
      <c r="W11" s="24"/>
      <c r="X11" s="24">
        <v>411014</v>
      </c>
      <c r="Y11" s="237">
        <v>19516</v>
      </c>
      <c r="Z11" s="237">
        <v>4140</v>
      </c>
      <c r="AA11" s="24"/>
      <c r="AB11" s="24">
        <v>101334</v>
      </c>
      <c r="AC11" s="237">
        <v>29447</v>
      </c>
      <c r="AD11" s="237">
        <v>12547</v>
      </c>
      <c r="AE11" s="24"/>
      <c r="AF11" s="24">
        <v>4139010</v>
      </c>
      <c r="AG11" s="237">
        <v>1144444</v>
      </c>
      <c r="AH11" s="238">
        <v>516813</v>
      </c>
      <c r="AJ11" s="224">
        <f>(Z10+Z11+Z12+AD10+AD11+AD12)/(Z13+AD13)</f>
        <v>3.6171711877794346E-2</v>
      </c>
    </row>
    <row r="12" spans="2:36" x14ac:dyDescent="0.2">
      <c r="O12" s="219" t="s">
        <v>52</v>
      </c>
      <c r="P12" s="24">
        <v>541294</v>
      </c>
      <c r="Q12" s="237">
        <v>217177</v>
      </c>
      <c r="R12" s="237">
        <v>83232</v>
      </c>
      <c r="S12" s="24"/>
      <c r="T12" s="24">
        <v>204370</v>
      </c>
      <c r="U12" s="237">
        <v>117166</v>
      </c>
      <c r="V12" s="237">
        <v>38717</v>
      </c>
      <c r="W12" s="24"/>
      <c r="X12" s="24">
        <v>73927</v>
      </c>
      <c r="Y12" s="237">
        <v>4879</v>
      </c>
      <c r="Z12" s="237">
        <v>0</v>
      </c>
      <c r="AA12" s="24"/>
      <c r="AB12" s="24">
        <v>24896</v>
      </c>
      <c r="AC12" s="237">
        <v>11776</v>
      </c>
      <c r="AD12" s="237">
        <v>2369</v>
      </c>
      <c r="AE12" s="24"/>
      <c r="AF12" s="24">
        <v>844487</v>
      </c>
      <c r="AG12" s="237">
        <v>350998</v>
      </c>
      <c r="AH12" s="238">
        <v>124318</v>
      </c>
    </row>
    <row r="13" spans="2:36" x14ac:dyDescent="0.2">
      <c r="O13" s="225" t="s">
        <v>8</v>
      </c>
      <c r="P13" s="226">
        <v>14796995</v>
      </c>
      <c r="Q13" s="239">
        <v>14758888</v>
      </c>
      <c r="R13" s="239">
        <v>14758888</v>
      </c>
      <c r="S13" s="226"/>
      <c r="T13" s="226">
        <v>2171340</v>
      </c>
      <c r="U13" s="239">
        <v>4461299</v>
      </c>
      <c r="V13" s="239">
        <v>4461299</v>
      </c>
      <c r="W13" s="226"/>
      <c r="X13" s="226">
        <v>2808699</v>
      </c>
      <c r="Y13" s="239">
        <v>1691952</v>
      </c>
      <c r="Z13" s="239">
        <v>1691952</v>
      </c>
      <c r="AA13" s="226"/>
      <c r="AB13" s="226">
        <v>1423861</v>
      </c>
      <c r="AC13" s="239">
        <v>2341642</v>
      </c>
      <c r="AD13" s="239">
        <v>2341642</v>
      </c>
      <c r="AE13" s="226"/>
      <c r="AF13" s="226">
        <v>21200895</v>
      </c>
      <c r="AG13" s="239">
        <v>23253781</v>
      </c>
      <c r="AH13" s="240">
        <v>23253781</v>
      </c>
    </row>
    <row r="15" spans="2:36" x14ac:dyDescent="0.2">
      <c r="O15" s="217" t="s">
        <v>79</v>
      </c>
      <c r="P15" s="523" t="s">
        <v>24</v>
      </c>
      <c r="Q15" s="523"/>
      <c r="R15" s="523"/>
      <c r="S15" s="227" t="s">
        <v>79</v>
      </c>
      <c r="T15" s="523" t="s">
        <v>23</v>
      </c>
      <c r="U15" s="523"/>
      <c r="V15" s="523"/>
      <c r="W15" s="227" t="s">
        <v>79</v>
      </c>
      <c r="X15" s="523" t="s">
        <v>22</v>
      </c>
      <c r="Y15" s="523"/>
      <c r="Z15" s="523"/>
      <c r="AA15" s="227" t="s">
        <v>79</v>
      </c>
      <c r="AB15" s="523" t="s">
        <v>25</v>
      </c>
      <c r="AC15" s="523"/>
      <c r="AD15" s="523"/>
      <c r="AE15" s="227" t="s">
        <v>79</v>
      </c>
      <c r="AF15" s="227" t="s">
        <v>80</v>
      </c>
      <c r="AG15" s="227"/>
      <c r="AH15" s="228"/>
    </row>
    <row r="16" spans="2:36" ht="42.75" x14ac:dyDescent="0.2">
      <c r="O16" s="219"/>
      <c r="P16" s="220">
        <v>2001</v>
      </c>
      <c r="Q16" s="220" t="s">
        <v>45</v>
      </c>
      <c r="R16" s="220" t="s">
        <v>46</v>
      </c>
      <c r="S16" s="220"/>
      <c r="T16" s="220">
        <v>2001</v>
      </c>
      <c r="U16" s="220" t="s">
        <v>45</v>
      </c>
      <c r="V16" s="220" t="s">
        <v>46</v>
      </c>
      <c r="W16" s="220"/>
      <c r="X16" s="220">
        <v>2001</v>
      </c>
      <c r="Y16" s="220" t="s">
        <v>45</v>
      </c>
      <c r="Z16" s="220" t="s">
        <v>46</v>
      </c>
      <c r="AA16" s="220"/>
      <c r="AB16" s="220">
        <v>2001</v>
      </c>
      <c r="AC16" s="220" t="s">
        <v>45</v>
      </c>
      <c r="AD16" s="220" t="s">
        <v>46</v>
      </c>
      <c r="AE16" s="220"/>
      <c r="AF16" s="220">
        <v>2001</v>
      </c>
      <c r="AG16" s="220" t="s">
        <v>45</v>
      </c>
      <c r="AH16" s="221" t="s">
        <v>46</v>
      </c>
    </row>
    <row r="17" spans="2:55" x14ac:dyDescent="0.2">
      <c r="O17" s="219" t="s">
        <v>47</v>
      </c>
      <c r="P17" s="229">
        <f>P7/P$13*100</f>
        <v>1.2799896195139621E-2</v>
      </c>
      <c r="Q17" s="229">
        <f>Q7/Q$13*100</f>
        <v>0.76161564475589216</v>
      </c>
      <c r="R17" s="229">
        <f>R7/R$13*100</f>
        <v>1.3999089904334256</v>
      </c>
      <c r="S17" s="24"/>
      <c r="T17" s="229">
        <f t="shared" ref="T17:V22" si="0">T7/T$13*100</f>
        <v>0.11122164193539473</v>
      </c>
      <c r="U17" s="229">
        <f t="shared" si="0"/>
        <v>1.3320111474258953</v>
      </c>
      <c r="V17" s="229">
        <f t="shared" si="0"/>
        <v>3.3412241591518526</v>
      </c>
      <c r="W17" s="24"/>
      <c r="X17" s="229">
        <f t="shared" ref="X17:Z22" si="1">X7/X$13*100</f>
        <v>0.11642400983515855</v>
      </c>
      <c r="Y17" s="229">
        <f t="shared" si="1"/>
        <v>1.4509867892233348</v>
      </c>
      <c r="Z17" s="229">
        <f t="shared" si="1"/>
        <v>2.188241746810784</v>
      </c>
      <c r="AA17" s="24"/>
      <c r="AB17" s="229">
        <f t="shared" ref="AB17:AD22" si="2">AB7/AB$13*100</f>
        <v>0.19594609305262242</v>
      </c>
      <c r="AC17" s="229">
        <f t="shared" si="2"/>
        <v>2.3177753046793663</v>
      </c>
      <c r="AD17" s="229">
        <f t="shared" si="2"/>
        <v>3.1540261064671711</v>
      </c>
      <c r="AE17" s="24"/>
      <c r="AF17" s="229">
        <f t="shared" ref="AF17:AH22" si="3">AF7/AF$13*100</f>
        <v>4.8908312597180446E-2</v>
      </c>
      <c r="AG17" s="229">
        <f t="shared" si="3"/>
        <v>1.0779107277220854</v>
      </c>
      <c r="AH17" s="265">
        <f t="shared" si="3"/>
        <v>2.0063532893854981</v>
      </c>
    </row>
    <row r="18" spans="2:55" x14ac:dyDescent="0.2">
      <c r="O18" s="219" t="s">
        <v>48</v>
      </c>
      <c r="P18" s="229">
        <f>P8/P$13*100</f>
        <v>1.4927828251614601</v>
      </c>
      <c r="Q18" s="229">
        <f t="shared" ref="Q18:R22" si="4">Q8/Q$13*100</f>
        <v>17.329367903598158</v>
      </c>
      <c r="R18" s="229">
        <f t="shared" si="4"/>
        <v>33.679949329515885</v>
      </c>
      <c r="S18" s="24"/>
      <c r="T18" s="229">
        <f t="shared" si="0"/>
        <v>3.4577726196726442</v>
      </c>
      <c r="U18" s="229">
        <f t="shared" si="0"/>
        <v>21.709170355988245</v>
      </c>
      <c r="V18" s="229">
        <f t="shared" si="0"/>
        <v>37.431250404870866</v>
      </c>
      <c r="W18" s="24"/>
      <c r="X18" s="229">
        <f t="shared" si="1"/>
        <v>6.5978234050711739</v>
      </c>
      <c r="Y18" s="229">
        <f t="shared" si="1"/>
        <v>35.439303242645181</v>
      </c>
      <c r="Z18" s="229">
        <f t="shared" si="1"/>
        <v>52.112589482443951</v>
      </c>
      <c r="AA18" s="24"/>
      <c r="AB18" s="229">
        <f t="shared" si="2"/>
        <v>13.040247608439307</v>
      </c>
      <c r="AC18" s="229">
        <f t="shared" si="2"/>
        <v>42.545999772808997</v>
      </c>
      <c r="AD18" s="229">
        <f t="shared" si="2"/>
        <v>60.736226972355297</v>
      </c>
      <c r="AE18" s="24"/>
      <c r="AF18" s="229">
        <f t="shared" si="3"/>
        <v>3.1458813413301652</v>
      </c>
      <c r="AG18" s="229">
        <f t="shared" si="3"/>
        <v>22.026628701801226</v>
      </c>
      <c r="AH18" s="265">
        <f t="shared" si="3"/>
        <v>38.465361826534789</v>
      </c>
      <c r="AI18" s="233">
        <f>SUM(AH17:AH18)</f>
        <v>40.47171511592029</v>
      </c>
    </row>
    <row r="19" spans="2:55" x14ac:dyDescent="0.2">
      <c r="O19" s="219" t="s">
        <v>49</v>
      </c>
      <c r="P19" s="229">
        <f>P9/P$13*100</f>
        <v>23.307083634210866</v>
      </c>
      <c r="Q19" s="229">
        <f t="shared" si="4"/>
        <v>52.987880929782783</v>
      </c>
      <c r="R19" s="229">
        <f t="shared" si="4"/>
        <v>51.669089161730888</v>
      </c>
      <c r="S19" s="24"/>
      <c r="T19" s="229">
        <f t="shared" si="0"/>
        <v>24.384435417760461</v>
      </c>
      <c r="U19" s="229">
        <f t="shared" si="0"/>
        <v>47.444791304057404</v>
      </c>
      <c r="V19" s="229">
        <f t="shared" si="0"/>
        <v>44.946371000912514</v>
      </c>
      <c r="W19" s="24"/>
      <c r="X19" s="229">
        <f t="shared" si="1"/>
        <v>33.426508144874198</v>
      </c>
      <c r="Y19" s="229">
        <f t="shared" si="1"/>
        <v>51.996392332643005</v>
      </c>
      <c r="Z19" s="229">
        <f t="shared" si="1"/>
        <v>42.005978893018245</v>
      </c>
      <c r="AA19" s="24"/>
      <c r="AB19" s="229">
        <f t="shared" si="2"/>
        <v>47.988602820078647</v>
      </c>
      <c r="AC19" s="229">
        <f t="shared" si="2"/>
        <v>45.030965450739266</v>
      </c>
      <c r="AD19" s="229">
        <f t="shared" si="2"/>
        <v>32.547502991490582</v>
      </c>
      <c r="AE19" s="24"/>
      <c r="AF19" s="229">
        <f t="shared" si="3"/>
        <v>26.415667829117588</v>
      </c>
      <c r="AG19" s="229">
        <f t="shared" si="3"/>
        <v>51.051026927620939</v>
      </c>
      <c r="AH19" s="265">
        <f t="shared" si="3"/>
        <v>47.750694822489301</v>
      </c>
    </row>
    <row r="20" spans="2:55" x14ac:dyDescent="0.2">
      <c r="O20" s="219" t="s">
        <v>50</v>
      </c>
      <c r="P20" s="229">
        <f>P10/P$13*100</f>
        <v>50.58903513855347</v>
      </c>
      <c r="Q20" s="229">
        <f>Q10/Q$13*100</f>
        <v>22.069101682999424</v>
      </c>
      <c r="R20" s="229">
        <f>R10/R$13*100</f>
        <v>10.189609135864435</v>
      </c>
      <c r="S20" s="24"/>
      <c r="T20" s="229">
        <f t="shared" si="0"/>
        <v>38.310858732395666</v>
      </c>
      <c r="U20" s="229">
        <f t="shared" si="0"/>
        <v>20.132454695370118</v>
      </c>
      <c r="V20" s="229">
        <f t="shared" si="0"/>
        <v>10.465225487016227</v>
      </c>
      <c r="W20" s="24"/>
      <c r="X20" s="229">
        <f t="shared" si="1"/>
        <v>42.593563781665459</v>
      </c>
      <c r="Y20" s="229">
        <f t="shared" si="1"/>
        <v>9.6714918626533137</v>
      </c>
      <c r="Z20" s="229">
        <f t="shared" si="1"/>
        <v>3.4485020851655368</v>
      </c>
      <c r="AA20" s="24"/>
      <c r="AB20" s="229">
        <f t="shared" si="2"/>
        <v>29.909871820353253</v>
      </c>
      <c r="AC20" s="229">
        <f t="shared" si="2"/>
        <v>8.3448281163388778</v>
      </c>
      <c r="AD20" s="229">
        <f t="shared" si="2"/>
        <v>2.9252550133624182</v>
      </c>
      <c r="AE20" s="24"/>
      <c r="AF20" s="229">
        <f t="shared" si="3"/>
        <v>46.883473551470352</v>
      </c>
      <c r="AG20" s="229">
        <f t="shared" si="3"/>
        <v>19.413470867382816</v>
      </c>
      <c r="AH20" s="265">
        <f t="shared" si="3"/>
        <v>9.0204857438022668</v>
      </c>
      <c r="AI20" s="230"/>
    </row>
    <row r="21" spans="2:55" x14ac:dyDescent="0.2">
      <c r="O21" s="219" t="s">
        <v>51</v>
      </c>
      <c r="P21" s="229">
        <f>P11/P$13*100</f>
        <v>20.940163864352186</v>
      </c>
      <c r="Q21" s="229">
        <f t="shared" si="4"/>
        <v>5.3805340890180888</v>
      </c>
      <c r="R21" s="229">
        <f t="shared" si="4"/>
        <v>2.497498456523283</v>
      </c>
      <c r="S21" s="24"/>
      <c r="T21" s="229">
        <f t="shared" si="0"/>
        <v>24.323551355384232</v>
      </c>
      <c r="U21" s="229">
        <f t="shared" si="0"/>
        <v>6.7552970558574978</v>
      </c>
      <c r="V21" s="229">
        <f t="shared" si="0"/>
        <v>2.9480875413192433</v>
      </c>
      <c r="W21" s="24"/>
      <c r="X21" s="229">
        <f t="shared" si="1"/>
        <v>14.633607944461119</v>
      </c>
      <c r="Y21" s="229">
        <f t="shared" si="1"/>
        <v>1.1534606182681306</v>
      </c>
      <c r="Z21" s="229">
        <f t="shared" si="1"/>
        <v>0.24468779256149112</v>
      </c>
      <c r="AA21" s="24"/>
      <c r="AB21" s="229">
        <f t="shared" si="2"/>
        <v>7.1168463775607318</v>
      </c>
      <c r="AC21" s="229">
        <f t="shared" si="2"/>
        <v>1.2575363783191453</v>
      </c>
      <c r="AD21" s="229">
        <f t="shared" si="2"/>
        <v>0.53582059085035205</v>
      </c>
      <c r="AE21" s="24"/>
      <c r="AF21" s="229">
        <f t="shared" si="3"/>
        <v>19.522807881459723</v>
      </c>
      <c r="AG21" s="229">
        <f t="shared" si="3"/>
        <v>4.9215394262120213</v>
      </c>
      <c r="AH21" s="265">
        <f t="shared" si="3"/>
        <v>2.2224901834243647</v>
      </c>
      <c r="AI21" s="230"/>
    </row>
    <row r="22" spans="2:55" x14ac:dyDescent="0.2">
      <c r="O22" s="219" t="s">
        <v>52</v>
      </c>
      <c r="P22" s="229">
        <f>P12/P$13*100</f>
        <v>3.6581346415268778</v>
      </c>
      <c r="Q22" s="229">
        <f t="shared" si="4"/>
        <v>1.4714997498456523</v>
      </c>
      <c r="R22" s="229">
        <f t="shared" si="4"/>
        <v>0.56394492593208911</v>
      </c>
      <c r="S22" s="24"/>
      <c r="T22" s="229">
        <f t="shared" si="0"/>
        <v>9.412160232851603</v>
      </c>
      <c r="U22" s="229">
        <f t="shared" si="0"/>
        <v>2.6262754413008409</v>
      </c>
      <c r="V22" s="229">
        <f t="shared" si="0"/>
        <v>0.86784140672929566</v>
      </c>
      <c r="W22" s="24"/>
      <c r="X22" s="229">
        <f t="shared" si="1"/>
        <v>2.632072714092895</v>
      </c>
      <c r="Y22" s="229">
        <f t="shared" si="1"/>
        <v>0.28836515456703266</v>
      </c>
      <c r="Z22" s="229">
        <f t="shared" si="1"/>
        <v>0</v>
      </c>
      <c r="AA22" s="24"/>
      <c r="AB22" s="229">
        <f t="shared" si="2"/>
        <v>1.7484852805154434</v>
      </c>
      <c r="AC22" s="229">
        <f t="shared" si="2"/>
        <v>0.50289497711434972</v>
      </c>
      <c r="AD22" s="229">
        <f t="shared" si="2"/>
        <v>0.1011683254741758</v>
      </c>
      <c r="AE22" s="24"/>
      <c r="AF22" s="229">
        <f t="shared" si="3"/>
        <v>3.9832610840249902</v>
      </c>
      <c r="AG22" s="229">
        <f t="shared" si="3"/>
        <v>1.5094233492609224</v>
      </c>
      <c r="AH22" s="265">
        <f t="shared" si="3"/>
        <v>0.53461413436378369</v>
      </c>
      <c r="AI22" s="230">
        <f>SUM(AH20:AH22)</f>
        <v>11.777590061590415</v>
      </c>
      <c r="AJ22" s="230"/>
    </row>
    <row r="23" spans="2:55" x14ac:dyDescent="0.2">
      <c r="O23" s="225" t="s">
        <v>8</v>
      </c>
      <c r="P23" s="231">
        <f>SUM(P17:P22)</f>
        <v>100</v>
      </c>
      <c r="Q23" s="231">
        <f>SUM(Q17:Q22)</f>
        <v>99.999999999999986</v>
      </c>
      <c r="R23" s="231">
        <f>SUM(R17:R22)</f>
        <v>100.00000000000001</v>
      </c>
      <c r="S23" s="231"/>
      <c r="T23" s="231">
        <f>SUM(T17:T22)</f>
        <v>100.00000000000001</v>
      </c>
      <c r="U23" s="231">
        <f>SUM(U17:U22)</f>
        <v>100</v>
      </c>
      <c r="V23" s="231">
        <f>SUM(V17:V22)</f>
        <v>100</v>
      </c>
      <c r="W23" s="231"/>
      <c r="X23" s="231">
        <f>SUM(X17:X22)</f>
        <v>100.00000000000001</v>
      </c>
      <c r="Y23" s="231">
        <f>SUM(Y17:Y22)</f>
        <v>100</v>
      </c>
      <c r="Z23" s="231">
        <f>SUM(Z17:Z22)</f>
        <v>100.00000000000001</v>
      </c>
      <c r="AA23" s="231"/>
      <c r="AB23" s="231">
        <f>SUM(AB17:AB22)</f>
        <v>100</v>
      </c>
      <c r="AC23" s="231">
        <f>SUM(AC17:AC22)</f>
        <v>100</v>
      </c>
      <c r="AD23" s="231">
        <f>SUM(AD17:AD22)</f>
        <v>99.999999999999986</v>
      </c>
      <c r="AE23" s="231"/>
      <c r="AF23" s="231">
        <f>SUM(AF17:AF22)</f>
        <v>100</v>
      </c>
      <c r="AG23" s="231">
        <f>SUM(AG17:AG22)</f>
        <v>100.00000000000001</v>
      </c>
      <c r="AH23" s="266">
        <f>SUM(AH17:AH22)</f>
        <v>100</v>
      </c>
      <c r="AU23" s="22" t="s">
        <v>79</v>
      </c>
      <c r="AV23" s="226"/>
      <c r="AW23" s="226" t="s">
        <v>47</v>
      </c>
      <c r="AX23" s="226" t="s">
        <v>48</v>
      </c>
      <c r="AY23" s="226" t="s">
        <v>49</v>
      </c>
      <c r="AZ23" s="226" t="s">
        <v>50</v>
      </c>
      <c r="BA23" s="226" t="s">
        <v>51</v>
      </c>
      <c r="BB23" s="226" t="s">
        <v>52</v>
      </c>
      <c r="BC23" s="226" t="s">
        <v>8</v>
      </c>
    </row>
    <row r="24" spans="2:55" x14ac:dyDescent="0.2">
      <c r="AU24" s="22" t="s">
        <v>24</v>
      </c>
      <c r="AV24" s="232">
        <v>2001</v>
      </c>
      <c r="AW24" s="22">
        <v>1894</v>
      </c>
      <c r="AX24" s="22">
        <v>220887</v>
      </c>
      <c r="AY24" s="22">
        <v>3448748</v>
      </c>
      <c r="AZ24" s="22">
        <v>7485657</v>
      </c>
      <c r="BA24" s="22">
        <v>3098515</v>
      </c>
      <c r="BB24" s="22">
        <v>541294</v>
      </c>
      <c r="BC24" s="22">
        <v>14796995</v>
      </c>
    </row>
    <row r="25" spans="2:55" x14ac:dyDescent="0.2">
      <c r="R25" s="230">
        <f>R17+R18</f>
        <v>35.079858319949309</v>
      </c>
      <c r="V25" s="230">
        <f>V17+V18</f>
        <v>40.772474564022716</v>
      </c>
      <c r="Z25" s="233">
        <f>Z17+Z18</f>
        <v>54.300831229254733</v>
      </c>
      <c r="AD25" s="230">
        <f>AD17+AD18</f>
        <v>63.890253078822468</v>
      </c>
      <c r="AL25" s="22" t="s">
        <v>71</v>
      </c>
      <c r="AV25" s="232" t="s">
        <v>45</v>
      </c>
      <c r="AW25" s="22">
        <v>64912</v>
      </c>
      <c r="AX25" s="22">
        <v>1901329</v>
      </c>
      <c r="AY25" s="22">
        <v>7733930</v>
      </c>
      <c r="AZ25" s="22">
        <v>4144203</v>
      </c>
      <c r="BA25" s="22">
        <v>755692</v>
      </c>
      <c r="BB25" s="22">
        <v>182702</v>
      </c>
      <c r="BC25" s="22">
        <v>14782768</v>
      </c>
    </row>
    <row r="26" spans="2:55" x14ac:dyDescent="0.2">
      <c r="R26" s="230"/>
      <c r="V26" s="230"/>
      <c r="AF26" s="233">
        <f>AF21+AF22+AF20</f>
        <v>70.389542516955061</v>
      </c>
      <c r="AG26" s="230"/>
    </row>
    <row r="27" spans="2:55" x14ac:dyDescent="0.2">
      <c r="B27" s="139" t="s">
        <v>7</v>
      </c>
      <c r="AF27" s="230">
        <f>AG21+AG22+AG20</f>
        <v>25.844433642855762</v>
      </c>
      <c r="AG27" s="230"/>
    </row>
    <row r="28" spans="2:55" x14ac:dyDescent="0.2">
      <c r="B28" s="140" t="s">
        <v>151</v>
      </c>
      <c r="AG28" s="230"/>
    </row>
    <row r="29" spans="2:55" x14ac:dyDescent="0.2">
      <c r="B29" s="140" t="s">
        <v>6</v>
      </c>
      <c r="Z29" s="230">
        <f>Z20+Z21+Z22</f>
        <v>3.6931898777270278</v>
      </c>
      <c r="AD29" s="22">
        <f>AD20+AD21+AD22</f>
        <v>3.5622439296869461</v>
      </c>
      <c r="AG29" s="230"/>
    </row>
    <row r="30" spans="2:55" x14ac:dyDescent="0.2">
      <c r="B30" s="427" t="s">
        <v>245</v>
      </c>
      <c r="AG30" s="230"/>
    </row>
    <row r="31" spans="2:55" x14ac:dyDescent="0.2">
      <c r="B31" s="427" t="s">
        <v>91</v>
      </c>
      <c r="AG31" s="230"/>
    </row>
    <row r="32" spans="2:55" x14ac:dyDescent="0.2">
      <c r="AG32" s="230"/>
    </row>
  </sheetData>
  <mergeCells count="10">
    <mergeCell ref="B2:I2"/>
    <mergeCell ref="AF5:AH5"/>
    <mergeCell ref="P15:R15"/>
    <mergeCell ref="T15:V15"/>
    <mergeCell ref="X15:Z15"/>
    <mergeCell ref="AB15:AD15"/>
    <mergeCell ref="P5:R5"/>
    <mergeCell ref="T5:V5"/>
    <mergeCell ref="X5:Z5"/>
    <mergeCell ref="AB5:AD5"/>
  </mergeCells>
  <phoneticPr fontId="36" type="noConversion"/>
  <pageMargins left="0.7" right="0.7" top="0.75" bottom="0.75" header="0.3" footer="0.3"/>
  <pageSetup paperSize="9" orientation="portrait" verticalDpi="599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2:R25"/>
  <sheetViews>
    <sheetView workbookViewId="0"/>
  </sheetViews>
  <sheetFormatPr defaultRowHeight="12" x14ac:dyDescent="0.2"/>
  <cols>
    <col min="1" max="16" width="9.140625" style="1"/>
    <col min="17" max="17" width="11.42578125" style="1" customWidth="1"/>
    <col min="18" max="16384" width="9.140625" style="1"/>
  </cols>
  <sheetData>
    <row r="2" spans="2:18" ht="37.5" customHeight="1" x14ac:dyDescent="0.2">
      <c r="B2" s="507" t="s">
        <v>244</v>
      </c>
      <c r="C2" s="507"/>
      <c r="D2" s="507"/>
      <c r="E2" s="507"/>
      <c r="F2" s="507"/>
      <c r="G2" s="507"/>
      <c r="H2" s="507"/>
      <c r="I2" s="507"/>
      <c r="J2" s="507"/>
      <c r="K2" s="507"/>
    </row>
    <row r="7" spans="2:18" x14ac:dyDescent="0.2">
      <c r="Q7" s="1" t="s">
        <v>94</v>
      </c>
      <c r="R7" s="1" t="s">
        <v>96</v>
      </c>
    </row>
    <row r="9" spans="2:18" ht="24" x14ac:dyDescent="0.2">
      <c r="Q9" s="267" t="s">
        <v>240</v>
      </c>
      <c r="R9" s="268">
        <v>1083.2270000000001</v>
      </c>
    </row>
    <row r="10" spans="2:18" ht="36" x14ac:dyDescent="0.2">
      <c r="Q10" s="267" t="s">
        <v>241</v>
      </c>
      <c r="R10" s="268">
        <v>749.16151388115634</v>
      </c>
    </row>
    <row r="11" spans="2:18" ht="24" x14ac:dyDescent="0.2">
      <c r="Q11" s="267" t="s">
        <v>242</v>
      </c>
      <c r="R11" s="268">
        <v>227.01900000000001</v>
      </c>
    </row>
    <row r="12" spans="2:18" x14ac:dyDescent="0.2">
      <c r="Q12" s="267" t="s">
        <v>95</v>
      </c>
      <c r="R12" s="268">
        <v>363.346</v>
      </c>
    </row>
    <row r="13" spans="2:18" ht="36" x14ac:dyDescent="0.2">
      <c r="Q13" s="267" t="s">
        <v>243</v>
      </c>
      <c r="R13" s="268">
        <v>224.732</v>
      </c>
    </row>
    <row r="23" spans="2:2" ht="14.25" customHeight="1" x14ac:dyDescent="0.2">
      <c r="B23" s="139" t="s">
        <v>97</v>
      </c>
    </row>
    <row r="24" spans="2:2" ht="14.25" customHeight="1" x14ac:dyDescent="0.2">
      <c r="B24" s="140" t="s">
        <v>152</v>
      </c>
    </row>
    <row r="25" spans="2:2" ht="14.25" customHeight="1" x14ac:dyDescent="0.2">
      <c r="B25" s="140" t="s">
        <v>98</v>
      </c>
    </row>
  </sheetData>
  <mergeCells count="1">
    <mergeCell ref="B2:K2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 enableFormatConditionsCalculation="0">
    <tabColor indexed="46"/>
  </sheetPr>
  <dimension ref="A1:H27"/>
  <sheetViews>
    <sheetView zoomScaleNormal="100" workbookViewId="0">
      <selection activeCell="D33" sqref="D33"/>
    </sheetView>
  </sheetViews>
  <sheetFormatPr defaultRowHeight="12.75" customHeight="1" x14ac:dyDescent="0.2"/>
  <cols>
    <col min="1" max="1" width="9.140625" style="1"/>
    <col min="2" max="2" width="36.42578125" style="1" customWidth="1"/>
    <col min="3" max="3" width="19.42578125" style="1" customWidth="1"/>
    <col min="4" max="4" width="20.28515625" style="1" customWidth="1"/>
    <col min="5" max="5" width="16.42578125" style="1" customWidth="1"/>
    <col min="6" max="6" width="11.85546875" style="1" customWidth="1"/>
    <col min="7" max="16384" width="9.140625" style="1"/>
  </cols>
  <sheetData>
    <row r="1" spans="1:8" ht="14.25" customHeight="1" x14ac:dyDescent="0.2">
      <c r="A1" s="107"/>
    </row>
    <row r="2" spans="1:8" ht="14.25" customHeight="1" x14ac:dyDescent="0.2">
      <c r="B2" s="23" t="s">
        <v>154</v>
      </c>
    </row>
    <row r="3" spans="1:8" ht="14.25" customHeight="1" x14ac:dyDescent="0.2"/>
    <row r="4" spans="1:8" ht="14.25" customHeight="1" x14ac:dyDescent="0.2">
      <c r="B4" s="13" t="s">
        <v>70</v>
      </c>
      <c r="C4" s="35"/>
      <c r="D4" s="35"/>
      <c r="E4" s="35"/>
      <c r="F4" s="36"/>
      <c r="G4" s="36"/>
      <c r="H4" s="36"/>
    </row>
    <row r="5" spans="1:8" ht="40.5" customHeight="1" x14ac:dyDescent="0.2">
      <c r="B5" s="37"/>
      <c r="C5" s="38" t="s">
        <v>82</v>
      </c>
      <c r="D5" s="110" t="s">
        <v>81</v>
      </c>
      <c r="E5" s="38" t="s">
        <v>55</v>
      </c>
      <c r="F5" s="39" t="s">
        <v>247</v>
      </c>
      <c r="G5" s="36"/>
      <c r="H5" s="36"/>
    </row>
    <row r="6" spans="1:8" ht="14.25" customHeight="1" x14ac:dyDescent="0.2">
      <c r="B6" s="40"/>
      <c r="C6" s="41"/>
      <c r="D6" s="19" t="s">
        <v>40</v>
      </c>
      <c r="E6" s="75" t="s">
        <v>41</v>
      </c>
      <c r="F6" s="42"/>
      <c r="G6" s="36"/>
      <c r="H6" s="36"/>
    </row>
    <row r="7" spans="1:8" ht="14.25" customHeight="1" x14ac:dyDescent="0.2">
      <c r="B7" s="47" t="s">
        <v>56</v>
      </c>
      <c r="C7" s="234"/>
      <c r="D7" s="234"/>
      <c r="E7" s="234"/>
      <c r="F7" s="235"/>
      <c r="G7" s="36"/>
      <c r="H7" s="36"/>
    </row>
    <row r="8" spans="1:8" ht="14.25" customHeight="1" x14ac:dyDescent="0.2">
      <c r="B8" s="43" t="s">
        <v>26</v>
      </c>
      <c r="C8" s="44">
        <v>20264.195</v>
      </c>
      <c r="D8" s="44">
        <v>5329.4480000000003</v>
      </c>
      <c r="E8" s="45">
        <v>26.3</v>
      </c>
      <c r="F8" s="46">
        <v>10469</v>
      </c>
      <c r="G8" s="36"/>
      <c r="H8" s="36"/>
    </row>
    <row r="9" spans="1:8" ht="14.25" customHeight="1" x14ac:dyDescent="0.2">
      <c r="B9" s="43" t="s">
        <v>27</v>
      </c>
      <c r="C9" s="44">
        <v>15950.98599999999</v>
      </c>
      <c r="D9" s="44">
        <v>5392.2120000000004</v>
      </c>
      <c r="E9" s="45">
        <v>33.805</v>
      </c>
      <c r="F9" s="46">
        <v>8921</v>
      </c>
      <c r="G9" s="36"/>
      <c r="H9" s="36"/>
    </row>
    <row r="10" spans="1:8" ht="14.25" customHeight="1" x14ac:dyDescent="0.2">
      <c r="B10" s="43" t="s">
        <v>43</v>
      </c>
      <c r="C10" s="44">
        <v>11493.707</v>
      </c>
      <c r="D10" s="44">
        <v>2951.2559999999999</v>
      </c>
      <c r="E10" s="45">
        <v>25.677</v>
      </c>
      <c r="F10" s="46">
        <v>5836</v>
      </c>
      <c r="G10" s="36"/>
      <c r="H10" s="36"/>
    </row>
    <row r="11" spans="1:8" ht="14.25" customHeight="1" x14ac:dyDescent="0.2">
      <c r="B11" s="43"/>
      <c r="C11" s="44"/>
      <c r="D11" s="44"/>
      <c r="E11" s="45"/>
      <c r="F11" s="46"/>
      <c r="G11" s="36"/>
      <c r="H11" s="36"/>
    </row>
    <row r="12" spans="1:8" ht="14.25" customHeight="1" x14ac:dyDescent="0.2">
      <c r="B12" s="47" t="s">
        <v>57</v>
      </c>
      <c r="C12" s="44"/>
      <c r="D12" s="44"/>
      <c r="E12" s="45"/>
      <c r="F12" s="46"/>
      <c r="G12" s="36"/>
      <c r="H12" s="36"/>
    </row>
    <row r="13" spans="1:8" ht="14.25" customHeight="1" x14ac:dyDescent="0.2">
      <c r="B13" s="43" t="s">
        <v>44</v>
      </c>
      <c r="C13" s="44">
        <v>11493.707</v>
      </c>
      <c r="D13" s="44">
        <v>925.55200000000002</v>
      </c>
      <c r="E13" s="45">
        <v>8.0530000000000008</v>
      </c>
      <c r="F13" s="46">
        <v>5836</v>
      </c>
      <c r="G13" s="36"/>
      <c r="H13" s="36"/>
    </row>
    <row r="14" spans="1:8" ht="14.25" customHeight="1" x14ac:dyDescent="0.2">
      <c r="B14" s="43" t="s">
        <v>29</v>
      </c>
      <c r="C14" s="44">
        <v>20692.241999999987</v>
      </c>
      <c r="D14" s="44">
        <v>4639.03</v>
      </c>
      <c r="E14" s="45">
        <v>22.419</v>
      </c>
      <c r="F14" s="46">
        <v>11020</v>
      </c>
      <c r="G14" s="36"/>
      <c r="H14" s="36"/>
    </row>
    <row r="15" spans="1:8" ht="14.25" customHeight="1" x14ac:dyDescent="0.2">
      <c r="B15" s="43" t="s">
        <v>30</v>
      </c>
      <c r="C15" s="44">
        <v>20579.581999999999</v>
      </c>
      <c r="D15" s="44">
        <v>8964.7950000000001</v>
      </c>
      <c r="E15" s="45">
        <v>43.561999999999998</v>
      </c>
      <c r="F15" s="46">
        <v>10953</v>
      </c>
      <c r="G15" s="36"/>
      <c r="H15" s="36"/>
    </row>
    <row r="16" spans="1:8" ht="14.25" customHeight="1" x14ac:dyDescent="0.2">
      <c r="B16" s="43" t="s">
        <v>58</v>
      </c>
      <c r="C16" s="44">
        <v>593.01099999999997</v>
      </c>
      <c r="D16" s="44">
        <v>42.619</v>
      </c>
      <c r="E16" s="45">
        <v>7.1870000000000003</v>
      </c>
      <c r="F16" s="46">
        <v>434</v>
      </c>
      <c r="G16" s="36"/>
      <c r="H16" s="36"/>
    </row>
    <row r="17" spans="2:8" ht="14.25" customHeight="1" x14ac:dyDescent="0.2">
      <c r="B17" s="43" t="s">
        <v>31</v>
      </c>
      <c r="C17" s="44">
        <v>2124.8890000000001</v>
      </c>
      <c r="D17" s="44">
        <v>1437.509</v>
      </c>
      <c r="E17" s="45">
        <v>67.650999999999996</v>
      </c>
      <c r="F17" s="46">
        <v>1122</v>
      </c>
      <c r="G17" s="36"/>
      <c r="H17" s="36"/>
    </row>
    <row r="18" spans="2:8" ht="14.25" customHeight="1" x14ac:dyDescent="0.2">
      <c r="B18" s="43" t="s">
        <v>32</v>
      </c>
      <c r="C18" s="44">
        <v>112.66</v>
      </c>
      <c r="D18" s="44">
        <v>67.078999999999994</v>
      </c>
      <c r="E18" s="45">
        <v>59.540999999999997</v>
      </c>
      <c r="F18" s="46">
        <v>67</v>
      </c>
      <c r="G18" s="36"/>
      <c r="H18" s="36"/>
    </row>
    <row r="19" spans="2:8" ht="14.25" customHeight="1" x14ac:dyDescent="0.2">
      <c r="B19" s="43"/>
      <c r="C19" s="44"/>
      <c r="D19" s="44"/>
      <c r="E19" s="45"/>
      <c r="F19" s="46"/>
      <c r="G19" s="36"/>
      <c r="H19" s="36"/>
    </row>
    <row r="20" spans="2:8" ht="14.25" customHeight="1" x14ac:dyDescent="0.2">
      <c r="B20" s="47" t="s">
        <v>28</v>
      </c>
      <c r="C20" s="48">
        <v>22600.960999999999</v>
      </c>
      <c r="D20" s="48">
        <v>10779.235000000001</v>
      </c>
      <c r="E20" s="49">
        <v>47.694000000000003</v>
      </c>
      <c r="F20" s="50">
        <v>12124</v>
      </c>
      <c r="G20" s="36"/>
      <c r="H20" s="36"/>
    </row>
    <row r="21" spans="2:8" ht="14.25" customHeight="1" x14ac:dyDescent="0.2">
      <c r="B21" s="47" t="s">
        <v>59</v>
      </c>
      <c r="C21" s="48">
        <v>23253.780999999999</v>
      </c>
      <c r="D21" s="48">
        <v>12168.325000000001</v>
      </c>
      <c r="E21" s="49">
        <v>52.328000000000003</v>
      </c>
      <c r="F21" s="50">
        <v>12498</v>
      </c>
      <c r="G21" s="36"/>
      <c r="H21" s="36"/>
    </row>
    <row r="22" spans="2:8" ht="14.25" customHeight="1" x14ac:dyDescent="0.2">
      <c r="B22" s="51" t="s">
        <v>60</v>
      </c>
      <c r="C22" s="52">
        <v>23253.780999999999</v>
      </c>
      <c r="D22" s="101">
        <v>16343.499</v>
      </c>
      <c r="E22" s="102">
        <v>70.283000000000001</v>
      </c>
      <c r="F22" s="53">
        <v>12498</v>
      </c>
      <c r="G22" s="36"/>
      <c r="H22" s="36"/>
    </row>
    <row r="23" spans="2:8" ht="12.75" customHeight="1" x14ac:dyDescent="0.2">
      <c r="B23" s="140"/>
      <c r="C23" s="54"/>
      <c r="D23" s="54"/>
      <c r="E23" s="54"/>
      <c r="F23" s="54"/>
      <c r="G23" s="55"/>
      <c r="H23" s="55"/>
    </row>
    <row r="24" spans="2:8" ht="28.5" customHeight="1" x14ac:dyDescent="0.2">
      <c r="B24" s="524" t="s">
        <v>250</v>
      </c>
      <c r="C24" s="524"/>
      <c r="D24" s="524"/>
      <c r="E24" s="524"/>
      <c r="F24" s="524"/>
      <c r="G24" s="449"/>
      <c r="H24" s="56"/>
    </row>
    <row r="25" spans="2:8" ht="12.75" customHeight="1" x14ac:dyDescent="0.2">
      <c r="B25" s="434" t="s">
        <v>249</v>
      </c>
      <c r="C25" s="36"/>
      <c r="D25" s="36"/>
      <c r="E25" s="36"/>
      <c r="F25" s="36"/>
      <c r="G25" s="56"/>
      <c r="H25" s="56"/>
    </row>
    <row r="26" spans="2:8" ht="12.75" customHeight="1" x14ac:dyDescent="0.2">
      <c r="B26" s="433" t="s">
        <v>248</v>
      </c>
      <c r="C26" s="393"/>
      <c r="D26" s="36"/>
      <c r="E26" s="36"/>
      <c r="F26" s="36"/>
      <c r="G26" s="57"/>
      <c r="H26" s="58"/>
    </row>
    <row r="27" spans="2:8" ht="12.75" customHeight="1" x14ac:dyDescent="0.2">
      <c r="B27" s="140" t="s">
        <v>9</v>
      </c>
    </row>
  </sheetData>
  <mergeCells count="1">
    <mergeCell ref="B24:F24"/>
  </mergeCells>
  <phoneticPr fontId="36" type="noConversion"/>
  <pageMargins left="0.7" right="0.7" top="0.75" bottom="0.75" header="0.3" footer="0.3"/>
  <pageSetup paperSize="9" orientation="landscape" verticalDpi="599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FB6665DC-0843-4B1F-A5C2-F9C91F93241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contents</vt:lpstr>
      <vt:lpstr>Tab 2.1</vt:lpstr>
      <vt:lpstr>Tab 2.2</vt:lpstr>
      <vt:lpstr>Fig 2.1</vt:lpstr>
      <vt:lpstr>Fig 2.2</vt:lpstr>
      <vt:lpstr>Fig 2.3</vt:lpstr>
      <vt:lpstr>Fig 2.4 </vt:lpstr>
      <vt:lpstr>Fig 2.5</vt:lpstr>
      <vt:lpstr>AT2.1</vt:lpstr>
      <vt:lpstr>AT2.2</vt:lpstr>
      <vt:lpstr>AT2.3</vt:lpstr>
      <vt:lpstr>AT2.4</vt:lpstr>
      <vt:lpstr>AT2.5</vt:lpstr>
      <vt:lpstr>AT2.6</vt:lpstr>
      <vt:lpstr>AT2.7</vt:lpstr>
      <vt:lpstr>AT2.8</vt:lpstr>
      <vt:lpstr>AT2.9</vt:lpstr>
      <vt:lpstr>AT2.1!Print_Area</vt:lpstr>
      <vt:lpstr>AT2.2!Print_Area</vt:lpstr>
      <vt:lpstr>AT2.3!Print_Area</vt:lpstr>
      <vt:lpstr>AT2.4!Print_Area</vt:lpstr>
      <vt:lpstr>AT2.5!Print_Area</vt:lpstr>
      <vt:lpstr>AT2.6!Print_Area</vt:lpstr>
      <vt:lpstr>AT2.7!Print_Area</vt:lpstr>
      <vt:lpstr>AT2.8!Print_Area</vt:lpstr>
      <vt:lpstr>AT2.9!Print_Area</vt:lpstr>
      <vt:lpstr>'Fig 2.1'!Print_Area</vt:lpstr>
      <vt:lpstr>'Fig 2.2'!Print_Area</vt:lpstr>
      <vt:lpstr>'Fig 2.3'!Print_Area</vt:lpstr>
      <vt:lpstr>'Fig 2.4 '!Print_Area</vt:lpstr>
      <vt:lpstr>'Fig 2.5'!Print_Area</vt:lpstr>
      <vt:lpstr>'Tab 2.1'!Print_Area</vt:lpstr>
      <vt:lpstr>'Tab 2.2'!Print_Area</vt:lpstr>
    </vt:vector>
  </TitlesOfParts>
  <Company>BRE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Garrett</dc:creator>
  <cp:lastModifiedBy>Carolyn Foxall</cp:lastModifiedBy>
  <cp:lastPrinted>2015-07-14T17:49:28Z</cp:lastPrinted>
  <dcterms:created xsi:type="dcterms:W3CDTF">2013-02-13T13:57:41Z</dcterms:created>
  <dcterms:modified xsi:type="dcterms:W3CDTF">2015-07-14T18:19:06Z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6cfe9070-0994-45b1-bd2e-8c0aa8177bba</vt:lpwstr>
  </property>
  <property fmtid="{D5CDD505-2E9C-101B-9397-08002B2CF9AE}" pid="3" name="bjSaver">
    <vt:lpwstr>f2tgM6rWQHaA/Y3+SFo1L0WawoV62gXK</vt:lpwstr>
  </property>
  <property fmtid="{D5CDD505-2E9C-101B-9397-08002B2CF9AE}" pid="4" name="bjDocumentSecurityLabel">
    <vt:lpwstr>No Marking</vt:lpwstr>
  </property>
</Properties>
</file>