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6.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HQ\102PF\Shared\CJG_OMS\OMS\Analytical Services\DIAL\04 JDL\02 Requests\083 City and Guilds\03. Final Reports\"/>
    </mc:Choice>
  </mc:AlternateContent>
  <bookViews>
    <workbookView xWindow="120" yWindow="120" windowWidth="19035" windowHeight="11760" tabRatio="725"/>
  </bookViews>
  <sheets>
    <sheet name="Index" sheetId="1" r:id="rId1"/>
    <sheet name="A.1 Overall complex model" sheetId="2" r:id="rId2"/>
    <sheet name="A.2 Overall standard model" sheetId="3" r:id="rId3"/>
    <sheet name="A.3Certified complex model" sheetId="4" r:id="rId4"/>
    <sheet name="A.4 Certified standard model" sheetId="5" r:id="rId5"/>
    <sheet name="B.1 Established needs" sheetId="6" r:id="rId6"/>
    <sheet name="B.2 Combined needs" sheetId="7" r:id="rId7"/>
    <sheet name="rw_national_standard" sheetId="8" state="hidden" r:id="rId8"/>
  </sheets>
  <definedNames>
    <definedName name="_AMO_UniqueIdentifier" hidden="1">"'5e735031-c4b4-45c2-8209-eb16322d6bc6'"</definedName>
  </definedNames>
  <calcPr calcId="152511"/>
  <customWorkbookViews>
    <customWorkbookView name="White, Rosanna - Personal View" guid="{782BA37A-B6FD-472C-88F3-09B77EF7A055}" mergeInterval="0" personalView="1" maximized="1" xWindow="-8" yWindow="-8" windowWidth="1936" windowHeight="1056" tabRatio="725" activeSheetId="1" showComments="commIndAndComment"/>
    <customWorkbookView name="Tattersall, Jack - Personal View" guid="{D4F0F9F3-2760-4804-A01E-F8E46D53FD00}" mergeInterval="0" personalView="1" maximized="1" xWindow="-8" yWindow="-8" windowWidth="1936" windowHeight="1056" tabRatio="725" activeSheetId="1"/>
  </customWorkbookViews>
</workbook>
</file>

<file path=xl/calcChain.xml><?xml version="1.0" encoding="utf-8"?>
<calcChain xmlns="http://schemas.openxmlformats.org/spreadsheetml/2006/main">
  <c r="C8" i="6" l="1"/>
  <c r="C9" i="6"/>
  <c r="C6" i="6"/>
  <c r="C9" i="7" l="1"/>
  <c r="C10" i="7"/>
  <c r="C8" i="7"/>
  <c r="C7" i="7"/>
  <c r="C6" i="7"/>
  <c r="C10" i="6"/>
  <c r="C7" i="6"/>
</calcChain>
</file>

<file path=xl/sharedStrings.xml><?xml version="1.0" encoding="utf-8"?>
<sst xmlns="http://schemas.openxmlformats.org/spreadsheetml/2006/main" count="513" uniqueCount="355">
  <si>
    <t>Treatment Group</t>
  </si>
  <si>
    <t>Standardised Difference</t>
  </si>
  <si>
    <t>Number in group</t>
  </si>
  <si>
    <t>Ethnicity</t>
  </si>
  <si>
    <t xml:space="preserve">White </t>
  </si>
  <si>
    <t>Nationality</t>
  </si>
  <si>
    <t>Male</t>
  </si>
  <si>
    <t>Age</t>
  </si>
  <si>
    <t>Mean total previous offences</t>
  </si>
  <si>
    <t>Mean previous criminal convictions</t>
  </si>
  <si>
    <t>Mean previous custodial sentences</t>
  </si>
  <si>
    <t>Mean previous court orders</t>
  </si>
  <si>
    <t>Notes:</t>
  </si>
  <si>
    <t>Standardised Difference Key</t>
  </si>
  <si>
    <t>Green - the two groups were well matched on this variable (-5% to 5%)</t>
  </si>
  <si>
    <t>Amber - the two groups were reasonably matched on this variable (6% to 10% or -6% to -10%)</t>
  </si>
  <si>
    <t>Red - the two groups were poorly matched on this variable (greater than 10% or less than -10%)</t>
  </si>
  <si>
    <t>severity_t2</t>
  </si>
  <si>
    <t>severity_t3</t>
  </si>
  <si>
    <t>age_index</t>
  </si>
  <si>
    <t>age_first_cjs</t>
  </si>
  <si>
    <t>previous_conviction_events</t>
  </si>
  <si>
    <t>prev_court_order_events</t>
  </si>
  <si>
    <t>prev_prison_events</t>
  </si>
  <si>
    <t>po_t1</t>
  </si>
  <si>
    <t>po_t2</t>
  </si>
  <si>
    <t>po_t3</t>
  </si>
  <si>
    <t>po_excpnds</t>
  </si>
  <si>
    <t>po_violence_excpnds</t>
  </si>
  <si>
    <t>po_robbery_excpnds</t>
  </si>
  <si>
    <t>po_publicorder_excpnds</t>
  </si>
  <si>
    <t>po_domburglary_excpnds</t>
  </si>
  <si>
    <t>po_otherburglary_excpnds</t>
  </si>
  <si>
    <t>po_theft_excpnds</t>
  </si>
  <si>
    <t>po_handling_excpnds</t>
  </si>
  <si>
    <t>po_fraudforgery_excpnds</t>
  </si>
  <si>
    <t>po_theftvehicles_excpnds</t>
  </si>
  <si>
    <t>po_drinkdriving_excpnds</t>
  </si>
  <si>
    <t>po_criminalmaldamage_excpnds</t>
  </si>
  <si>
    <t>po_drugsimpexpprodsupply_excpnds</t>
  </si>
  <si>
    <t>po_drugspossesssupply_excpnds</t>
  </si>
  <si>
    <t>po_breach_excpnds</t>
  </si>
  <si>
    <t>age_index_sq</t>
  </si>
  <si>
    <t>age_first_cjs_sq</t>
  </si>
  <si>
    <t>previous_conviction_events_sq</t>
  </si>
  <si>
    <t>prev_court_order_events_sq</t>
  </si>
  <si>
    <t>prev_prison_events_sq</t>
  </si>
  <si>
    <t>po_t1_sq</t>
  </si>
  <si>
    <t>po_t2_sq</t>
  </si>
  <si>
    <t>po_t3_sq</t>
  </si>
  <si>
    <t>po_excpnds_sq</t>
  </si>
  <si>
    <t>po_violence_excpnds_sq</t>
  </si>
  <si>
    <t>po_robbery_excpnds_sq</t>
  </si>
  <si>
    <t>po_publicorder_excpnds_sq</t>
  </si>
  <si>
    <t>po_domburglary_excpnds_sq</t>
  </si>
  <si>
    <t>po_otherburglary_excpnds_sq</t>
  </si>
  <si>
    <t>po_theft_excpnds_sq</t>
  </si>
  <si>
    <t>po_handling_excpnds_sq</t>
  </si>
  <si>
    <t>po_fraudforgery_excpnds_sq</t>
  </si>
  <si>
    <t>po_theftvehicles_excpnds_sq</t>
  </si>
  <si>
    <t>po_drinkdriving_excpnds_sq</t>
  </si>
  <si>
    <t>po_criminalmaldamage_excpnds_sq</t>
  </si>
  <si>
    <t>po_drugsimpexpprodsupply_excpnds_sq</t>
  </si>
  <si>
    <t>po_drugspossesssupply_excpnds_sq</t>
  </si>
  <si>
    <t>po_breach_excpnds_sq</t>
  </si>
  <si>
    <t>copas_rate_excpnds</t>
  </si>
  <si>
    <t>Section B - Needs among the treatment group</t>
  </si>
  <si>
    <r>
      <t>Index offence</t>
    </r>
    <r>
      <rPr>
        <b/>
        <vertAlign val="superscript"/>
        <sz val="8"/>
        <color rgb="FF000000"/>
        <rFont val="Arial"/>
        <family val="2"/>
      </rPr>
      <t>1</t>
    </r>
  </si>
  <si>
    <t>All figures (except mean Copas rate) are rounded to the nearest whole number; this may mean that percentages do not sum to 100%.</t>
  </si>
  <si>
    <t>1 Index Offence is based on OGRS categories. Further details on make-up of categories available upon request</t>
  </si>
  <si>
    <t>2 Vehicle-related offences include theft of or from vehicles, drink-driving and other motoring offences</t>
  </si>
  <si>
    <t>Female</t>
  </si>
  <si>
    <t>Non-UK and unknown</t>
  </si>
  <si>
    <t>UK</t>
  </si>
  <si>
    <t>Mean age at first contact with criminal justice system</t>
  </si>
  <si>
    <t>Sentence type</t>
  </si>
  <si>
    <t>Custodial, 4-10 years</t>
  </si>
  <si>
    <t>Percentage of treatment group with combined need</t>
  </si>
  <si>
    <t>Percentage of treatment group with need</t>
  </si>
  <si>
    <t>TOTAL_LINKED_TO_RISKS_1</t>
  </si>
  <si>
    <t>TOTAL_LINKED_TO_RISKS_2</t>
  </si>
  <si>
    <t>TOTAL_LINKED_TO_RISKS_3</t>
  </si>
  <si>
    <t>Section A - Comparison of characteristics of treatment and control groups</t>
  </si>
  <si>
    <t>Profile of treatment group - Combined needs (for intervention participants with an OASys record)</t>
  </si>
  <si>
    <t>Profile of treatment group - Established needs (for intervention participants with an OASys record)</t>
  </si>
  <si>
    <t>Annex tables</t>
  </si>
  <si>
    <t>Sex</t>
  </si>
  <si>
    <t>Custodial, 6-12 months</t>
  </si>
  <si>
    <t>Mean age at index date</t>
  </si>
  <si>
    <t>weighted_means_control</t>
  </si>
  <si>
    <t>std_diffs</t>
  </si>
  <si>
    <t>ogrs_6</t>
  </si>
  <si>
    <t>severity_t1</t>
  </si>
  <si>
    <t>gender_m</t>
  </si>
  <si>
    <t>ethnicity_1</t>
  </si>
  <si>
    <t>ethnicity_2</t>
  </si>
  <si>
    <t>uk_0</t>
  </si>
  <si>
    <t>TOTAL_LINKED_TO_RISKS_4</t>
  </si>
  <si>
    <t>S6Q7_PERPETRATOR_NULL</t>
  </si>
  <si>
    <t>indicator_1y_reoff_excpnds</t>
  </si>
  <si>
    <t>freq_reoff_court_caution_1y</t>
  </si>
  <si>
    <t>days_to_reoff_1y</t>
  </si>
  <si>
    <t>severe_T1_1y_reoff_excpnds</t>
  </si>
  <si>
    <t>severe_T2_1y_reoff_excpnds</t>
  </si>
  <si>
    <t>severe_T3_1y_reoff_excpnds</t>
  </si>
  <si>
    <t>severe_T1_reoff_court_caution_1y</t>
  </si>
  <si>
    <t>severe_T2_reoff_court_caution_1y</t>
  </si>
  <si>
    <t>severe_T3_reoff_court_caution_1y</t>
  </si>
  <si>
    <t>freq_prison_for_reoff_1y_excpnds</t>
  </si>
  <si>
    <t>custody_for_reoff_1y_excPNDs</t>
  </si>
  <si>
    <t>treatment_group</t>
  </si>
  <si>
    <t>gor</t>
  </si>
  <si>
    <t>lps</t>
  </si>
  <si>
    <t>matches</t>
  </si>
  <si>
    <t>matched</t>
  </si>
  <si>
    <t>weight</t>
  </si>
  <si>
    <r>
      <t>Index offence</t>
    </r>
    <r>
      <rPr>
        <b/>
        <vertAlign val="superscript"/>
        <sz val="9"/>
        <color rgb="FF000000"/>
        <rFont val="Arial"/>
        <family val="2"/>
      </rPr>
      <t>1</t>
    </r>
  </si>
  <si>
    <t>Notes</t>
  </si>
  <si>
    <t>Table A.1</t>
  </si>
  <si>
    <t>Table A.2</t>
  </si>
  <si>
    <t>Table A.3</t>
  </si>
  <si>
    <t>Table A.4</t>
  </si>
  <si>
    <t>Chart B.1</t>
  </si>
  <si>
    <t>Chart B.2</t>
  </si>
  <si>
    <t xml:space="preserve">Table A.2:  </t>
  </si>
  <si>
    <t>Table A.3:</t>
  </si>
  <si>
    <t>Profile of treatment group - established needs (for national complex treatment group offenders with an OASys record)</t>
  </si>
  <si>
    <t>Profile of treatment group - combined needs (for national complex treatment group offenders with an OASys record)</t>
  </si>
  <si>
    <t>weighted_means_treat</t>
  </si>
  <si>
    <t>ethnicity_3</t>
  </si>
  <si>
    <t>uk_null_1_2</t>
  </si>
  <si>
    <t>cohort_2013</t>
  </si>
  <si>
    <t>cohort_2014</t>
  </si>
  <si>
    <t>ogrs_1p1</t>
  </si>
  <si>
    <t>ogrs_1p2</t>
  </si>
  <si>
    <t>ogrs_1p5_7</t>
  </si>
  <si>
    <t>ogrs_10_5p2</t>
  </si>
  <si>
    <t>ogrs_3</t>
  </si>
  <si>
    <t>ogrs_4p1</t>
  </si>
  <si>
    <t>ogrs_8p4</t>
  </si>
  <si>
    <t>ogrs_8p1</t>
  </si>
  <si>
    <t>prison_null_0_6_months</t>
  </si>
  <si>
    <t>prison_6_12_months</t>
  </si>
  <si>
    <t>prison_1_4_years</t>
  </si>
  <si>
    <t>prison_over_10_years</t>
  </si>
  <si>
    <t>OASYS_YES</t>
  </si>
  <si>
    <t>S3Q4_SUITABILITY_1</t>
  </si>
  <si>
    <t>S3Q4_SUITABILITY_2</t>
  </si>
  <si>
    <t>S3Q5_PERMANENCE_1</t>
  </si>
  <si>
    <t>S3Q5_PERMANENCE_2</t>
  </si>
  <si>
    <t>S3Q6_LOCATION_1</t>
  </si>
  <si>
    <t>S3Q6_LOCATION_2</t>
  </si>
  <si>
    <t>S3_LINKED_TO_RISKS_1</t>
  </si>
  <si>
    <t>S3_LINKED_TO_BEHAVIOR_1</t>
  </si>
  <si>
    <t>S4Q2_UNEMPLOYED_2</t>
  </si>
  <si>
    <t>S4Q3_EMPLOYMENT_HISTORY_1</t>
  </si>
  <si>
    <t>S4Q3_EMPLOYMENT_HISTORY_2</t>
  </si>
  <si>
    <t>S4Q4_WORK_SKILLS_1</t>
  </si>
  <si>
    <t>S4Q4_WORK_SKILLS_2</t>
  </si>
  <si>
    <t>S4Q5_ATTITUDE_EMPLOYMENT_1</t>
  </si>
  <si>
    <t>S4Q6_SCHOOL_ATTENDANCE_1</t>
  </si>
  <si>
    <t>S4Q6_SCHOOL_ATTENDANCE_2</t>
  </si>
  <si>
    <t>S4Q7_PROBLEMS_1</t>
  </si>
  <si>
    <t>S4Q7_PROBLEMS_2</t>
  </si>
  <si>
    <t>S4_LINKED_TO_BEHAVIOR_1</t>
  </si>
  <si>
    <t>S6Q7_PERPETRATOR_1</t>
  </si>
  <si>
    <t>S6_LINKED_TO_RISKS_1</t>
  </si>
  <si>
    <t>S6_LINKED_TO_BEHAVIOR_1</t>
  </si>
  <si>
    <t>S10Q2_PSYCHOLOGICAL_PROBLEMS_1</t>
  </si>
  <si>
    <t>S10Q6_PSYCHIATRIC_PROBLEMS_1_2</t>
  </si>
  <si>
    <t>S10Q7_MEDICATION_MENTAL_HEALTH_1</t>
  </si>
  <si>
    <t>S10_LINKED_TO_RISKS_1</t>
  </si>
  <si>
    <t>S10_LINKED_TO_BEHAVIOR_1</t>
  </si>
  <si>
    <t>S11Q6_PROBLEM_SOLVING_SKILLS_1</t>
  </si>
  <si>
    <t>S11Q6_PROBLEM_SOLVING_SKILLS_2</t>
  </si>
  <si>
    <t>S11Q8_ACHIEVES_GOALS_1</t>
  </si>
  <si>
    <t>S11Q8_ACHIEVES_GOALS_2</t>
  </si>
  <si>
    <t>S11_LINKED_TO_RISKS_1</t>
  </si>
  <si>
    <t>S11_LINKED_TO_BEHAVIOR_1</t>
  </si>
  <si>
    <t>S12Q1_PROCRIMINAL_ATTITUDES_2</t>
  </si>
  <si>
    <t>S12Q8SCORE_1</t>
  </si>
  <si>
    <t>S12Q8SCORE_2</t>
  </si>
  <si>
    <t>S12_LINKED_TO_RISKS_1</t>
  </si>
  <si>
    <t>S12_LINKED_TO_BEHAVIOR_1</t>
  </si>
  <si>
    <t>TOTAL_LINKED_TO_RISKS_5_6</t>
  </si>
  <si>
    <t>TOTAL_LINKED_TO_BEHAVIORS_1</t>
  </si>
  <si>
    <t>TOTAL_LINKED_TO_BEHAVIORS_2</t>
  </si>
  <si>
    <t>TOTAL_LINKED_TO_BEHAVIORS_3</t>
  </si>
  <si>
    <t>TOTAL_LINKED_TO_BEHAVIORS_4</t>
  </si>
  <si>
    <t>TOTAL_LINKED_TO_BEHAVIORS_5_6</t>
  </si>
  <si>
    <t>S4Q8_LEARNING_DIFFICULTIES_1_2</t>
  </si>
  <si>
    <t>ogrs_5p1_4p2</t>
  </si>
  <si>
    <t>mojid</t>
  </si>
  <si>
    <t>ethnicity_5_9</t>
  </si>
  <si>
    <t>gender_F</t>
  </si>
  <si>
    <t>cohort_2008_10_11_12</t>
  </si>
  <si>
    <t>prison_4_to_10_years</t>
  </si>
  <si>
    <t>p45_year_1</t>
  </si>
  <si>
    <t>p45_month_1</t>
  </si>
  <si>
    <t>oowb_year_1</t>
  </si>
  <si>
    <t>jsa_year_1</t>
  </si>
  <si>
    <t>ibis_year_1</t>
  </si>
  <si>
    <t>S3Q3_NO_FIXED_ABODE_NULL</t>
  </si>
  <si>
    <t>S3Q3_NO_FIXED_ABODE_0</t>
  </si>
  <si>
    <t>S3Q3_NO_FIXED_ABODE_2</t>
  </si>
  <si>
    <t>S3Q4_SUITABILITY_NULL</t>
  </si>
  <si>
    <t>S3Q4_SUITABILITY_0</t>
  </si>
  <si>
    <t>S3Q5_PERMANENCE_NULL</t>
  </si>
  <si>
    <t>S3Q5_PERMANENCE_0</t>
  </si>
  <si>
    <t>S3Q6_LOCATION_NULL</t>
  </si>
  <si>
    <t>S3Q6_LOCATION_0</t>
  </si>
  <si>
    <t>S3_LINKED_TO_RISKS_NULL</t>
  </si>
  <si>
    <t>S3_LINKED_TO_RISKS_0</t>
  </si>
  <si>
    <t>S3_LINKED_TO_BEHAVIOR_NULL</t>
  </si>
  <si>
    <t>S3_LINKED_TO_BEHAVIOR_0</t>
  </si>
  <si>
    <t>S4Q2_UNEMPLOYED_NULL</t>
  </si>
  <si>
    <t>S4Q2_UNEMPLOYED_0</t>
  </si>
  <si>
    <t>S4Q3_EMPLOYMENT_HISTORY_NULL</t>
  </si>
  <si>
    <t>S4Q3_EMPLOYMENT_HISTORY_0</t>
  </si>
  <si>
    <t>S4Q4_WORK_SKILLS_NULL</t>
  </si>
  <si>
    <t>S4Q4_WORK_SKILLS_0</t>
  </si>
  <si>
    <t>S4Q5_ATTITUDE_EMPLOYMENT_NULL</t>
  </si>
  <si>
    <t>S4Q5_ATTITUDE_EMPLOYMENT_0</t>
  </si>
  <si>
    <t>S4Q5_ATTITUDE_EMPLOYMENT_2</t>
  </si>
  <si>
    <t>S4Q6_SCHOOL_ATTENDANCE_null</t>
  </si>
  <si>
    <t>S4Q6_SCHOOL_ATTENDANCE_0</t>
  </si>
  <si>
    <t>S4Q7_PROBLEMS_NULL</t>
  </si>
  <si>
    <t>S4Q7_PROBLEMS_0</t>
  </si>
  <si>
    <t>S4Q8_LEARNING_DIFFICULTIES_NULL</t>
  </si>
  <si>
    <t>S4Q8_LEARNING_DIFFICULTIES_0</t>
  </si>
  <si>
    <t>S4Q9_QUALIFICATIONS_NULL</t>
  </si>
  <si>
    <t>S4Q9_QUALIFICATIONS_0</t>
  </si>
  <si>
    <t>S4Q9_QUALIFICATIONS_2</t>
  </si>
  <si>
    <t>S4Q10_ATTITUDE_EDUCATION_NULL</t>
  </si>
  <si>
    <t>S4Q10_ATTITUDE_EDUCATION_0</t>
  </si>
  <si>
    <t>S4Q10_ATTITUDE_EDUCATION_1_2</t>
  </si>
  <si>
    <t>S4_LINKED_TO_RISKS_NULL</t>
  </si>
  <si>
    <t>S4_LINKED_TO_RISKS_0</t>
  </si>
  <si>
    <t>S4_LINKED_TO_RISKS_1</t>
  </si>
  <si>
    <t>S4_LINKED_TO_BEHAVIOR_NULL</t>
  </si>
  <si>
    <t>S4_LINKED_TO_BEHAVIOR_0</t>
  </si>
  <si>
    <t>S6Q7_PERPETRATOR_0</t>
  </si>
  <si>
    <t>S6_LINKED_TO_RISKS_NULL</t>
  </si>
  <si>
    <t>S6_LINKED_TO_RISKS_0</t>
  </si>
  <si>
    <t>S6_LINKED_TO_BEHAVIOR_NULL</t>
  </si>
  <si>
    <t>S6_LINKED_TO_BEHAVIOR_0</t>
  </si>
  <si>
    <t>S10Q2_PSYCHOLOGICAL_PROBLEMS_NULL</t>
  </si>
  <si>
    <t>S10Q2_PSYCHOLOGICAL_PROBLEMS_0</t>
  </si>
  <si>
    <t>S10Q2_PSYCHOLOGICAL_PROBLEMS_2</t>
  </si>
  <si>
    <t>S10Q6_PSYCHIATRIC_PROBLEMS_NULL</t>
  </si>
  <si>
    <t>S10Q6_PSYCHIATRIC_PROBLEMS_0</t>
  </si>
  <si>
    <t>S10Q7_MEDICATION_MENTAL_HEALTH_NULL</t>
  </si>
  <si>
    <t>S10Q7_MEDICATION_MENTAL_HEALTH_0</t>
  </si>
  <si>
    <t>S10_LINKED_TO_RISKS_NULL</t>
  </si>
  <si>
    <t>S10_LINKED_TO_RISKS_0</t>
  </si>
  <si>
    <t>S10_LINKED_TO_BEHAVIOR_NULL</t>
  </si>
  <si>
    <t>S10_LINKED_TO_BEHAVIOR_0</t>
  </si>
  <si>
    <t>S11Q6_PROBLEM_SOLVING_SKILLS_NULL</t>
  </si>
  <si>
    <t>S11Q6_PROBLEM_SOLVING_SKILLS_0</t>
  </si>
  <si>
    <t>S11Q8_ACHIEVES_GOALS_NULL</t>
  </si>
  <si>
    <t>S11Q8_ACHIEVES_GOALS_0</t>
  </si>
  <si>
    <t>S11_LINKED_TO_RISKS_NULL</t>
  </si>
  <si>
    <t>S11_LINKED_TO_RISKS_0</t>
  </si>
  <si>
    <t>S11_LINKED_TO_BEHAVIOR_NULL</t>
  </si>
  <si>
    <t>S11_LINKED_TO_BEHAVIOR_0</t>
  </si>
  <si>
    <t>S12Q1_PROCRIMINAL_ATTITUDES_NULL</t>
  </si>
  <si>
    <t>S12Q1_PROCRIMINAL_ATTITUDES_0</t>
  </si>
  <si>
    <t>S12Q1_PROCRIMINAL_ATTITUDES_1</t>
  </si>
  <si>
    <t>S12Q8SCORE_NULL</t>
  </si>
  <si>
    <t>S12Q8SCORE_0</t>
  </si>
  <si>
    <t>S12_LINKED_TO_RISKS_NULL</t>
  </si>
  <si>
    <t>S12_LINKED_TO_RISKS_0</t>
  </si>
  <si>
    <t>S12_LINKED_TO_BEHAVIOR_NULL</t>
  </si>
  <si>
    <t>S12_LINKED_TO_BEHAVIOR_0</t>
  </si>
  <si>
    <t>TOTAL_LINKED_TO_RISKS_NULL</t>
  </si>
  <si>
    <t>TOTAL_LINKED_TO_RISKS_0</t>
  </si>
  <si>
    <t>TOTAL_LINKED_TO_BEHAVIORS_NULL</t>
  </si>
  <si>
    <t>TOTAL_LINKED_TO_BEHAVIORS_0</t>
  </si>
  <si>
    <t>NA</t>
  </si>
  <si>
    <t>personid</t>
  </si>
  <si>
    <t>datagroup</t>
  </si>
  <si>
    <t>Inf</t>
  </si>
  <si>
    <t>Custodial, less than 6 months</t>
  </si>
  <si>
    <t>Custodial, 1-4 years</t>
  </si>
  <si>
    <t>Custodial, over 10 years</t>
  </si>
  <si>
    <t>Unemployed, or will be unemployed on release</t>
  </si>
  <si>
    <t>Perpetrator of domestic violence</t>
  </si>
  <si>
    <t>Not motivated to tackle offending behaviour</t>
  </si>
  <si>
    <t>Asian</t>
  </si>
  <si>
    <t>Other and unknown</t>
  </si>
  <si>
    <t>Black</t>
  </si>
  <si>
    <t>other and unknown</t>
  </si>
  <si>
    <t>Violent offences</t>
  </si>
  <si>
    <t>Robbery</t>
  </si>
  <si>
    <t>absconding or bail offences and other offences</t>
  </si>
  <si>
    <t>Domestic and other burglary</t>
  </si>
  <si>
    <t>Theft</t>
  </si>
  <si>
    <t>Handling, fraud and forgery</t>
  </si>
  <si>
    <t>Possession and small scale supply of drugs</t>
  </si>
  <si>
    <t>Some or significant current psychiatric problems</t>
  </si>
  <si>
    <t>Justice Data Lab re-offending analysis: City and Guilds</t>
  </si>
  <si>
    <t xml:space="preserve"> </t>
  </si>
  <si>
    <t>Some or significant problems with work skills and unemployed or will be unemployed on release</t>
  </si>
  <si>
    <t>Some or significant problems with problem solving skills and unemployed or will be unemployed on release</t>
  </si>
  <si>
    <t>Some or significant problems with problem solving skills and some or significant problems with numeracy or literacy</t>
  </si>
  <si>
    <t>Some or significant problems with problem solving skills and perpetrator of domestic violence</t>
  </si>
  <si>
    <t xml:space="preserve">Black </t>
  </si>
  <si>
    <r>
      <t>Vehicle offences</t>
    </r>
    <r>
      <rPr>
        <vertAlign val="superscript"/>
        <sz val="9"/>
        <color rgb="FF000000"/>
        <rFont val="Arial"/>
        <family val="2"/>
      </rPr>
      <t>2</t>
    </r>
  </si>
  <si>
    <r>
      <t xml:space="preserve">3  </t>
    </r>
    <r>
      <rPr>
        <sz val="9"/>
        <color indexed="8"/>
        <rFont val="Arial"/>
        <family val="2"/>
      </rPr>
      <t>All excluding Penalty Notices for Disorder. All prior to Index offence.</t>
    </r>
  </si>
  <si>
    <r>
      <t>Criminal history</t>
    </r>
    <r>
      <rPr>
        <b/>
        <vertAlign val="superscript"/>
        <sz val="9"/>
        <color rgb="FF000000"/>
        <rFont val="Arial"/>
        <family val="2"/>
      </rPr>
      <t>3</t>
    </r>
  </si>
  <si>
    <r>
      <t>Mean Copas rate</t>
    </r>
    <r>
      <rPr>
        <vertAlign val="superscript"/>
        <sz val="9"/>
        <color rgb="FF000000"/>
        <rFont val="Arial"/>
        <family val="2"/>
      </rPr>
      <t>4</t>
    </r>
  </si>
  <si>
    <t>4 The Copas rate indicates the rate at which an offender has built up convictions throughout their criminal career. The higher the rate, the more convictions an offender has in a given amount of time.</t>
  </si>
  <si>
    <t>5 OASys variables refer to the time of the assessment. A selection of OASys variables included in the model are shown, with a full list available on request.</t>
  </si>
  <si>
    <r>
      <t>OASys variables</t>
    </r>
    <r>
      <rPr>
        <b/>
        <vertAlign val="superscript"/>
        <sz val="9"/>
        <color rgb="FF000000"/>
        <rFont val="Arial"/>
        <family val="2"/>
      </rPr>
      <t>5</t>
    </r>
  </si>
  <si>
    <r>
      <t>Criminal history</t>
    </r>
    <r>
      <rPr>
        <b/>
        <vertAlign val="superscript"/>
        <sz val="9"/>
        <color theme="1"/>
        <rFont val="Arial"/>
        <family val="2"/>
      </rPr>
      <t>3</t>
    </r>
  </si>
  <si>
    <t>3 All excluding Penalty Notices for Disorder. All prior to Index offence.</t>
  </si>
  <si>
    <r>
      <t>Index offence</t>
    </r>
    <r>
      <rPr>
        <b/>
        <vertAlign val="superscript"/>
        <sz val="9"/>
        <color rgb="FF000000"/>
        <rFont val="Arial"/>
        <family val="2"/>
      </rPr>
      <t>2</t>
    </r>
  </si>
  <si>
    <r>
      <t>Vehicle offences</t>
    </r>
    <r>
      <rPr>
        <vertAlign val="superscript"/>
        <sz val="9"/>
        <color rgb="FF000000"/>
        <rFont val="Arial"/>
        <family val="2"/>
      </rPr>
      <t>3</t>
    </r>
  </si>
  <si>
    <r>
      <t>Criminal history</t>
    </r>
    <r>
      <rPr>
        <b/>
        <vertAlign val="superscript"/>
        <sz val="9"/>
        <color theme="1"/>
        <rFont val="Arial"/>
        <family val="2"/>
      </rPr>
      <t>4</t>
    </r>
  </si>
  <si>
    <r>
      <t>Mean Copas rate</t>
    </r>
    <r>
      <rPr>
        <vertAlign val="superscript"/>
        <sz val="9"/>
        <color theme="1"/>
        <rFont val="Arial"/>
        <family val="2"/>
      </rPr>
      <t>5</t>
    </r>
  </si>
  <si>
    <r>
      <t>OASys variables</t>
    </r>
    <r>
      <rPr>
        <b/>
        <vertAlign val="superscript"/>
        <sz val="9"/>
        <color rgb="FF000000"/>
        <rFont val="Arial"/>
        <family val="2"/>
      </rPr>
      <t>6</t>
    </r>
  </si>
  <si>
    <t>2  Index Offence is based on OGRS categories. Further details on make-up of categories available upon request</t>
  </si>
  <si>
    <t>3 Vehicle-related offences include theft of or from vehicles, drink-driving and other motoring offences</t>
  </si>
  <si>
    <r>
      <t xml:space="preserve">4  </t>
    </r>
    <r>
      <rPr>
        <sz val="9"/>
        <color indexed="8"/>
        <rFont val="Arial"/>
        <family val="2"/>
      </rPr>
      <t>All excluding Penalty Notices for Disorder. All prior to Index offence.</t>
    </r>
  </si>
  <si>
    <t>5 The Copas rate indicates the rate at which an offender has built up convictions throughout their criminal career. The higher the rate, the more convictions an offender has in a given amount of time.</t>
  </si>
  <si>
    <t>6  OASys variables refer to the time of the assessment. A selection of OASys variables included in the model are shown, with a full list available on request.</t>
  </si>
  <si>
    <t>1 Certified refers to a subset of the overall group which includes only those who are know to have completed and received certification for the first City and Guilds course they registered for</t>
  </si>
  <si>
    <t>1 Certified refers to a subset of the overall group which includes only those who are know to have completed and received certification for the first City and Guilds course they registered for.</t>
  </si>
  <si>
    <t>4 All excluding Penalty Notices for Disorder. All prior to Index offence.</t>
  </si>
  <si>
    <t>2 Index Offence is based on OGRS categories. Further details on make-up of categories available upon request.</t>
  </si>
  <si>
    <t>3 Vehicle-related offences include theft of or from vehicles, drink-driving and other motoring offences.</t>
  </si>
  <si>
    <t>Matched Comparison Group</t>
  </si>
  <si>
    <t>Public order/riots or criminal or malicious damage</t>
  </si>
  <si>
    <t>Standardised differences are rounded to the nearest whole number; this may mean that some categories have the same percentages but different standardised differences in some models.</t>
  </si>
  <si>
    <t>Some or significant problems with permanence of accommodation and unemployed or will be unemployed on release</t>
  </si>
  <si>
    <t>Some or significant problems with reading, writing or numeracy</t>
  </si>
  <si>
    <t>Table A.1:</t>
  </si>
  <si>
    <t>Absconding or bail offences and other offences</t>
  </si>
  <si>
    <t>Import, export , production or supply of drugs</t>
  </si>
  <si>
    <t>Some or significant problems with work skills</t>
  </si>
  <si>
    <t>Some or significant problems with permanence of accommodation</t>
  </si>
  <si>
    <t>Some or significant problems with problem solving skills</t>
  </si>
  <si>
    <t xml:space="preserve">Asian </t>
  </si>
  <si>
    <t>Unknown and other</t>
  </si>
  <si>
    <t>Overall complex model: Standardised differences between treatment participants and a national comparison group</t>
  </si>
  <si>
    <t>Overall standard model: Standardised differences between treatment participants and a national comparison group</t>
  </si>
  <si>
    <r>
      <t xml:space="preserve">Certified </t>
    </r>
    <r>
      <rPr>
        <b/>
        <vertAlign val="superscript"/>
        <sz val="11"/>
        <color theme="1"/>
        <rFont val="Arial"/>
        <family val="2"/>
      </rPr>
      <t>1</t>
    </r>
    <r>
      <rPr>
        <b/>
        <sz val="11"/>
        <color theme="1"/>
        <rFont val="Arial"/>
        <family val="2"/>
      </rPr>
      <t xml:space="preserve"> complex model: Standardised differences between treatment participants and a national comparison group </t>
    </r>
  </si>
  <si>
    <r>
      <t>Certified</t>
    </r>
    <r>
      <rPr>
        <b/>
        <vertAlign val="superscript"/>
        <sz val="11"/>
        <color theme="1"/>
        <rFont val="Arial"/>
        <family val="2"/>
      </rPr>
      <t>1</t>
    </r>
    <r>
      <rPr>
        <b/>
        <sz val="11"/>
        <color theme="1"/>
        <rFont val="Arial"/>
        <family val="2"/>
      </rPr>
      <t xml:space="preserve"> standard model: Standardised differences between treatment participants who received a certification and a national comparison group </t>
    </r>
  </si>
  <si>
    <t>Overall Complex: Standardised differences between treatment participants and a national comparison group</t>
  </si>
  <si>
    <t>Overall Standard: Standardised differences between treatment participants and a national comparison group</t>
  </si>
  <si>
    <t>Certified  complex: Standardised differences between treatment participants and a national comparison group</t>
  </si>
  <si>
    <t>Certified  Standard: Standardised differences between treatment participants and a national comparison group</t>
  </si>
  <si>
    <r>
      <rPr>
        <b/>
        <sz val="11"/>
        <color theme="1"/>
        <rFont val="Arial"/>
        <family val="2"/>
      </rPr>
      <t>Overall analyses:</t>
    </r>
    <r>
      <rPr>
        <sz val="11"/>
        <color theme="1"/>
        <rFont val="Arial"/>
        <family val="2"/>
      </rPr>
      <t xml:space="preserve"> The treatment groups include all who registered for a City and Guilds course while in prison and are matched to offenders England and Wales</t>
    </r>
  </si>
  <si>
    <r>
      <rPr>
        <b/>
        <sz val="11"/>
        <color theme="1"/>
        <rFont val="Arial"/>
        <family val="2"/>
      </rPr>
      <t>Certified only analyses:</t>
    </r>
    <r>
      <rPr>
        <sz val="11"/>
        <color theme="1"/>
        <rFont val="Arial"/>
        <family val="2"/>
      </rPr>
      <t xml:space="preserve"> The treatment groups include only those who are known to have been certified for the first course they registered for and are matched to offenders across England and Wales.</t>
    </r>
  </si>
  <si>
    <r>
      <rPr>
        <b/>
        <sz val="11"/>
        <color theme="1"/>
        <rFont val="Arial"/>
        <family val="2"/>
      </rPr>
      <t>Matching the treatment and comparison groups:</t>
    </r>
    <r>
      <rPr>
        <sz val="11"/>
        <color theme="1"/>
        <rFont val="Arial"/>
        <family val="2"/>
      </rPr>
      <t xml:space="preserve"> The complex models control for accommodation status, employment history, education, drug and alcohol use, thinking and behaviour, and emotional wellbeing, as well as demographics  and criminal history. The Standard models control for demographics and criminal history only.</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</si>
</sst>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44" x14ac:knownFonts="1">
    <font>
      <sz val="11"/>
      <color theme="1"/>
      <name val="Calibri"/>
      <family val="2"/>
      <scheme val="minor"/>
    </font>
    <font>
      <sz val="10"/>
      <name val="Arial"/>
      <family val="2"/>
    </font>
    <font>
      <sz val="9"/>
      <color indexed="8"/>
      <name val="Arial"/>
      <family val="2"/>
    </font>
    <font>
      <sz val="10"/>
      <color indexed="8"/>
      <name val="Arial"/>
      <family val="2"/>
    </font>
    <font>
      <b/>
      <sz val="14"/>
      <color indexed="8"/>
      <name val="Arial"/>
      <family val="2"/>
    </font>
    <font>
      <sz val="11"/>
      <color indexed="8"/>
      <name val="Arial"/>
      <family val="2"/>
    </font>
    <font>
      <b/>
      <sz val="11"/>
      <color indexed="8"/>
      <name val="Arial"/>
      <family val="2"/>
    </font>
    <font>
      <u/>
      <sz val="11"/>
      <color theme="10"/>
      <name val="Calibri"/>
      <family val="2"/>
    </font>
    <font>
      <b/>
      <sz val="11"/>
      <color theme="1"/>
      <name val="Calibri"/>
      <family val="2"/>
      <scheme val="minor"/>
    </font>
    <font>
      <b/>
      <sz val="9"/>
      <color rgb="FF000000"/>
      <name val="Arial"/>
      <family val="2"/>
    </font>
    <font>
      <sz val="10"/>
      <color rgb="FF000000"/>
      <name val="Arial"/>
      <family val="2"/>
    </font>
    <font>
      <sz val="9"/>
      <color rgb="FF000000"/>
      <name val="Arial"/>
      <family val="2"/>
    </font>
    <font>
      <sz val="9"/>
      <color rgb="FFFFFFFF"/>
      <name val="Arial"/>
      <family val="2"/>
    </font>
    <font>
      <sz val="9"/>
      <color rgb="FF000000"/>
      <name val="Calibri"/>
      <family val="2"/>
    </font>
    <font>
      <b/>
      <sz val="10"/>
      <color rgb="FF008000"/>
      <name val="Arial"/>
      <family val="2"/>
    </font>
    <font>
      <b/>
      <sz val="10"/>
      <color theme="1"/>
      <name val="Arial"/>
      <family val="2"/>
    </font>
    <font>
      <sz val="10"/>
      <color theme="1"/>
      <name val="Arial"/>
      <family val="2"/>
    </font>
    <font>
      <b/>
      <sz val="9"/>
      <color theme="1"/>
      <name val="Arial"/>
      <family val="2"/>
    </font>
    <font>
      <sz val="9"/>
      <color theme="1"/>
      <name val="Arial"/>
      <family val="2"/>
    </font>
    <font>
      <sz val="12"/>
      <color theme="1"/>
      <name val="Calibri"/>
      <family val="2"/>
    </font>
    <font>
      <sz val="10.5"/>
      <color theme="1"/>
      <name val="Consolas"/>
      <family val="3"/>
    </font>
    <font>
      <b/>
      <sz val="12"/>
      <color theme="1"/>
      <name val="Calibri"/>
      <family val="2"/>
    </font>
    <font>
      <b/>
      <sz val="9"/>
      <color rgb="FF008000"/>
      <name val="Arial"/>
      <family val="2"/>
    </font>
    <font>
      <b/>
      <sz val="9"/>
      <color rgb="FFFF9900"/>
      <name val="Arial"/>
      <family val="2"/>
    </font>
    <font>
      <b/>
      <sz val="9"/>
      <color rgb="FFFF0000"/>
      <name val="Arial"/>
      <family val="2"/>
    </font>
    <font>
      <vertAlign val="superscript"/>
      <sz val="9"/>
      <color rgb="FF000000"/>
      <name val="Arial"/>
      <family val="2"/>
    </font>
    <font>
      <b/>
      <vertAlign val="superscript"/>
      <sz val="8"/>
      <color rgb="FF000000"/>
      <name val="Arial"/>
      <family val="2"/>
    </font>
    <font>
      <sz val="11"/>
      <color theme="1"/>
      <name val="Calibri"/>
      <family val="2"/>
    </font>
    <font>
      <sz val="11"/>
      <color theme="1"/>
      <name val="Calibri"/>
      <family val="2"/>
      <scheme val="minor"/>
    </font>
    <font>
      <sz val="11"/>
      <color indexed="8"/>
      <name val="Calibri"/>
      <family val="2"/>
    </font>
    <font>
      <sz val="11"/>
      <name val="Calibri"/>
      <family val="2"/>
    </font>
    <font>
      <sz val="10"/>
      <name val="Lucida Console"/>
      <family val="3"/>
    </font>
    <font>
      <sz val="11"/>
      <color rgb="FFFF0000"/>
      <name val="Calibri"/>
      <family val="2"/>
      <scheme val="minor"/>
    </font>
    <font>
      <b/>
      <vertAlign val="superscript"/>
      <sz val="9"/>
      <color rgb="FF000000"/>
      <name val="Arial"/>
      <family val="2"/>
    </font>
    <font>
      <b/>
      <vertAlign val="superscript"/>
      <sz val="9"/>
      <color theme="1"/>
      <name val="Arial"/>
      <family val="2"/>
    </font>
    <font>
      <vertAlign val="superscript"/>
      <sz val="9"/>
      <color theme="1"/>
      <name val="Arial"/>
      <family val="2"/>
    </font>
    <font>
      <b/>
      <sz val="14"/>
      <color theme="1"/>
      <name val="Arial"/>
      <family val="2"/>
    </font>
    <font>
      <b/>
      <sz val="11"/>
      <color theme="1"/>
      <name val="Arial"/>
      <family val="2"/>
    </font>
    <font>
      <sz val="11"/>
      <color theme="1"/>
      <name val="Arial"/>
      <family val="2"/>
    </font>
    <font>
      <sz val="11"/>
      <color rgb="FF000000"/>
      <name val="Arial"/>
      <family val="2"/>
    </font>
    <font>
      <sz val="11"/>
      <name val="Arial"/>
      <family val="2"/>
    </font>
    <font>
      <b/>
      <vertAlign val="superscript"/>
      <sz val="11"/>
      <color theme="1"/>
      <name val="Arial"/>
      <family val="2"/>
    </font>
    <font>
      <b/>
      <sz val="10"/>
      <color rgb="FF000000"/>
      <name val="Arial"/>
      <family val="2"/>
    </font>
    <font>
      <u/>
      <sz val="11"/>
      <color theme="10"/>
      <name val="Arial"/>
      <family val="2"/>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DAEEF3"/>
        <bgColor indexed="64"/>
      </patternFill>
    </fill>
  </fills>
  <borders count="27">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bottom/>
      <diagonal/>
    </border>
    <border>
      <left/>
      <right style="medium">
        <color rgb="FF000000"/>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90CCDC"/>
      </left>
      <right/>
      <top style="thin">
        <color rgb="FF90CCDC"/>
      </top>
      <bottom/>
      <diagonal/>
    </border>
    <border>
      <left/>
      <right style="thin">
        <color rgb="FF90CCDC"/>
      </right>
      <top style="thin">
        <color rgb="FF90CCDC"/>
      </top>
      <bottom/>
      <diagonal/>
    </border>
    <border>
      <left style="thin">
        <color rgb="FF90CCDC"/>
      </left>
      <right/>
      <top/>
      <bottom/>
      <diagonal/>
    </border>
    <border>
      <left/>
      <right style="thin">
        <color rgb="FF90CCDC"/>
      </right>
      <top/>
      <bottom/>
      <diagonal/>
    </border>
    <border>
      <left style="thin">
        <color rgb="FF90CCDC"/>
      </left>
      <right/>
      <top/>
      <bottom style="thin">
        <color rgb="FF90CCDC"/>
      </bottom>
      <diagonal/>
    </border>
    <border>
      <left/>
      <right style="thin">
        <color rgb="FF90CCDC"/>
      </right>
      <top/>
      <bottom style="thin">
        <color rgb="FF90CCDC"/>
      </bottom>
      <diagonal/>
    </border>
    <border>
      <left style="thin">
        <color indexed="64"/>
      </left>
      <right style="thin">
        <color indexed="64"/>
      </right>
      <top style="thin">
        <color indexed="64"/>
      </top>
      <bottom/>
      <diagonal/>
    </border>
  </borders>
  <cellStyleXfs count="6">
    <xf numFmtId="0" fontId="0" fillId="0" borderId="0"/>
    <xf numFmtId="0" fontId="7" fillId="0" borderId="0" applyNumberFormat="0" applyFill="0" applyBorder="0" applyAlignment="0" applyProtection="0">
      <alignment vertical="top"/>
      <protection locked="0"/>
    </xf>
    <xf numFmtId="0" fontId="1" fillId="0" borderId="0"/>
    <xf numFmtId="9" fontId="28" fillId="0" borderId="0" applyFont="0" applyFill="0" applyBorder="0" applyAlignment="0" applyProtection="0"/>
    <xf numFmtId="0" fontId="29" fillId="0" borderId="0"/>
    <xf numFmtId="0" fontId="1" fillId="0" borderId="0"/>
  </cellStyleXfs>
  <cellXfs count="187">
    <xf numFmtId="0" fontId="0" fillId="0" borderId="0" xfId="0"/>
    <xf numFmtId="0" fontId="0" fillId="2" borderId="0" xfId="0" applyFill="1"/>
    <xf numFmtId="0" fontId="8" fillId="2" borderId="0" xfId="0" applyFont="1" applyFill="1" applyAlignment="1"/>
    <xf numFmtId="0" fontId="29" fillId="2" borderId="0" xfId="4" applyFill="1"/>
    <xf numFmtId="9" fontId="30" fillId="2" borderId="0" xfId="4" applyNumberFormat="1" applyFont="1" applyFill="1"/>
    <xf numFmtId="164" fontId="31" fillId="2" borderId="0" xfId="4" applyNumberFormat="1" applyFont="1" applyFill="1" applyAlignment="1">
      <alignment vertical="center"/>
    </xf>
    <xf numFmtId="164" fontId="0" fillId="2" borderId="0" xfId="3" applyNumberFormat="1" applyFont="1" applyFill="1"/>
    <xf numFmtId="164" fontId="1" fillId="2" borderId="0" xfId="3" applyNumberFormat="1" applyFont="1" applyFill="1"/>
    <xf numFmtId="0" fontId="8" fillId="2" borderId="0" xfId="0" applyFont="1" applyFill="1" applyAlignment="1">
      <alignment horizontal="left"/>
    </xf>
    <xf numFmtId="0" fontId="29" fillId="2" borderId="0" xfId="4" applyFont="1" applyFill="1"/>
    <xf numFmtId="164" fontId="29" fillId="2" borderId="0" xfId="4" applyNumberFormat="1" applyFill="1"/>
    <xf numFmtId="164" fontId="30" fillId="2" borderId="0" xfId="4" applyNumberFormat="1" applyFont="1" applyFill="1"/>
    <xf numFmtId="165" fontId="29" fillId="2" borderId="0" xfId="4" applyNumberFormat="1" applyFill="1"/>
    <xf numFmtId="165" fontId="1" fillId="2" borderId="0" xfId="5" applyNumberFormat="1" applyFill="1"/>
    <xf numFmtId="1" fontId="29" fillId="2" borderId="0" xfId="4" applyNumberFormat="1" applyFill="1"/>
    <xf numFmtId="1" fontId="30" fillId="2" borderId="0" xfId="4" applyNumberFormat="1" applyFont="1" applyFill="1"/>
    <xf numFmtId="9" fontId="29" fillId="2" borderId="0" xfId="4" applyNumberFormat="1" applyFill="1"/>
    <xf numFmtId="0" fontId="8" fillId="2" borderId="0" xfId="0" applyFont="1" applyFill="1"/>
    <xf numFmtId="0" fontId="0" fillId="2" borderId="0" xfId="0" applyFont="1" applyFill="1"/>
    <xf numFmtId="0" fontId="19" fillId="2" borderId="0" xfId="0" applyFont="1" applyFill="1" applyAlignment="1">
      <alignment horizontal="left"/>
    </xf>
    <xf numFmtId="0" fontId="21" fillId="2" borderId="0" xfId="0" applyFont="1" applyFill="1"/>
    <xf numFmtId="0" fontId="4" fillId="2" borderId="0" xfId="0" applyFont="1" applyFill="1" applyAlignment="1">
      <alignment vertical="center"/>
    </xf>
    <xf numFmtId="0" fontId="5" fillId="2" borderId="0" xfId="0" applyFont="1" applyFill="1"/>
    <xf numFmtId="0" fontId="3" fillId="2" borderId="0" xfId="0" applyFont="1" applyFill="1"/>
    <xf numFmtId="0" fontId="7" fillId="2" borderId="0" xfId="1" applyFill="1" applyAlignment="1" applyProtection="1"/>
    <xf numFmtId="0" fontId="0" fillId="2" borderId="0" xfId="0" applyFill="1" applyAlignment="1">
      <alignment horizontal="left" wrapText="1"/>
    </xf>
    <xf numFmtId="0" fontId="20" fillId="2" borderId="0" xfId="0" applyFont="1" applyFill="1"/>
    <xf numFmtId="0" fontId="9" fillId="3" borderId="7" xfId="0" applyFont="1" applyFill="1" applyBorder="1" applyAlignment="1">
      <alignment vertical="center"/>
    </xf>
    <xf numFmtId="0" fontId="9" fillId="4" borderId="7" xfId="0" applyFont="1" applyFill="1" applyBorder="1" applyAlignment="1">
      <alignment vertical="center"/>
    </xf>
    <xf numFmtId="0" fontId="11" fillId="2" borderId="8" xfId="0" applyFont="1" applyFill="1" applyBorder="1" applyAlignment="1">
      <alignment vertical="center" wrapText="1"/>
    </xf>
    <xf numFmtId="9" fontId="16" fillId="2" borderId="8" xfId="0" applyNumberFormat="1" applyFont="1" applyFill="1" applyBorder="1" applyAlignment="1">
      <alignment horizontal="right" vertical="center"/>
    </xf>
    <xf numFmtId="1" fontId="14" fillId="2" borderId="8" xfId="0" applyNumberFormat="1" applyFont="1" applyFill="1" applyBorder="1" applyAlignment="1">
      <alignment horizontal="right" vertical="center"/>
    </xf>
    <xf numFmtId="0" fontId="11" fillId="2" borderId="8" xfId="2" applyFont="1" applyFill="1" applyBorder="1" applyAlignment="1">
      <alignment vertical="center" wrapText="1"/>
    </xf>
    <xf numFmtId="0" fontId="11" fillId="2" borderId="8" xfId="2" applyFont="1" applyFill="1" applyBorder="1" applyAlignment="1">
      <alignment vertical="top"/>
    </xf>
    <xf numFmtId="2" fontId="16" fillId="2" borderId="8" xfId="0" applyNumberFormat="1" applyFont="1" applyFill="1" applyBorder="1" applyAlignment="1">
      <alignment horizontal="right" vertical="center"/>
    </xf>
    <xf numFmtId="0" fontId="11" fillId="2" borderId="8" xfId="0" applyFont="1" applyFill="1" applyBorder="1" applyAlignment="1">
      <alignment vertical="center"/>
    </xf>
    <xf numFmtId="1" fontId="16" fillId="2" borderId="8" xfId="0" applyNumberFormat="1" applyFont="1" applyFill="1" applyBorder="1" applyAlignment="1">
      <alignment horizontal="right" vertical="center"/>
    </xf>
    <xf numFmtId="1" fontId="10" fillId="2" borderId="8" xfId="0" applyNumberFormat="1" applyFont="1" applyFill="1" applyBorder="1" applyAlignment="1">
      <alignment horizontal="right" vertical="center"/>
    </xf>
    <xf numFmtId="0" fontId="18" fillId="2" borderId="8" xfId="0" applyFont="1" applyFill="1" applyBorder="1" applyAlignment="1">
      <alignment vertical="center"/>
    </xf>
    <xf numFmtId="0" fontId="11" fillId="2" borderId="8" xfId="2" applyFont="1" applyFill="1" applyBorder="1" applyAlignment="1">
      <alignment vertical="center"/>
    </xf>
    <xf numFmtId="0" fontId="9" fillId="2" borderId="8" xfId="0" applyFont="1" applyFill="1" applyBorder="1" applyAlignment="1">
      <alignment vertical="center" wrapText="1"/>
    </xf>
    <xf numFmtId="3" fontId="15" fillId="2" borderId="8" xfId="0" applyNumberFormat="1" applyFont="1" applyFill="1" applyBorder="1" applyAlignment="1">
      <alignment horizontal="right" vertical="center" wrapText="1"/>
    </xf>
    <xf numFmtId="0" fontId="10" fillId="2" borderId="8" xfId="0" applyFont="1" applyFill="1" applyBorder="1" applyAlignment="1">
      <alignment horizontal="center" vertical="center" wrapText="1"/>
    </xf>
    <xf numFmtId="0" fontId="9" fillId="2" borderId="8" xfId="0" applyFont="1" applyFill="1" applyBorder="1" applyAlignment="1">
      <alignment vertical="center"/>
    </xf>
    <xf numFmtId="0" fontId="9" fillId="2" borderId="7" xfId="0" applyFont="1" applyFill="1" applyBorder="1" applyAlignment="1">
      <alignment vertical="center"/>
    </xf>
    <xf numFmtId="0" fontId="9" fillId="4" borderId="7" xfId="0" applyFont="1" applyFill="1" applyBorder="1" applyAlignment="1">
      <alignment vertical="center" wrapText="1"/>
    </xf>
    <xf numFmtId="3" fontId="15" fillId="4" borderId="9" xfId="0" applyNumberFormat="1" applyFont="1" applyFill="1" applyBorder="1" applyAlignment="1">
      <alignment horizontal="right" vertical="center" wrapText="1"/>
    </xf>
    <xf numFmtId="0" fontId="10" fillId="4" borderId="10" xfId="0" applyFont="1" applyFill="1" applyBorder="1" applyAlignment="1">
      <alignment horizontal="center" vertical="center" wrapText="1"/>
    </xf>
    <xf numFmtId="0" fontId="12" fillId="4" borderId="8" xfId="0" applyFont="1" applyFill="1" applyBorder="1" applyAlignment="1">
      <alignment wrapText="1"/>
    </xf>
    <xf numFmtId="0" fontId="15" fillId="4" borderId="8" xfId="0" applyFont="1" applyFill="1" applyBorder="1" applyAlignment="1">
      <alignment horizontal="center" vertical="center" wrapText="1"/>
    </xf>
    <xf numFmtId="0" fontId="10" fillId="4" borderId="9" xfId="0" applyFont="1" applyFill="1" applyBorder="1" applyAlignment="1">
      <alignment horizontal="right" vertical="center"/>
    </xf>
    <xf numFmtId="1" fontId="14" fillId="4" borderId="10" xfId="0" applyNumberFormat="1" applyFont="1" applyFill="1" applyBorder="1" applyAlignment="1">
      <alignment horizontal="right" vertical="center"/>
    </xf>
    <xf numFmtId="9" fontId="16" fillId="4" borderId="9" xfId="0" applyNumberFormat="1" applyFont="1" applyFill="1" applyBorder="1" applyAlignment="1">
      <alignment horizontal="right" vertical="center"/>
    </xf>
    <xf numFmtId="1" fontId="16" fillId="4" borderId="9" xfId="0" applyNumberFormat="1" applyFont="1" applyFill="1" applyBorder="1" applyAlignment="1">
      <alignment horizontal="right" vertical="center"/>
    </xf>
    <xf numFmtId="0" fontId="9" fillId="4" borderId="7" xfId="2" applyFont="1" applyFill="1" applyBorder="1" applyAlignment="1">
      <alignment vertical="center"/>
    </xf>
    <xf numFmtId="0" fontId="9" fillId="4" borderId="8" xfId="2" applyFont="1" applyFill="1" applyBorder="1" applyAlignment="1">
      <alignment vertical="top"/>
    </xf>
    <xf numFmtId="9" fontId="16" fillId="4" borderId="7" xfId="0" applyNumberFormat="1" applyFont="1" applyFill="1" applyBorder="1" applyAlignment="1">
      <alignment horizontal="right" vertical="center"/>
    </xf>
    <xf numFmtId="0" fontId="17" fillId="4" borderId="7" xfId="0" applyFont="1" applyFill="1" applyBorder="1" applyAlignment="1">
      <alignment vertical="center"/>
    </xf>
    <xf numFmtId="0" fontId="13" fillId="4" borderId="9" xfId="0" applyFont="1" applyFill="1" applyBorder="1" applyAlignment="1">
      <alignment vertical="center"/>
    </xf>
    <xf numFmtId="0" fontId="13" fillId="4" borderId="10" xfId="0" applyFont="1" applyFill="1" applyBorder="1" applyAlignment="1">
      <alignment vertical="center"/>
    </xf>
    <xf numFmtId="0" fontId="8" fillId="2" borderId="0" xfId="0" applyFont="1" applyFill="1" applyAlignment="1">
      <alignment horizontal="left"/>
    </xf>
    <xf numFmtId="0" fontId="8" fillId="2" borderId="24" xfId="0" applyFont="1" applyFill="1" applyBorder="1"/>
    <xf numFmtId="0" fontId="8" fillId="2" borderId="25" xfId="0" applyFont="1" applyFill="1" applyBorder="1"/>
    <xf numFmtId="0" fontId="38" fillId="2" borderId="0" xfId="0" applyFont="1" applyFill="1"/>
    <xf numFmtId="0" fontId="37" fillId="2" borderId="0" xfId="0" applyFont="1" applyFill="1" applyAlignment="1">
      <alignment horizontal="left"/>
    </xf>
    <xf numFmtId="0" fontId="36" fillId="2" borderId="0" xfId="0" applyFont="1" applyFill="1"/>
    <xf numFmtId="0" fontId="5" fillId="2" borderId="0" xfId="4" applyFont="1" applyFill="1"/>
    <xf numFmtId="0" fontId="4" fillId="2" borderId="0" xfId="4" applyFont="1" applyFill="1"/>
    <xf numFmtId="0" fontId="39" fillId="2" borderId="0" xfId="0" applyFont="1" applyFill="1" applyBorder="1" applyAlignment="1">
      <alignment vertical="center" wrapText="1"/>
    </xf>
    <xf numFmtId="9" fontId="40" fillId="2" borderId="0" xfId="4" applyNumberFormat="1" applyFont="1" applyFill="1"/>
    <xf numFmtId="0" fontId="17" fillId="4" borderId="7" xfId="0" applyFont="1" applyFill="1" applyBorder="1" applyAlignment="1">
      <alignment vertical="center"/>
    </xf>
    <xf numFmtId="0" fontId="18" fillId="2" borderId="26" xfId="0" applyFont="1" applyFill="1" applyBorder="1" applyAlignment="1">
      <alignment vertical="center"/>
    </xf>
    <xf numFmtId="0" fontId="18" fillId="0" borderId="8" xfId="0" applyFont="1" applyFill="1" applyBorder="1" applyAlignment="1">
      <alignment vertical="center"/>
    </xf>
    <xf numFmtId="9" fontId="16" fillId="0" borderId="9" xfId="0" applyNumberFormat="1" applyFont="1" applyFill="1" applyBorder="1" applyAlignment="1">
      <alignment horizontal="right" vertical="center"/>
    </xf>
    <xf numFmtId="1" fontId="14" fillId="0" borderId="10" xfId="0" applyNumberFormat="1" applyFont="1" applyFill="1" applyBorder="1" applyAlignment="1">
      <alignment horizontal="right" vertical="center"/>
    </xf>
    <xf numFmtId="0" fontId="11" fillId="0" borderId="7" xfId="0" applyFont="1" applyFill="1" applyBorder="1" applyAlignment="1">
      <alignment vertical="center"/>
    </xf>
    <xf numFmtId="0" fontId="17" fillId="4" borderId="8" xfId="0" applyFont="1" applyFill="1" applyBorder="1" applyAlignment="1">
      <alignment vertical="center"/>
    </xf>
    <xf numFmtId="2" fontId="16" fillId="0" borderId="8" xfId="0" applyNumberFormat="1" applyFont="1" applyFill="1" applyBorder="1" applyAlignment="1">
      <alignment horizontal="right" vertical="center"/>
    </xf>
    <xf numFmtId="1" fontId="14" fillId="0" borderId="8" xfId="0" applyNumberFormat="1" applyFont="1" applyFill="1" applyBorder="1" applyAlignment="1">
      <alignment horizontal="right" vertical="center"/>
    </xf>
    <xf numFmtId="0" fontId="11" fillId="2" borderId="7" xfId="0" applyFont="1" applyFill="1" applyBorder="1" applyAlignment="1">
      <alignment vertical="center"/>
    </xf>
    <xf numFmtId="0" fontId="11" fillId="2" borderId="7" xfId="2" applyFont="1" applyFill="1" applyBorder="1" applyAlignment="1">
      <alignment vertical="top"/>
    </xf>
    <xf numFmtId="0" fontId="32" fillId="2" borderId="0" xfId="0" applyFont="1" applyFill="1" applyBorder="1"/>
    <xf numFmtId="0" fontId="42" fillId="3" borderId="7" xfId="0" applyFont="1" applyFill="1" applyBorder="1" applyAlignment="1">
      <alignment horizontal="center" vertical="center" wrapText="1"/>
    </xf>
    <xf numFmtId="0" fontId="42" fillId="3" borderId="8" xfId="0" applyFont="1" applyFill="1" applyBorder="1" applyAlignment="1">
      <alignment horizontal="center" vertical="center" wrapText="1"/>
    </xf>
    <xf numFmtId="3" fontId="42" fillId="2" borderId="7" xfId="0" applyNumberFormat="1" applyFont="1" applyFill="1" applyBorder="1" applyAlignment="1">
      <alignment vertical="center"/>
    </xf>
    <xf numFmtId="3" fontId="42" fillId="2" borderId="7" xfId="0" applyNumberFormat="1" applyFont="1" applyFill="1" applyBorder="1" applyAlignment="1">
      <alignment horizontal="right" vertical="center"/>
    </xf>
    <xf numFmtId="0" fontId="27" fillId="2" borderId="0" xfId="1" applyFont="1" applyFill="1" applyAlignment="1" applyProtection="1">
      <alignment horizontal="left"/>
    </xf>
    <xf numFmtId="0" fontId="4" fillId="2" borderId="0" xfId="0" applyFont="1" applyFill="1" applyAlignment="1">
      <alignment horizontal="left" vertical="center" wrapText="1"/>
    </xf>
    <xf numFmtId="0" fontId="4" fillId="2" borderId="0" xfId="0" applyFont="1" applyFill="1" applyAlignment="1">
      <alignment horizontal="left" vertical="center"/>
    </xf>
    <xf numFmtId="0" fontId="6" fillId="2" borderId="0" xfId="0" applyFont="1" applyFill="1" applyAlignment="1">
      <alignment horizontal="left"/>
    </xf>
    <xf numFmtId="0" fontId="6" fillId="2" borderId="0" xfId="0" applyFont="1" applyFill="1" applyAlignment="1">
      <alignment horizontal="center"/>
    </xf>
    <xf numFmtId="0" fontId="36" fillId="2" borderId="0" xfId="0" applyFont="1" applyFill="1" applyAlignment="1">
      <alignment horizontal="left"/>
    </xf>
    <xf numFmtId="0" fontId="9" fillId="3" borderId="8" xfId="0" applyFont="1" applyFill="1" applyBorder="1" applyAlignment="1">
      <alignment vertical="center"/>
    </xf>
    <xf numFmtId="0" fontId="17" fillId="2" borderId="12" xfId="0" applyFont="1" applyFill="1" applyBorder="1" applyAlignment="1">
      <alignment vertical="center"/>
    </xf>
    <xf numFmtId="0" fontId="17" fillId="2" borderId="13" xfId="0" applyFont="1" applyFill="1" applyBorder="1" applyAlignment="1">
      <alignment vertical="center"/>
    </xf>
    <xf numFmtId="0" fontId="17" fillId="2" borderId="14" xfId="0" applyFont="1" applyFill="1" applyBorder="1" applyAlignment="1">
      <alignment vertical="center"/>
    </xf>
    <xf numFmtId="0" fontId="9" fillId="4" borderId="7" xfId="0" applyFont="1" applyFill="1" applyBorder="1" applyAlignment="1">
      <alignment vertical="center" wrapText="1"/>
    </xf>
    <xf numFmtId="0" fontId="9" fillId="4" borderId="9" xfId="0" applyFont="1" applyFill="1" applyBorder="1" applyAlignment="1">
      <alignment vertical="center" wrapText="1"/>
    </xf>
    <xf numFmtId="0" fontId="9" fillId="4" borderId="10" xfId="0" applyFont="1" applyFill="1" applyBorder="1" applyAlignment="1">
      <alignment vertical="center" wrapText="1"/>
    </xf>
    <xf numFmtId="0" fontId="9" fillId="3" borderId="7" xfId="0" applyFont="1" applyFill="1" applyBorder="1" applyAlignment="1">
      <alignment vertical="center"/>
    </xf>
    <xf numFmtId="0" fontId="9" fillId="3" borderId="9" xfId="0" applyFont="1" applyFill="1" applyBorder="1" applyAlignment="1">
      <alignment vertical="center"/>
    </xf>
    <xf numFmtId="0" fontId="9" fillId="3" borderId="10" xfId="0" applyFont="1" applyFill="1" applyBorder="1" applyAlignment="1">
      <alignment vertical="center"/>
    </xf>
    <xf numFmtId="0" fontId="9" fillId="3" borderId="18" xfId="0" applyFont="1" applyFill="1" applyBorder="1" applyAlignment="1">
      <alignment vertical="center"/>
    </xf>
    <xf numFmtId="0" fontId="24" fillId="2" borderId="8" xfId="0" applyFont="1" applyFill="1" applyBorder="1" applyAlignment="1">
      <alignment vertical="center"/>
    </xf>
    <xf numFmtId="0" fontId="37" fillId="2" borderId="0" xfId="0" applyFont="1" applyFill="1" applyAlignment="1">
      <alignment horizontal="left"/>
    </xf>
    <xf numFmtId="0" fontId="11" fillId="2" borderId="11" xfId="2" applyFont="1" applyFill="1" applyBorder="1" applyAlignment="1">
      <alignment horizontal="left" vertical="center" wrapText="1"/>
    </xf>
    <xf numFmtId="0" fontId="11" fillId="2" borderId="0" xfId="2" applyFont="1" applyFill="1" applyBorder="1" applyAlignment="1">
      <alignment horizontal="left" vertical="center" wrapText="1"/>
    </xf>
    <xf numFmtId="0" fontId="11" fillId="2" borderId="17" xfId="2" applyFont="1" applyFill="1" applyBorder="1" applyAlignment="1">
      <alignment horizontal="left" vertical="center" wrapText="1"/>
    </xf>
    <xf numFmtId="0" fontId="18" fillId="2" borderId="11" xfId="0" applyFont="1" applyFill="1" applyBorder="1" applyAlignment="1">
      <alignment vertical="center" wrapText="1"/>
    </xf>
    <xf numFmtId="0" fontId="18" fillId="2" borderId="0" xfId="0" applyFont="1" applyFill="1" applyBorder="1" applyAlignment="1">
      <alignment vertical="center" wrapText="1"/>
    </xf>
    <xf numFmtId="0" fontId="18" fillId="2" borderId="17" xfId="0" applyFont="1" applyFill="1" applyBorder="1" applyAlignment="1">
      <alignment vertical="center" wrapText="1"/>
    </xf>
    <xf numFmtId="0" fontId="18" fillId="2" borderId="8" xfId="0" applyFont="1" applyFill="1" applyBorder="1" applyAlignment="1">
      <alignment vertical="center" wrapText="1"/>
    </xf>
    <xf numFmtId="0" fontId="17" fillId="2" borderId="8" xfId="0" applyFont="1" applyFill="1" applyBorder="1" applyAlignment="1">
      <alignment vertical="center"/>
    </xf>
    <xf numFmtId="0" fontId="22" fillId="2" borderId="8" xfId="0" applyFont="1" applyFill="1" applyBorder="1" applyAlignment="1">
      <alignment vertical="center"/>
    </xf>
    <xf numFmtId="0" fontId="23" fillId="2" borderId="8" xfId="0" applyFont="1" applyFill="1" applyBorder="1" applyAlignment="1">
      <alignment vertical="center"/>
    </xf>
    <xf numFmtId="0" fontId="11" fillId="2" borderId="15" xfId="2" applyFont="1" applyFill="1" applyBorder="1" applyAlignment="1">
      <alignment vertical="center" wrapText="1"/>
    </xf>
    <xf numFmtId="0" fontId="11" fillId="2" borderId="13" xfId="2" applyFont="1" applyFill="1" applyBorder="1" applyAlignment="1">
      <alignment vertical="center" wrapText="1"/>
    </xf>
    <xf numFmtId="0" fontId="11" fillId="2" borderId="16" xfId="2" applyFont="1" applyFill="1" applyBorder="1" applyAlignment="1">
      <alignment vertical="center" wrapText="1"/>
    </xf>
    <xf numFmtId="0" fontId="11" fillId="2" borderId="11" xfId="0" applyFont="1" applyFill="1" applyBorder="1" applyAlignment="1">
      <alignment vertical="center" wrapText="1"/>
    </xf>
    <xf numFmtId="0" fontId="11" fillId="2" borderId="0" xfId="0" applyFont="1" applyFill="1" applyBorder="1" applyAlignment="1">
      <alignment vertical="center" wrapText="1"/>
    </xf>
    <xf numFmtId="0" fontId="11" fillId="2" borderId="17" xfId="0" applyFont="1" applyFill="1" applyBorder="1" applyAlignment="1">
      <alignment vertical="center" wrapText="1"/>
    </xf>
    <xf numFmtId="0" fontId="18" fillId="2" borderId="19" xfId="0" applyFont="1" applyFill="1" applyBorder="1" applyAlignment="1">
      <alignment horizontal="left" vertical="center" wrapText="1"/>
    </xf>
    <xf numFmtId="0" fontId="9" fillId="3" borderId="7" xfId="0" applyFont="1" applyFill="1" applyBorder="1" applyAlignment="1">
      <alignment horizontal="left" vertical="center"/>
    </xf>
    <xf numFmtId="0" fontId="9" fillId="3" borderId="9" xfId="0" applyFont="1" applyFill="1" applyBorder="1" applyAlignment="1">
      <alignment horizontal="left" vertical="center"/>
    </xf>
    <xf numFmtId="0" fontId="9" fillId="3" borderId="10" xfId="0" applyFont="1" applyFill="1" applyBorder="1" applyAlignment="1">
      <alignment horizontal="left" vertical="center"/>
    </xf>
    <xf numFmtId="0" fontId="23" fillId="2" borderId="3" xfId="0" applyFont="1" applyFill="1" applyBorder="1" applyAlignment="1">
      <alignment vertical="center"/>
    </xf>
    <xf numFmtId="0" fontId="23" fillId="2" borderId="4" xfId="0" applyFont="1" applyFill="1" applyBorder="1" applyAlignment="1">
      <alignment vertical="center"/>
    </xf>
    <xf numFmtId="0" fontId="23" fillId="2" borderId="6" xfId="0" applyFont="1" applyFill="1" applyBorder="1" applyAlignment="1">
      <alignment vertical="center"/>
    </xf>
    <xf numFmtId="0" fontId="24" fillId="2" borderId="3" xfId="0" applyFont="1" applyFill="1" applyBorder="1" applyAlignment="1">
      <alignment vertical="center"/>
    </xf>
    <xf numFmtId="0" fontId="24" fillId="2" borderId="4" xfId="0" applyFont="1" applyFill="1" applyBorder="1" applyAlignment="1">
      <alignment vertical="center"/>
    </xf>
    <xf numFmtId="0" fontId="24" fillId="2" borderId="6" xfId="0" applyFont="1" applyFill="1" applyBorder="1" applyAlignment="1">
      <alignment vertical="center"/>
    </xf>
    <xf numFmtId="0" fontId="11" fillId="2" borderId="1" xfId="0" applyFont="1" applyFill="1" applyBorder="1" applyAlignment="1">
      <alignment vertical="center" wrapText="1"/>
    </xf>
    <xf numFmtId="0" fontId="11" fillId="2" borderId="5" xfId="0" applyFont="1" applyFill="1" applyBorder="1" applyAlignment="1">
      <alignment vertical="center" wrapText="1"/>
    </xf>
    <xf numFmtId="0" fontId="18" fillId="2" borderId="3" xfId="0" applyFont="1" applyFill="1" applyBorder="1" applyAlignment="1">
      <alignment vertical="center" wrapText="1"/>
    </xf>
    <xf numFmtId="0" fontId="18" fillId="2" borderId="4" xfId="0" applyFont="1" applyFill="1" applyBorder="1" applyAlignment="1">
      <alignment vertical="center" wrapText="1"/>
    </xf>
    <xf numFmtId="0" fontId="18" fillId="2" borderId="6" xfId="0" applyFont="1" applyFill="1" applyBorder="1" applyAlignment="1">
      <alignment vertical="center" wrapText="1"/>
    </xf>
    <xf numFmtId="0" fontId="11" fillId="2" borderId="1" xfId="2" applyFont="1" applyFill="1" applyBorder="1" applyAlignment="1">
      <alignment vertical="center" wrapText="1"/>
    </xf>
    <xf numFmtId="0" fontId="11" fillId="2" borderId="0" xfId="2" applyFont="1" applyFill="1" applyBorder="1" applyAlignment="1">
      <alignment vertical="center" wrapText="1"/>
    </xf>
    <xf numFmtId="0" fontId="11" fillId="2" borderId="2" xfId="2" applyFont="1" applyFill="1" applyBorder="1" applyAlignment="1">
      <alignment vertical="center" wrapText="1"/>
    </xf>
    <xf numFmtId="0" fontId="11" fillId="2" borderId="1" xfId="2" applyFont="1" applyFill="1" applyBorder="1" applyAlignment="1">
      <alignment horizontal="left" vertical="center" wrapText="1"/>
    </xf>
    <xf numFmtId="0" fontId="11" fillId="2" borderId="2" xfId="2" applyFont="1" applyFill="1" applyBorder="1" applyAlignment="1">
      <alignment horizontal="left" vertical="center" wrapText="1"/>
    </xf>
    <xf numFmtId="0" fontId="2" fillId="2" borderId="1" xfId="0" applyFont="1" applyFill="1" applyBorder="1" applyAlignment="1">
      <alignment vertical="center" wrapText="1"/>
    </xf>
    <xf numFmtId="0" fontId="18" fillId="2" borderId="5" xfId="0" applyFont="1" applyFill="1" applyBorder="1" applyAlignment="1">
      <alignment vertical="center" wrapText="1"/>
    </xf>
    <xf numFmtId="0" fontId="17" fillId="2" borderId="3" xfId="0" applyFont="1" applyFill="1" applyBorder="1" applyAlignment="1">
      <alignment vertical="center"/>
    </xf>
    <xf numFmtId="0" fontId="17" fillId="2" borderId="4" xfId="0" applyFont="1" applyFill="1" applyBorder="1" applyAlignment="1">
      <alignment vertical="center"/>
    </xf>
    <xf numFmtId="0" fontId="17" fillId="2" borderId="6" xfId="0" applyFont="1" applyFill="1" applyBorder="1" applyAlignment="1">
      <alignment vertical="center"/>
    </xf>
    <xf numFmtId="0" fontId="22" fillId="2" borderId="3" xfId="0" applyFont="1" applyFill="1" applyBorder="1" applyAlignment="1">
      <alignment vertical="center"/>
    </xf>
    <xf numFmtId="0" fontId="22" fillId="2" borderId="4" xfId="0" applyFont="1" applyFill="1" applyBorder="1" applyAlignment="1">
      <alignment vertical="center"/>
    </xf>
    <xf numFmtId="0" fontId="22" fillId="2" borderId="6" xfId="0" applyFont="1" applyFill="1" applyBorder="1" applyAlignment="1">
      <alignment vertical="center"/>
    </xf>
    <xf numFmtId="0" fontId="18" fillId="2" borderId="18" xfId="0" applyFont="1" applyFill="1" applyBorder="1" applyAlignment="1">
      <alignment vertical="center" wrapText="1"/>
    </xf>
    <xf numFmtId="0" fontId="9" fillId="4" borderId="7" xfId="0" applyFont="1" applyFill="1" applyBorder="1" applyAlignment="1">
      <alignment vertical="center"/>
    </xf>
    <xf numFmtId="0" fontId="9" fillId="4" borderId="9" xfId="0" applyFont="1" applyFill="1" applyBorder="1" applyAlignment="1">
      <alignment vertical="center"/>
    </xf>
    <xf numFmtId="0" fontId="9" fillId="4" borderId="10" xfId="0" applyFont="1" applyFill="1" applyBorder="1" applyAlignment="1">
      <alignment vertical="center"/>
    </xf>
    <xf numFmtId="0" fontId="9" fillId="4" borderId="7" xfId="2" applyFont="1" applyFill="1" applyBorder="1" applyAlignment="1">
      <alignment vertical="top"/>
    </xf>
    <xf numFmtId="0" fontId="9" fillId="4" borderId="9" xfId="2" applyFont="1" applyFill="1" applyBorder="1" applyAlignment="1">
      <alignment vertical="top"/>
    </xf>
    <xf numFmtId="0" fontId="9" fillId="4" borderId="10" xfId="2" applyFont="1" applyFill="1" applyBorder="1" applyAlignment="1">
      <alignment vertical="top"/>
    </xf>
    <xf numFmtId="0" fontId="17" fillId="4" borderId="7" xfId="0" applyFont="1" applyFill="1" applyBorder="1" applyAlignment="1">
      <alignment vertical="center"/>
    </xf>
    <xf numFmtId="0" fontId="17" fillId="4" borderId="9" xfId="0" applyFont="1" applyFill="1" applyBorder="1" applyAlignment="1">
      <alignment vertical="center"/>
    </xf>
    <xf numFmtId="0" fontId="17" fillId="4" borderId="10" xfId="0" applyFont="1" applyFill="1" applyBorder="1" applyAlignment="1">
      <alignment vertical="center"/>
    </xf>
    <xf numFmtId="0" fontId="17" fillId="4" borderId="15" xfId="0" applyFont="1" applyFill="1" applyBorder="1" applyAlignment="1">
      <alignment vertical="center"/>
    </xf>
    <xf numFmtId="0" fontId="17" fillId="4" borderId="13" xfId="0" applyFont="1" applyFill="1" applyBorder="1" applyAlignment="1">
      <alignment vertical="center"/>
    </xf>
    <xf numFmtId="0" fontId="17" fillId="4" borderId="16" xfId="0" applyFont="1" applyFill="1" applyBorder="1" applyAlignment="1">
      <alignment vertical="center"/>
    </xf>
    <xf numFmtId="0" fontId="11" fillId="2" borderId="11" xfId="2" applyFont="1" applyFill="1" applyBorder="1" applyAlignment="1">
      <alignment vertical="center" wrapText="1"/>
    </xf>
    <xf numFmtId="0" fontId="11" fillId="2" borderId="17" xfId="2" applyFont="1" applyFill="1" applyBorder="1" applyAlignment="1">
      <alignment vertical="center" wrapText="1"/>
    </xf>
    <xf numFmtId="0" fontId="18" fillId="2" borderId="7" xfId="0" applyFont="1" applyFill="1" applyBorder="1" applyAlignment="1">
      <alignment vertical="center" wrapText="1"/>
    </xf>
    <xf numFmtId="0" fontId="18" fillId="2" borderId="9" xfId="0" applyFont="1" applyFill="1" applyBorder="1" applyAlignment="1">
      <alignment vertical="center" wrapText="1"/>
    </xf>
    <xf numFmtId="0" fontId="18" fillId="2" borderId="10" xfId="0" applyFont="1" applyFill="1" applyBorder="1" applyAlignment="1">
      <alignment vertical="center" wrapText="1"/>
    </xf>
    <xf numFmtId="0" fontId="2" fillId="2" borderId="11" xfId="0" applyFont="1" applyFill="1" applyBorder="1" applyAlignment="1">
      <alignment vertical="center" wrapText="1"/>
    </xf>
    <xf numFmtId="0" fontId="9" fillId="4" borderId="15" xfId="2" applyFont="1" applyFill="1" applyBorder="1" applyAlignment="1">
      <alignment horizontal="left" vertical="center" wrapText="1"/>
    </xf>
    <xf numFmtId="0" fontId="9" fillId="4" borderId="13" xfId="2" applyFont="1" applyFill="1" applyBorder="1" applyAlignment="1">
      <alignment horizontal="left" vertical="center" wrapText="1"/>
    </xf>
    <xf numFmtId="0" fontId="9" fillId="4" borderId="16" xfId="2" applyFont="1" applyFill="1" applyBorder="1" applyAlignment="1">
      <alignment horizontal="left" vertical="center" wrapText="1"/>
    </xf>
    <xf numFmtId="0" fontId="37" fillId="3" borderId="20" xfId="0" applyFont="1" applyFill="1" applyBorder="1" applyAlignment="1">
      <alignment horizontal="left" vertical="top"/>
    </xf>
    <xf numFmtId="0" fontId="37" fillId="3" borderId="21" xfId="0" applyFont="1" applyFill="1" applyBorder="1" applyAlignment="1">
      <alignment horizontal="left" vertical="top"/>
    </xf>
    <xf numFmtId="0" fontId="43" fillId="2" borderId="22" xfId="1" applyFont="1" applyFill="1" applyBorder="1" applyAlignment="1" applyProtection="1">
      <alignment vertical="top"/>
    </xf>
    <xf numFmtId="0" fontId="38" fillId="2" borderId="23" xfId="0" applyFont="1" applyFill="1" applyBorder="1" applyAlignment="1">
      <alignment vertical="top"/>
    </xf>
    <xf numFmtId="0" fontId="43" fillId="2" borderId="24" xfId="1" applyFont="1" applyFill="1" applyBorder="1" applyAlignment="1" applyProtection="1">
      <alignment vertical="top"/>
    </xf>
    <xf numFmtId="0" fontId="38" fillId="2" borderId="25" xfId="0" applyFont="1" applyFill="1" applyBorder="1" applyAlignment="1">
      <alignment vertical="top"/>
    </xf>
    <xf numFmtId="0" fontId="43" fillId="2" borderId="0" xfId="1" applyFont="1" applyFill="1" applyBorder="1" applyAlignment="1" applyProtection="1">
      <alignment vertical="top"/>
    </xf>
    <xf numFmtId="0" fontId="38" fillId="2" borderId="0" xfId="0" applyFont="1" applyFill="1" applyBorder="1" applyAlignment="1">
      <alignment vertical="top"/>
    </xf>
    <xf numFmtId="0" fontId="6" fillId="3" borderId="20" xfId="0" applyFont="1" applyFill="1" applyBorder="1" applyAlignment="1">
      <alignment horizontal="left"/>
    </xf>
    <xf numFmtId="0" fontId="6" fillId="3" borderId="21" xfId="0" applyFont="1" applyFill="1" applyBorder="1" applyAlignment="1">
      <alignment horizontal="left"/>
    </xf>
    <xf numFmtId="0" fontId="38" fillId="0" borderId="22" xfId="0" applyFont="1" applyBorder="1" applyAlignment="1">
      <alignment horizontal="left" wrapText="1"/>
    </xf>
    <xf numFmtId="0" fontId="38" fillId="0" borderId="23" xfId="0" applyFont="1" applyBorder="1" applyAlignment="1">
      <alignment horizontal="left" wrapText="1"/>
    </xf>
    <xf numFmtId="0" fontId="38" fillId="2" borderId="22" xfId="1" applyFont="1" applyFill="1" applyBorder="1" applyAlignment="1" applyProtection="1">
      <alignment horizontal="left"/>
    </xf>
    <xf numFmtId="0" fontId="38" fillId="2" borderId="23" xfId="1" applyFont="1" applyFill="1" applyBorder="1" applyAlignment="1" applyProtection="1">
      <alignment horizontal="left"/>
    </xf>
    <xf numFmtId="0" fontId="38" fillId="2" borderId="22" xfId="1" applyFont="1" applyFill="1" applyBorder="1" applyAlignment="1" applyProtection="1">
      <alignment horizontal="left" wrapText="1"/>
    </xf>
    <xf numFmtId="0" fontId="38" fillId="2" borderId="23" xfId="1" applyFont="1" applyFill="1" applyBorder="1" applyAlignment="1" applyProtection="1">
      <alignment horizontal="left" wrapText="1"/>
    </xf>
  </cellXfs>
  <cellStyles count="6">
    <cellStyle name="Hyperlink" xfId="1" builtinId="8"/>
    <cellStyle name="Normal" xfId="0" builtinId="0"/>
    <cellStyle name="Normal 2" xfId="2"/>
    <cellStyle name="Normal 3" xfId="4"/>
    <cellStyle name="Normal_Safeground Tables and Graphs" xfId="5"/>
    <cellStyle name="Percent" xfId="3" builtinId="5"/>
  </cellStyles>
  <dxfs count="180">
    <dxf>
      <font>
        <color rgb="FFFF0000"/>
      </font>
    </dxf>
    <dxf>
      <font>
        <color rgb="FFFF0000"/>
      </font>
    </dxf>
    <dxf>
      <font>
        <color rgb="FFFF9900"/>
      </font>
    </dxf>
    <dxf>
      <font>
        <color rgb="FFFF9900"/>
      </font>
    </dxf>
    <dxf>
      <font>
        <color rgb="FF00B05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s>
  <tableStyles count="0" defaultTableStyle="TableStyleMedium2" defaultPivotStyle="PivotStyleLight16"/>
  <colors>
    <mruColors>
      <color rgb="FF4881BD"/>
      <color rgb="FFDAEEF3"/>
      <color rgb="FF008000"/>
      <color rgb="FF18EFF4"/>
      <color rgb="FFFF9900"/>
      <color rgb="FFE26B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usernames" Target="revisions/userNam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12</xdr:row>
      <xdr:rowOff>0</xdr:rowOff>
    </xdr:from>
    <xdr:to>
      <xdr:col>9</xdr:col>
      <xdr:colOff>559032</xdr:colOff>
      <xdr:row>37</xdr:row>
      <xdr:rowOff>84240</xdr:rowOff>
    </xdr:to>
    <xdr:pic>
      <xdr:nvPicPr>
        <xdr:cNvPr id="9" name="Picture 8"/>
        <xdr:cNvPicPr>
          <a:picLocks noChangeAspect="1"/>
        </xdr:cNvPicPr>
      </xdr:nvPicPr>
      <xdr:blipFill>
        <a:blip xmlns:r="http://schemas.openxmlformats.org/officeDocument/2006/relationships" r:embed="rId1"/>
        <a:stretch>
          <a:fillRect/>
        </a:stretch>
      </xdr:blipFill>
      <xdr:spPr>
        <a:xfrm>
          <a:off x="133350" y="2286000"/>
          <a:ext cx="9998307" cy="48467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11</xdr:row>
      <xdr:rowOff>0</xdr:rowOff>
    </xdr:from>
    <xdr:to>
      <xdr:col>6</xdr:col>
      <xdr:colOff>347693</xdr:colOff>
      <xdr:row>37</xdr:row>
      <xdr:rowOff>137601</xdr:rowOff>
    </xdr:to>
    <xdr:pic>
      <xdr:nvPicPr>
        <xdr:cNvPr id="2" name="Picture 1"/>
        <xdr:cNvPicPr>
          <a:picLocks noChangeAspect="1"/>
        </xdr:cNvPicPr>
      </xdr:nvPicPr>
      <xdr:blipFill>
        <a:blip xmlns:r="http://schemas.openxmlformats.org/officeDocument/2006/relationships" r:embed="rId1"/>
        <a:stretch>
          <a:fillRect/>
        </a:stretch>
      </xdr:blipFill>
      <xdr:spPr>
        <a:xfrm>
          <a:off x="123825" y="2047875"/>
          <a:ext cx="11339543" cy="5090601"/>
        </a:xfrm>
        <a:prstGeom prst="rect">
          <a:avLst/>
        </a:prstGeom>
      </xdr:spPr>
    </xdr:pic>
    <xdr:clientData/>
  </xdr:twoCellAnchor>
</xdr:wsDr>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2" Type="http://schemas.openxmlformats.org/officeDocument/2006/relationships/revisionLog" Target="revisionLog2.xml"/><Relationship Id="rId1" Type="http://schemas.openxmlformats.org/officeDocument/2006/relationships/revisionLog" Target="revisionLog1.xml"/><Relationship Id="rId6" Type="http://schemas.openxmlformats.org/officeDocument/2006/relationships/revisionLog" Target="revisionLog6.xml"/><Relationship Id="rId5" Type="http://schemas.openxmlformats.org/officeDocument/2006/relationships/revisionLog" Target="revisionLog5.xml"/><Relationship Id="rId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7B98B989-E3EE-4E5E-9C1A-11FCDCB1C2A0}" diskRevisions="1" revisionId="17" version="6">
  <header guid="{C86B06D6-C422-49DE-9482-11DED7B6ABDB}" dateTime="2017-01-25T11:53:37" maxSheetId="9" userName="Tattersall, Jack" r:id="rId1">
    <sheetIdMap count="8">
      <sheetId val="1"/>
      <sheetId val="2"/>
      <sheetId val="3"/>
      <sheetId val="4"/>
      <sheetId val="5"/>
      <sheetId val="6"/>
      <sheetId val="7"/>
      <sheetId val="8"/>
    </sheetIdMap>
  </header>
  <header guid="{ABBB7BA9-1642-4746-9FF4-001AAC3996A7}" dateTime="2017-01-25T11:54:00" maxSheetId="9" userName="Tattersall, Jack" r:id="rId2" minRId="1" maxRId="2">
    <sheetIdMap count="8">
      <sheetId val="1"/>
      <sheetId val="2"/>
      <sheetId val="3"/>
      <sheetId val="4"/>
      <sheetId val="5"/>
      <sheetId val="6"/>
      <sheetId val="7"/>
      <sheetId val="8"/>
    </sheetIdMap>
  </header>
  <header guid="{723B81B1-321D-43F0-863D-05E32ADC8C1E}" dateTime="2017-01-25T17:02:02" maxSheetId="9" userName="White, Rosanna" r:id="rId3" minRId="3" maxRId="11">
    <sheetIdMap count="8">
      <sheetId val="1"/>
      <sheetId val="2"/>
      <sheetId val="3"/>
      <sheetId val="4"/>
      <sheetId val="5"/>
      <sheetId val="6"/>
      <sheetId val="7"/>
      <sheetId val="8"/>
    </sheetIdMap>
  </header>
  <header guid="{D9BBEF6D-B3C9-4E1D-9848-69473898BBBB}" dateTime="2017-01-27T10:51:14" maxSheetId="9" userName="White, Rosanna" r:id="rId4" minRId="12" maxRId="16">
    <sheetIdMap count="8">
      <sheetId val="1"/>
      <sheetId val="2"/>
      <sheetId val="3"/>
      <sheetId val="4"/>
      <sheetId val="5"/>
      <sheetId val="6"/>
      <sheetId val="7"/>
      <sheetId val="8"/>
    </sheetIdMap>
  </header>
  <header guid="{94EB8347-6601-4D5F-B527-FEA71DBC7E80}" dateTime="2017-01-27T10:52:15" maxSheetId="9" userName="White, Rosanna" r:id="rId5">
    <sheetIdMap count="8">
      <sheetId val="1"/>
      <sheetId val="2"/>
      <sheetId val="3"/>
      <sheetId val="4"/>
      <sheetId val="5"/>
      <sheetId val="6"/>
      <sheetId val="7"/>
      <sheetId val="8"/>
    </sheetIdMap>
  </header>
  <header guid="{7B98B989-E3EE-4E5E-9C1A-11FCDCB1C2A0}" dateTime="2017-01-27T11:34:33" maxSheetId="9" userName="White, Rosanna" r:id="rId6" minRId="17">
    <sheetIdMap count="8">
      <sheetId val="1"/>
      <sheetId val="2"/>
      <sheetId val="3"/>
      <sheetId val="4"/>
      <sheetId val="5"/>
      <sheetId val="6"/>
      <sheetId val="7"/>
      <sheetId val="8"/>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B19" t="inlineStr">
      <is>
        <r>
          <rPr>
            <b/>
            <sz val="11"/>
            <color theme="1"/>
            <rFont val="Calibri"/>
            <family val="2"/>
          </rPr>
          <t>Certified only analyses:</t>
        </r>
        <r>
          <rPr>
            <sz val="11"/>
            <color theme="1"/>
            <rFont val="Calibri"/>
            <family val="2"/>
          </rPr>
          <t xml:space="preserve"> The treatment groups include only those who are know to have been certified for the first course they registered for and are matched to offenders across England and Wales.</t>
        </r>
      </is>
    </oc>
    <nc r="B19" t="inlineStr">
      <is>
        <r>
          <rPr>
            <b/>
            <sz val="11"/>
            <color theme="1"/>
            <rFont val="Calibri"/>
            <family val="2"/>
          </rPr>
          <t>Certified only analyses:</t>
        </r>
        <r>
          <rPr>
            <sz val="11"/>
            <color theme="1"/>
            <rFont val="Calibri"/>
            <family val="2"/>
          </rPr>
          <t xml:space="preserve"> The treatment groups include only those who are known to have been certified for the first course they registered for and are matched to offenders across England and Wales.</t>
        </r>
      </is>
    </nc>
  </rcc>
  <rcc rId="2" sId="2">
    <oc r="F45">
      <f>(C45*8513)/6731</f>
    </oc>
    <nc r="F45"/>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 sId="1">
    <oc r="C7" t="inlineStr">
      <is>
        <t>Overall Complex: Standardised differences between intervention participants and a national control group</t>
      </is>
    </oc>
    <nc r="C7" t="inlineStr">
      <is>
        <t>Overall Complex: Standardised differences between intervention participants and a national comparison group</t>
      </is>
    </nc>
  </rcc>
  <rcc rId="4" sId="1">
    <oc r="C8" t="inlineStr">
      <is>
        <t>Overall Standard: Standardised differences between intervention participants and a national control group</t>
      </is>
    </oc>
    <nc r="C8" t="inlineStr">
      <is>
        <t>Overall Standard: Standardised differences between intervention participants and a national comparison group</t>
      </is>
    </nc>
  </rcc>
  <rcc rId="5" sId="1">
    <oc r="C9" t="inlineStr">
      <is>
        <r>
          <t>Certified</t>
        </r>
        <r>
          <rPr>
            <sz val="11"/>
            <color theme="1"/>
            <rFont val="Calibri"/>
            <family val="2"/>
          </rPr>
          <t xml:space="preserve">  complex: Standardised differences between intervention participants and a national control group</t>
        </r>
      </is>
    </oc>
    <nc r="C9" t="inlineStr">
      <is>
        <t>Certified  complex: Standardised differences between intervention participants and a national comparison group</t>
      </is>
    </nc>
  </rcc>
  <rcc rId="6" sId="1">
    <oc r="C10" t="inlineStr">
      <is>
        <t>Certified  Standard: Standardised differences between intervention participants and a national control group</t>
      </is>
    </oc>
    <nc r="C10" t="inlineStr">
      <is>
        <t>Certified  Standard: Standardised differences between intervention participants and a national comparison group</t>
      </is>
    </nc>
  </rcc>
  <rfmt sheetId="2" sqref="E15" start="0" length="0">
    <dxf>
      <border>
        <right style="thin">
          <color indexed="64"/>
        </right>
      </border>
    </dxf>
  </rfmt>
  <rfmt sheetId="2" sqref="E18" start="0" length="0">
    <dxf>
      <border>
        <right style="thin">
          <color indexed="64"/>
        </right>
      </border>
    </dxf>
  </rfmt>
  <rcc rId="7" sId="2">
    <oc r="B3" t="inlineStr">
      <is>
        <t>Overall complex model: Standardised differences between intervention participants and a national comparison group</t>
      </is>
    </oc>
    <nc r="B3" t="inlineStr">
      <is>
        <t>Overall complex model: Standardised differences between treatment participants and a national comparison group</t>
      </is>
    </nc>
  </rcc>
  <rcc rId="8" sId="3">
    <oc r="B3" t="inlineStr">
      <is>
        <t>Overall standard model: Standardised differences between intervention participants and a national comparison group</t>
      </is>
    </oc>
    <nc r="B3" t="inlineStr">
      <is>
        <t>Overall standard model: Standardised differences between treatment participants and a national comparison group</t>
      </is>
    </nc>
  </rcc>
  <rcc rId="9" sId="4">
    <oc r="B3" t="inlineStr">
      <is>
        <r>
          <t xml:space="preserve">Certified </t>
        </r>
        <r>
          <rPr>
            <b/>
            <vertAlign val="superscript"/>
            <sz val="11"/>
            <color theme="1"/>
            <rFont val="Arial"/>
            <family val="2"/>
          </rPr>
          <t>1</t>
        </r>
        <r>
          <rPr>
            <b/>
            <sz val="11"/>
            <color theme="1"/>
            <rFont val="Arial"/>
            <family val="2"/>
          </rPr>
          <t xml:space="preserve"> complex model: Standardised differences between intervention participants and a national comparison group </t>
        </r>
      </is>
    </oc>
    <nc r="B3" t="inlineStr">
      <is>
        <r>
          <t xml:space="preserve">Certified </t>
        </r>
        <r>
          <rPr>
            <b/>
            <vertAlign val="superscript"/>
            <sz val="11"/>
            <color theme="1"/>
            <rFont val="Arial"/>
            <family val="2"/>
          </rPr>
          <t>1</t>
        </r>
        <r>
          <rPr>
            <b/>
            <sz val="11"/>
            <color theme="1"/>
            <rFont val="Arial"/>
            <family val="2"/>
          </rPr>
          <t xml:space="preserve"> complex model: Standardised differences between treatment participants and a national comparison group </t>
        </r>
      </is>
    </nc>
  </rcc>
  <rcc rId="10" sId="5">
    <oc r="B3" t="inlineStr">
      <is>
        <r>
          <t>Certified</t>
        </r>
        <r>
          <rPr>
            <b/>
            <vertAlign val="superscript"/>
            <sz val="11"/>
            <color theme="1"/>
            <rFont val="Arial"/>
            <family val="2"/>
          </rPr>
          <t>1</t>
        </r>
        <r>
          <rPr>
            <b/>
            <sz val="11"/>
            <color theme="1"/>
            <rFont val="Arial"/>
            <family val="2"/>
          </rPr>
          <t xml:space="preserve"> standard model: Standardised differences between intervention participants who received a certification and a national comparison group </t>
        </r>
      </is>
    </oc>
    <nc r="B3" t="inlineStr">
      <is>
        <r>
          <t>Certified</t>
        </r>
        <r>
          <rPr>
            <b/>
            <vertAlign val="superscript"/>
            <sz val="11"/>
            <color theme="1"/>
            <rFont val="Arial"/>
            <family val="2"/>
          </rPr>
          <t>1</t>
        </r>
        <r>
          <rPr>
            <b/>
            <sz val="11"/>
            <color theme="1"/>
            <rFont val="Arial"/>
            <family val="2"/>
          </rPr>
          <t xml:space="preserve"> standard model: Standardised differences between treatment participants who received a certification and a national comparison group </t>
        </r>
      </is>
    </nc>
  </rcc>
  <rcc rId="11" sId="1">
    <oc r="B17" t="inlineStr">
      <is>
        <r>
          <rPr>
            <b/>
            <sz val="11"/>
            <color theme="1"/>
            <rFont val="Calibri"/>
            <family val="2"/>
          </rPr>
          <t>Matching the treatment and control groups:</t>
        </r>
        <r>
          <rPr>
            <sz val="11"/>
            <color theme="1"/>
            <rFont val="Calibri"/>
            <family val="2"/>
          </rPr>
          <t xml:space="preserve"> The models control for accommodation status, employment history, education, drug and alcohol use, thinking and behaviour, and emotional wellbeing, as well as demographics  and criminal history.</t>
        </r>
      </is>
    </oc>
    <nc r="B17" t="inlineStr">
      <is>
        <r>
          <rPr>
            <b/>
            <sz val="11"/>
            <color theme="1"/>
            <rFont val="Calibri"/>
            <family val="2"/>
          </rPr>
          <t>Matching the treatment and comparison groups:</t>
        </r>
        <r>
          <rPr>
            <sz val="11"/>
            <color theme="1"/>
            <rFont val="Calibri"/>
            <family val="2"/>
          </rPr>
          <t xml:space="preserve"> The models control for accommodation status, employment history, education, drug and alcohol use, thinking and behaviour, and emotional wellbeing, as well as demographics  and criminal history.</t>
        </r>
      </is>
    </nc>
  </rcc>
  <rcv guid="{782BA37A-B6FD-472C-88F3-09B77EF7A055}"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 sId="1">
    <oc r="C7" t="inlineStr">
      <is>
        <t>Overall Complex: Standardised differences between intervention participants and a national comparison group</t>
      </is>
    </oc>
    <nc r="C7" t="inlineStr">
      <is>
        <t>Overall Complex: Standardised differences between treatment participants and a national comparison group</t>
      </is>
    </nc>
  </rcc>
  <rcc rId="13" sId="1">
    <oc r="C8" t="inlineStr">
      <is>
        <t>Overall Standard: Standardised differences between intervention participants and a national comparison group</t>
      </is>
    </oc>
    <nc r="C8" t="inlineStr">
      <is>
        <t>Overall Standard: Standardised differences between treatment participants and a national comparison group</t>
      </is>
    </nc>
  </rcc>
  <rcc rId="14" sId="1">
    <oc r="C9" t="inlineStr">
      <is>
        <t>Certified  complex: Standardised differences between intervention participants and a national comparison group</t>
      </is>
    </oc>
    <nc r="C9" t="inlineStr">
      <is>
        <t>Certified  complex: Standardised differences between treatment participants and a national comparison group</t>
      </is>
    </nc>
  </rcc>
  <rcc rId="15" sId="1">
    <oc r="C10" t="inlineStr">
      <is>
        <t>Certified  Standard: Standardised differences between intervention participants and a national comparison group</t>
      </is>
    </oc>
    <nc r="C10" t="inlineStr">
      <is>
        <t>Certified  Standard: Standardised differences between treatment participants and a national comparison group</t>
      </is>
    </nc>
  </rcc>
  <rfmt sheetId="1" sqref="B5:C19" start="0" length="2147483647">
    <dxf>
      <font>
        <name val="Arial"/>
        <scheme val="none"/>
      </font>
    </dxf>
  </rfmt>
  <rcc rId="16" sId="1">
    <oc r="B17" t="inlineStr">
      <is>
        <r>
          <rPr>
            <b/>
            <sz val="11"/>
            <color theme="1"/>
            <rFont val="Arial"/>
            <family val="2"/>
          </rPr>
          <t>Matching the treatment and comparison groups:</t>
        </r>
        <r>
          <rPr>
            <sz val="11"/>
            <color theme="1"/>
            <rFont val="Arial"/>
            <family val="2"/>
          </rPr>
          <t xml:space="preserve"> The models control for accommodation status, employment history, education, drug and alcohol use, thinking and behaviour, and emotional wellbeing, as well as demographics  and criminal history.</t>
        </r>
      </is>
    </oc>
    <nc r="B17" t="inlineStr">
      <is>
        <r>
          <rPr>
            <b/>
            <sz val="11"/>
            <color theme="1"/>
            <rFont val="Arial"/>
            <family val="2"/>
          </rPr>
          <t>Matching the treatment and comparison groups:</t>
        </r>
        <r>
          <rPr>
            <sz val="11"/>
            <color theme="1"/>
            <rFont val="Arial"/>
            <family val="2"/>
          </rPr>
          <t xml:space="preserve"> The complex models control for accommodation status, employment history, education, drug and alcohol use, thinking and behaviour, and emotional wellbeing, as well as demographics  and criminal history. The Standard models control for demographics and criminal history only.</t>
        </r>
      </is>
    </nc>
  </rcc>
  <rfmt sheetId="1" sqref="B7:C19" start="0" length="2147483647">
    <dxf>
      <font/>
    </dxf>
  </rfmt>
  <rcv guid="{782BA37A-B6FD-472C-88F3-09B77EF7A055}" action="delete"/>
  <rcv guid="{782BA37A-B6FD-472C-88F3-09B77EF7A055}"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82BA37A-B6FD-472C-88F3-09B77EF7A055}" action="delete"/>
  <rcv guid="{782BA37A-B6FD-472C-88F3-09B77EF7A055}"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7" sId="1" ref="A6:XFD6" action="deleteRow">
    <rfmt sheetId="1" xfDxf="1" sqref="A6:XFD6" start="0" length="0">
      <dxf>
        <fill>
          <patternFill patternType="solid">
            <bgColor theme="0"/>
          </patternFill>
        </fill>
      </dxf>
    </rfmt>
    <rfmt sheetId="1" s="1" sqref="B6" start="0" length="0">
      <dxf>
        <font>
          <u/>
          <sz val="11"/>
          <color theme="10"/>
          <name val="Arial"/>
          <scheme val="none"/>
        </font>
        <alignment vertical="top" readingOrder="0"/>
        <border outline="0">
          <left style="thin">
            <color rgb="FF90CCDC"/>
          </left>
        </border>
      </dxf>
    </rfmt>
    <rfmt sheetId="1" sqref="C6" start="0" length="0">
      <dxf>
        <font>
          <sz val="11"/>
          <color theme="1"/>
          <name val="Arial"/>
          <scheme val="none"/>
        </font>
        <alignment vertical="top" readingOrder="0"/>
        <border outline="0">
          <right style="thin">
            <color rgb="FF90CCDC"/>
          </right>
        </border>
      </dxf>
    </rfmt>
  </rrc>
  <rcv guid="{782BA37A-B6FD-472C-88F3-09B77EF7A055}" action="delete"/>
  <rcv guid="{782BA37A-B6FD-472C-88F3-09B77EF7A055}"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ABBB7BA9-1642-4746-9FF4-001AAC3996A7}" name="Tattersall, Jack" id="-1952168632" dateTime="2017-01-25T11:53:37"/>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1"/>
  <sheetViews>
    <sheetView tabSelected="1" workbookViewId="0"/>
  </sheetViews>
  <sheetFormatPr defaultRowHeight="15" x14ac:dyDescent="0.25"/>
  <cols>
    <col min="1" max="1" width="2.7109375" style="1" customWidth="1"/>
    <col min="2" max="2" width="13.140625" style="1" customWidth="1"/>
    <col min="3" max="3" width="136.85546875" style="1" customWidth="1"/>
    <col min="4" max="16384" width="9.140625" style="1"/>
  </cols>
  <sheetData>
    <row r="1" spans="2:6" ht="12" customHeight="1" x14ac:dyDescent="0.25"/>
    <row r="2" spans="2:6" s="22" customFormat="1" ht="35.25" customHeight="1" x14ac:dyDescent="0.2">
      <c r="B2" s="87" t="s">
        <v>300</v>
      </c>
      <c r="C2" s="88"/>
      <c r="D2" s="21"/>
      <c r="E2" s="21"/>
      <c r="F2" s="21"/>
    </row>
    <row r="3" spans="2:6" s="22" customFormat="1" x14ac:dyDescent="0.25">
      <c r="B3" s="89" t="s">
        <v>85</v>
      </c>
      <c r="C3" s="89"/>
      <c r="D3" s="23"/>
      <c r="E3" s="23"/>
    </row>
    <row r="4" spans="2:6" s="22" customFormat="1" x14ac:dyDescent="0.25">
      <c r="B4" s="90"/>
      <c r="C4" s="90"/>
      <c r="D4" s="23"/>
      <c r="E4" s="23"/>
    </row>
    <row r="5" spans="2:6" x14ac:dyDescent="0.25">
      <c r="B5" s="171" t="s">
        <v>82</v>
      </c>
      <c r="C5" s="172"/>
    </row>
    <row r="6" spans="2:6" x14ac:dyDescent="0.25">
      <c r="B6" s="173" t="s">
        <v>118</v>
      </c>
      <c r="C6" s="174" t="s">
        <v>348</v>
      </c>
    </row>
    <row r="7" spans="2:6" x14ac:dyDescent="0.25">
      <c r="B7" s="173" t="s">
        <v>119</v>
      </c>
      <c r="C7" s="174" t="s">
        <v>349</v>
      </c>
    </row>
    <row r="8" spans="2:6" x14ac:dyDescent="0.25">
      <c r="B8" s="173" t="s">
        <v>120</v>
      </c>
      <c r="C8" s="174" t="s">
        <v>350</v>
      </c>
    </row>
    <row r="9" spans="2:6" x14ac:dyDescent="0.25">
      <c r="B9" s="175" t="s">
        <v>121</v>
      </c>
      <c r="C9" s="176" t="s">
        <v>351</v>
      </c>
    </row>
    <row r="10" spans="2:6" x14ac:dyDescent="0.25">
      <c r="B10" s="177"/>
      <c r="C10" s="178"/>
    </row>
    <row r="11" spans="2:6" x14ac:dyDescent="0.25">
      <c r="B11" s="171" t="s">
        <v>66</v>
      </c>
      <c r="C11" s="172"/>
    </row>
    <row r="12" spans="2:6" x14ac:dyDescent="0.25">
      <c r="B12" s="173" t="s">
        <v>122</v>
      </c>
      <c r="C12" s="174" t="s">
        <v>84</v>
      </c>
    </row>
    <row r="13" spans="2:6" x14ac:dyDescent="0.25">
      <c r="B13" s="175" t="s">
        <v>123</v>
      </c>
      <c r="C13" s="176" t="s">
        <v>83</v>
      </c>
      <c r="F13" s="24"/>
    </row>
    <row r="14" spans="2:6" x14ac:dyDescent="0.25">
      <c r="B14" s="63"/>
      <c r="C14" s="63"/>
      <c r="F14" s="24"/>
    </row>
    <row r="15" spans="2:6" x14ac:dyDescent="0.25">
      <c r="B15" s="179" t="s">
        <v>117</v>
      </c>
      <c r="C15" s="180"/>
    </row>
    <row r="16" spans="2:6" ht="45.75" customHeight="1" x14ac:dyDescent="0.25">
      <c r="B16" s="181" t="s">
        <v>354</v>
      </c>
      <c r="C16" s="182"/>
    </row>
    <row r="17" spans="2:5" ht="17.25" customHeight="1" x14ac:dyDescent="0.25">
      <c r="B17" s="183" t="s">
        <v>352</v>
      </c>
      <c r="C17" s="184"/>
    </row>
    <row r="18" spans="2:5" ht="29.25" customHeight="1" x14ac:dyDescent="0.25">
      <c r="B18" s="185" t="s">
        <v>353</v>
      </c>
      <c r="C18" s="186"/>
    </row>
    <row r="19" spans="2:5" ht="3" customHeight="1" x14ac:dyDescent="0.25">
      <c r="B19" s="61"/>
      <c r="C19" s="62"/>
    </row>
    <row r="20" spans="2:5" ht="10.5" customHeight="1" x14ac:dyDescent="0.25">
      <c r="B20" s="25"/>
      <c r="C20" s="25"/>
    </row>
    <row r="21" spans="2:5" ht="15" customHeight="1" x14ac:dyDescent="0.25">
      <c r="B21" s="86"/>
      <c r="C21" s="86"/>
    </row>
    <row r="22" spans="2:5" x14ac:dyDescent="0.25">
      <c r="E22" s="26"/>
    </row>
    <row r="23" spans="2:5" x14ac:dyDescent="0.25">
      <c r="B23" s="17"/>
      <c r="C23" s="17"/>
      <c r="E23" s="26"/>
    </row>
    <row r="24" spans="2:5" x14ac:dyDescent="0.25">
      <c r="B24" s="24"/>
      <c r="E24" s="26"/>
    </row>
    <row r="25" spans="2:5" x14ac:dyDescent="0.25">
      <c r="E25" s="26"/>
    </row>
    <row r="26" spans="2:5" x14ac:dyDescent="0.25">
      <c r="E26" s="26"/>
    </row>
    <row r="31" spans="2:5" x14ac:dyDescent="0.25">
      <c r="B31" s="24"/>
    </row>
  </sheetData>
  <customSheetViews>
    <customSheetView guid="{782BA37A-B6FD-472C-88F3-09B77EF7A055}">
      <pageMargins left="0.7" right="0.7" top="0.75" bottom="0.75" header="0.3" footer="0.3"/>
      <pageSetup paperSize="9" orientation="portrait" r:id="rId1"/>
    </customSheetView>
    <customSheetView guid="{D4F0F9F3-2760-4804-A01E-F8E46D53FD00}">
      <selection activeCell="B19" sqref="B19:C19"/>
      <pageMargins left="0.7" right="0.7" top="0.75" bottom="0.75" header="0.3" footer="0.3"/>
      <pageSetup paperSize="9" orientation="portrait" r:id="rId2"/>
    </customSheetView>
  </customSheetViews>
  <mergeCells count="10">
    <mergeCell ref="B21:C21"/>
    <mergeCell ref="B2:C2"/>
    <mergeCell ref="B3:C3"/>
    <mergeCell ref="B4:C4"/>
    <mergeCell ref="B11:C11"/>
    <mergeCell ref="B5:C5"/>
    <mergeCell ref="B15:C15"/>
    <mergeCell ref="B16:C16"/>
    <mergeCell ref="B17:C17"/>
    <mergeCell ref="B18:C18"/>
  </mergeCells>
  <hyperlinks>
    <hyperlink ref="B7" location="'A.2 Overall standard model'!A1" display="Table A.2"/>
    <hyperlink ref="B6" location="'A.1 Overall complex model'!A1" display="Table A.1"/>
    <hyperlink ref="B8" location="'A.3Certified complex model'!A1" display="Table A.3"/>
    <hyperlink ref="B9" location="'A.4 Certified standard model'!A1" display="Table A.4"/>
    <hyperlink ref="B12" location="'B.1 Established needs'!A1" display="Chart B.1"/>
    <hyperlink ref="B13" location="'B.2 Combined needs'!A1" display="Chart B.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93"/>
  <sheetViews>
    <sheetView zoomScaleNormal="100" workbookViewId="0"/>
  </sheetViews>
  <sheetFormatPr defaultRowHeight="15" x14ac:dyDescent="0.25"/>
  <cols>
    <col min="1" max="1" width="2.7109375" style="1" customWidth="1"/>
    <col min="2" max="2" width="60.7109375" style="1" customWidth="1"/>
    <col min="3" max="5" width="12.7109375" style="1" customWidth="1"/>
    <col min="6" max="6" width="35.85546875" style="1" customWidth="1"/>
    <col min="7" max="16384" width="9.140625" style="1"/>
  </cols>
  <sheetData>
    <row r="1" spans="2:7" ht="12" customHeight="1" x14ac:dyDescent="0.25"/>
    <row r="2" spans="2:7" ht="18" x14ac:dyDescent="0.25">
      <c r="B2" s="91" t="s">
        <v>336</v>
      </c>
      <c r="C2" s="91"/>
      <c r="D2" s="91"/>
      <c r="E2" s="91"/>
      <c r="F2" s="91"/>
    </row>
    <row r="3" spans="2:7" ht="17.25" customHeight="1" x14ac:dyDescent="0.25">
      <c r="B3" s="104" t="s">
        <v>344</v>
      </c>
      <c r="C3" s="104"/>
      <c r="D3" s="104"/>
      <c r="E3" s="104"/>
      <c r="F3" s="104"/>
    </row>
    <row r="4" spans="2:7" ht="15" customHeight="1" x14ac:dyDescent="0.25">
      <c r="B4" s="17"/>
    </row>
    <row r="5" spans="2:7" ht="45" customHeight="1" x14ac:dyDescent="0.25">
      <c r="B5" s="27"/>
      <c r="C5" s="82" t="s">
        <v>0</v>
      </c>
      <c r="D5" s="82" t="s">
        <v>331</v>
      </c>
      <c r="E5" s="83" t="s">
        <v>1</v>
      </c>
    </row>
    <row r="6" spans="2:7" ht="15" customHeight="1" x14ac:dyDescent="0.25">
      <c r="B6" s="44" t="s">
        <v>2</v>
      </c>
      <c r="C6" s="84">
        <v>8513</v>
      </c>
      <c r="D6" s="85">
        <v>328067</v>
      </c>
      <c r="E6" s="43"/>
      <c r="G6" s="18"/>
    </row>
    <row r="7" spans="2:7" ht="15" customHeight="1" x14ac:dyDescent="0.25">
      <c r="B7" s="96" t="s">
        <v>86</v>
      </c>
      <c r="C7" s="97"/>
      <c r="D7" s="97"/>
      <c r="E7" s="98"/>
      <c r="G7" s="18"/>
    </row>
    <row r="8" spans="2:7" ht="15" customHeight="1" x14ac:dyDescent="0.25">
      <c r="B8" s="29" t="s">
        <v>71</v>
      </c>
      <c r="C8" s="30">
        <v>0.110889228239164</v>
      </c>
      <c r="D8" s="30">
        <v>0.111495287862322</v>
      </c>
      <c r="E8" s="31">
        <v>-0.192778566092528</v>
      </c>
      <c r="G8" s="18"/>
    </row>
    <row r="9" spans="2:7" ht="15" customHeight="1" x14ac:dyDescent="0.25">
      <c r="B9" s="29" t="s">
        <v>6</v>
      </c>
      <c r="C9" s="30">
        <v>0.88911077176083597</v>
      </c>
      <c r="D9" s="30">
        <v>0.88850471213767801</v>
      </c>
      <c r="E9" s="31">
        <v>0.19277856609256699</v>
      </c>
      <c r="G9" s="18"/>
    </row>
    <row r="10" spans="2:7" ht="15" customHeight="1" x14ac:dyDescent="0.25">
      <c r="B10" s="99" t="s">
        <v>3</v>
      </c>
      <c r="C10" s="100"/>
      <c r="D10" s="100"/>
      <c r="E10" s="101"/>
    </row>
    <row r="11" spans="2:7" ht="15" customHeight="1" x14ac:dyDescent="0.25">
      <c r="B11" s="35" t="s">
        <v>4</v>
      </c>
      <c r="C11" s="30">
        <v>0.78256783742511404</v>
      </c>
      <c r="D11" s="30">
        <v>0.78648259150009403</v>
      </c>
      <c r="E11" s="31">
        <v>-0.95212072345405097</v>
      </c>
    </row>
    <row r="12" spans="2:7" ht="15" customHeight="1" x14ac:dyDescent="0.25">
      <c r="B12" s="35" t="s">
        <v>306</v>
      </c>
      <c r="C12" s="30">
        <v>0.132738165159168</v>
      </c>
      <c r="D12" s="30">
        <v>0.12924473504056</v>
      </c>
      <c r="E12" s="31">
        <v>1.0354011123850499</v>
      </c>
    </row>
    <row r="13" spans="2:7" ht="15" customHeight="1" x14ac:dyDescent="0.25">
      <c r="B13" s="35" t="s">
        <v>288</v>
      </c>
      <c r="C13" s="30">
        <v>6.6369082579584196E-2</v>
      </c>
      <c r="D13" s="30">
        <v>6.5978829752059001E-2</v>
      </c>
      <c r="E13" s="31">
        <v>0.15698349097998399</v>
      </c>
    </row>
    <row r="14" spans="2:7" ht="15" customHeight="1" x14ac:dyDescent="0.25">
      <c r="B14" s="35" t="s">
        <v>289</v>
      </c>
      <c r="C14" s="30">
        <v>1.8324914836133001E-2</v>
      </c>
      <c r="D14" s="30">
        <v>1.8293843707286699E-2</v>
      </c>
      <c r="E14" s="31">
        <v>2.3174867163329099E-2</v>
      </c>
    </row>
    <row r="15" spans="2:7" ht="15" customHeight="1" x14ac:dyDescent="0.25">
      <c r="B15" s="122" t="s">
        <v>5</v>
      </c>
      <c r="C15" s="123"/>
      <c r="D15" s="123"/>
      <c r="E15" s="124"/>
    </row>
    <row r="16" spans="2:7" ht="15" customHeight="1" x14ac:dyDescent="0.25">
      <c r="B16" s="35" t="s">
        <v>73</v>
      </c>
      <c r="C16" s="30">
        <v>0.91742041583460598</v>
      </c>
      <c r="D16" s="30">
        <v>0.91684990683448897</v>
      </c>
      <c r="E16" s="31">
        <v>0.20694040999080601</v>
      </c>
    </row>
    <row r="17" spans="2:5" ht="15" customHeight="1" x14ac:dyDescent="0.25">
      <c r="B17" s="35" t="s">
        <v>72</v>
      </c>
      <c r="C17" s="30">
        <v>8.2579584165394099E-2</v>
      </c>
      <c r="D17" s="30">
        <v>8.3150093165510794E-2</v>
      </c>
      <c r="E17" s="31">
        <v>-0.20694040999083599</v>
      </c>
    </row>
    <row r="18" spans="2:5" ht="15" customHeight="1" x14ac:dyDescent="0.25">
      <c r="B18" s="99" t="s">
        <v>7</v>
      </c>
      <c r="C18" s="100"/>
      <c r="D18" s="100"/>
      <c r="E18" s="101"/>
    </row>
    <row r="19" spans="2:5" ht="15" customHeight="1" x14ac:dyDescent="0.25">
      <c r="B19" s="35" t="s">
        <v>88</v>
      </c>
      <c r="C19" s="36">
        <v>29.6682720545049</v>
      </c>
      <c r="D19" s="36">
        <v>29.792257537797902</v>
      </c>
      <c r="E19" s="31">
        <v>-1.30322555119692</v>
      </c>
    </row>
    <row r="20" spans="2:5" ht="15" customHeight="1" x14ac:dyDescent="0.25">
      <c r="B20" s="35" t="s">
        <v>74</v>
      </c>
      <c r="C20" s="36">
        <v>17.1361447198402</v>
      </c>
      <c r="D20" s="36">
        <v>17.147320506552202</v>
      </c>
      <c r="E20" s="31">
        <v>-0.16148714736366701</v>
      </c>
    </row>
    <row r="21" spans="2:5" ht="15" customHeight="1" x14ac:dyDescent="0.25">
      <c r="B21" s="99" t="s">
        <v>67</v>
      </c>
      <c r="C21" s="100"/>
      <c r="D21" s="100"/>
      <c r="E21" s="101"/>
    </row>
    <row r="22" spans="2:5" ht="15" customHeight="1" x14ac:dyDescent="0.25">
      <c r="B22" s="35" t="s">
        <v>292</v>
      </c>
      <c r="C22" s="30">
        <v>0.25807588394220599</v>
      </c>
      <c r="D22" s="30">
        <v>0.26000400987926298</v>
      </c>
      <c r="E22" s="31">
        <v>-0.44008854222162902</v>
      </c>
    </row>
    <row r="23" spans="2:5" ht="15" customHeight="1" x14ac:dyDescent="0.25">
      <c r="B23" s="35" t="s">
        <v>293</v>
      </c>
      <c r="C23" s="30">
        <v>0.1071302713497</v>
      </c>
      <c r="D23" s="30">
        <v>0.10166779834538001</v>
      </c>
      <c r="E23" s="31">
        <v>1.7864268631157001</v>
      </c>
    </row>
    <row r="24" spans="2:5" ht="15" customHeight="1" x14ac:dyDescent="0.25">
      <c r="B24" s="35" t="s">
        <v>332</v>
      </c>
      <c r="C24" s="30">
        <v>5.6501820744743303E-2</v>
      </c>
      <c r="D24" s="30">
        <v>5.7681491213919002E-2</v>
      </c>
      <c r="E24" s="31">
        <v>-0.50842337077933897</v>
      </c>
    </row>
    <row r="25" spans="2:5" ht="15" customHeight="1" x14ac:dyDescent="0.25">
      <c r="B25" s="39" t="s">
        <v>337</v>
      </c>
      <c r="C25" s="30">
        <v>3.2655937977211301E-2</v>
      </c>
      <c r="D25" s="30">
        <v>3.28266185586681E-2</v>
      </c>
      <c r="E25" s="31">
        <v>-9.5906800739915907E-2</v>
      </c>
    </row>
    <row r="26" spans="2:5" ht="15" customHeight="1" x14ac:dyDescent="0.25">
      <c r="B26" s="39" t="s">
        <v>295</v>
      </c>
      <c r="C26" s="30">
        <v>0.159638200399389</v>
      </c>
      <c r="D26" s="30">
        <v>0.16056158518487301</v>
      </c>
      <c r="E26" s="31">
        <v>-0.25180137715087397</v>
      </c>
    </row>
    <row r="27" spans="2:5" ht="15" customHeight="1" x14ac:dyDescent="0.25">
      <c r="B27" s="39" t="s">
        <v>296</v>
      </c>
      <c r="C27" s="30">
        <v>0.116527663573358</v>
      </c>
      <c r="D27" s="30">
        <v>0.11864180844634099</v>
      </c>
      <c r="E27" s="31">
        <v>-0.65631078006558996</v>
      </c>
    </row>
    <row r="28" spans="2:5" ht="15" customHeight="1" x14ac:dyDescent="0.25">
      <c r="B28" s="39" t="s">
        <v>297</v>
      </c>
      <c r="C28" s="30">
        <v>5.2390461646892997E-2</v>
      </c>
      <c r="D28" s="30">
        <v>5.3142218360220102E-2</v>
      </c>
      <c r="E28" s="31">
        <v>-0.33624459084451203</v>
      </c>
    </row>
    <row r="29" spans="2:5" ht="15" customHeight="1" x14ac:dyDescent="0.25">
      <c r="B29" s="80" t="s">
        <v>307</v>
      </c>
      <c r="C29" s="30">
        <v>5.0745918007752799E-2</v>
      </c>
      <c r="D29" s="30">
        <v>5.1762472566153898E-2</v>
      </c>
      <c r="E29" s="31">
        <v>-0.46097423546003102</v>
      </c>
    </row>
    <row r="30" spans="2:5" ht="15" customHeight="1" x14ac:dyDescent="0.25">
      <c r="B30" s="33" t="s">
        <v>338</v>
      </c>
      <c r="C30" s="30">
        <v>7.54140725948549E-2</v>
      </c>
      <c r="D30" s="30">
        <v>7.5162262808833494E-2</v>
      </c>
      <c r="E30" s="31">
        <v>9.5431208857787803E-2</v>
      </c>
    </row>
    <row r="31" spans="2:5" ht="15" customHeight="1" x14ac:dyDescent="0.25">
      <c r="B31" s="80" t="s">
        <v>298</v>
      </c>
      <c r="C31" s="30">
        <v>9.0919769763890504E-2</v>
      </c>
      <c r="D31" s="30">
        <v>8.8549734636348895E-2</v>
      </c>
      <c r="E31" s="31">
        <v>0.82923656070126395</v>
      </c>
    </row>
    <row r="32" spans="2:5" ht="15" customHeight="1" x14ac:dyDescent="0.25">
      <c r="B32" s="99" t="s">
        <v>75</v>
      </c>
      <c r="C32" s="100"/>
      <c r="D32" s="100"/>
      <c r="E32" s="101"/>
    </row>
    <row r="33" spans="2:7" ht="15" customHeight="1" x14ac:dyDescent="0.25">
      <c r="B33" s="38" t="s">
        <v>282</v>
      </c>
      <c r="C33" s="30">
        <v>0.16962292963702599</v>
      </c>
      <c r="D33" s="30">
        <v>0.17425438909973001</v>
      </c>
      <c r="E33" s="31">
        <v>-1.22741799744965</v>
      </c>
      <c r="G33" s="17"/>
    </row>
    <row r="34" spans="2:7" ht="15" customHeight="1" x14ac:dyDescent="0.25">
      <c r="B34" s="38" t="s">
        <v>87</v>
      </c>
      <c r="C34" s="30">
        <v>0.10595559732174301</v>
      </c>
      <c r="D34" s="30">
        <v>0.108919301230178</v>
      </c>
      <c r="E34" s="31">
        <v>-0.95703338573401198</v>
      </c>
      <c r="G34" s="17"/>
    </row>
    <row r="35" spans="2:7" ht="15" customHeight="1" x14ac:dyDescent="0.25">
      <c r="B35" s="38" t="s">
        <v>283</v>
      </c>
      <c r="C35" s="30">
        <v>0.58440032890872795</v>
      </c>
      <c r="D35" s="30">
        <v>0.57668994342414703</v>
      </c>
      <c r="E35" s="31">
        <v>1.5624751383955899</v>
      </c>
      <c r="G35" s="17"/>
    </row>
    <row r="36" spans="2:7" ht="15" customHeight="1" x14ac:dyDescent="0.25">
      <c r="B36" s="71" t="s">
        <v>76</v>
      </c>
      <c r="C36" s="30">
        <v>0.13156349113121099</v>
      </c>
      <c r="D36" s="30">
        <v>0.13124989656327199</v>
      </c>
      <c r="E36" s="31">
        <v>9.2818798600606794E-2</v>
      </c>
      <c r="G36" s="17"/>
    </row>
    <row r="37" spans="2:7" ht="15" customHeight="1" x14ac:dyDescent="0.25">
      <c r="B37" s="38" t="s">
        <v>284</v>
      </c>
      <c r="C37" s="30">
        <v>8.4576530012921407E-3</v>
      </c>
      <c r="D37" s="30">
        <v>8.8864696826726902E-3</v>
      </c>
      <c r="E37" s="31">
        <v>-0.46247428439909799</v>
      </c>
      <c r="G37" s="17"/>
    </row>
    <row r="38" spans="2:7" ht="15" customHeight="1" x14ac:dyDescent="0.25">
      <c r="B38" s="102" t="s">
        <v>309</v>
      </c>
      <c r="C38" s="92"/>
      <c r="D38" s="92"/>
      <c r="E38" s="92"/>
      <c r="G38" s="17"/>
    </row>
    <row r="39" spans="2:7" ht="15" customHeight="1" x14ac:dyDescent="0.25">
      <c r="B39" s="33" t="s">
        <v>310</v>
      </c>
      <c r="C39" s="77">
        <v>-0.806367184178717</v>
      </c>
      <c r="D39" s="77">
        <v>-0.79470667907822801</v>
      </c>
      <c r="E39" s="78">
        <v>-1.34629003336978</v>
      </c>
      <c r="G39" s="17"/>
    </row>
    <row r="40" spans="2:7" ht="15" customHeight="1" x14ac:dyDescent="0.25">
      <c r="B40" s="35" t="s">
        <v>8</v>
      </c>
      <c r="C40" s="36">
        <v>28.986491248678501</v>
      </c>
      <c r="D40" s="36">
        <v>29.481969025443501</v>
      </c>
      <c r="E40" s="31">
        <v>-1.44078110150756</v>
      </c>
      <c r="G40" s="17"/>
    </row>
    <row r="41" spans="2:7" ht="15" customHeight="1" x14ac:dyDescent="0.25">
      <c r="B41" s="35" t="s">
        <v>9</v>
      </c>
      <c r="C41" s="36">
        <v>12.614706918830001</v>
      </c>
      <c r="D41" s="36">
        <v>12.819913537046901</v>
      </c>
      <c r="E41" s="31">
        <v>-1.5270385133780899</v>
      </c>
      <c r="G41" s="17"/>
    </row>
    <row r="42" spans="2:7" ht="15" customHeight="1" x14ac:dyDescent="0.25">
      <c r="B42" s="35" t="s">
        <v>10</v>
      </c>
      <c r="C42" s="36">
        <v>3.7869141313285599</v>
      </c>
      <c r="D42" s="36">
        <v>3.8789217551861399</v>
      </c>
      <c r="E42" s="31">
        <v>-1.54032510707796</v>
      </c>
      <c r="G42" s="17"/>
    </row>
    <row r="43" spans="2:7" ht="15" customHeight="1" x14ac:dyDescent="0.25">
      <c r="B43" s="35" t="s">
        <v>11</v>
      </c>
      <c r="C43" s="37">
        <v>4.1605779396217502</v>
      </c>
      <c r="D43" s="37">
        <v>4.2039592618395103</v>
      </c>
      <c r="E43" s="31">
        <v>-0.984692698438696</v>
      </c>
      <c r="G43" s="17"/>
    </row>
    <row r="44" spans="2:7" ht="15" customHeight="1" x14ac:dyDescent="0.25">
      <c r="B44" s="92" t="s">
        <v>313</v>
      </c>
      <c r="C44" s="92"/>
      <c r="D44" s="92"/>
      <c r="E44" s="92"/>
      <c r="G44" s="17"/>
    </row>
    <row r="45" spans="2:7" ht="15" customHeight="1" x14ac:dyDescent="0.25">
      <c r="B45" s="29" t="s">
        <v>340</v>
      </c>
      <c r="C45" s="30">
        <v>0.29672265946199899</v>
      </c>
      <c r="D45" s="30">
        <v>0.29952597011437398</v>
      </c>
      <c r="E45" s="31">
        <v>-0.55469736217884102</v>
      </c>
      <c r="G45" s="17"/>
    </row>
    <row r="46" spans="2:7" ht="15" customHeight="1" x14ac:dyDescent="0.25">
      <c r="B46" s="29" t="s">
        <v>285</v>
      </c>
      <c r="C46" s="30">
        <v>0.49230588511688</v>
      </c>
      <c r="D46" s="30">
        <v>0.49183956942013102</v>
      </c>
      <c r="E46" s="31">
        <v>9.3271513914204907E-2</v>
      </c>
      <c r="G46" s="17"/>
    </row>
    <row r="47" spans="2:7" ht="15" customHeight="1" x14ac:dyDescent="0.25">
      <c r="B47" s="29" t="s">
        <v>339</v>
      </c>
      <c r="C47" s="30">
        <v>0.39797956067191304</v>
      </c>
      <c r="D47" s="30">
        <v>0.40012721909487897</v>
      </c>
      <c r="E47" s="31">
        <v>-0.168042046807474</v>
      </c>
      <c r="G47" s="17"/>
    </row>
    <row r="48" spans="2:7" ht="15" customHeight="1" x14ac:dyDescent="0.25">
      <c r="B48" s="29" t="s">
        <v>335</v>
      </c>
      <c r="C48" s="30">
        <v>0.21273346646305621</v>
      </c>
      <c r="D48" s="30">
        <v>0.21317627011491541</v>
      </c>
      <c r="E48" s="31">
        <v>-0.20243792533727101</v>
      </c>
      <c r="G48" s="17"/>
    </row>
    <row r="49" spans="2:7" ht="15" customHeight="1" x14ac:dyDescent="0.25">
      <c r="B49" s="29" t="s">
        <v>286</v>
      </c>
      <c r="C49" s="30">
        <v>0.21731469517209001</v>
      </c>
      <c r="D49" s="30">
        <v>0.221336282777673</v>
      </c>
      <c r="E49" s="31">
        <v>-0.971868557460558</v>
      </c>
      <c r="G49" s="17"/>
    </row>
    <row r="50" spans="2:7" ht="15" customHeight="1" x14ac:dyDescent="0.25">
      <c r="B50" s="29" t="s">
        <v>299</v>
      </c>
      <c r="C50" s="30">
        <v>9.1389639375073398E-2</v>
      </c>
      <c r="D50" s="30">
        <v>9.3041949841194502E-2</v>
      </c>
      <c r="E50" s="31">
        <v>-0.57106283156529003</v>
      </c>
      <c r="G50" s="17"/>
    </row>
    <row r="51" spans="2:7" ht="15" customHeight="1" x14ac:dyDescent="0.25">
      <c r="B51" s="29" t="s">
        <v>341</v>
      </c>
      <c r="C51" s="30">
        <v>0.6799013273816521</v>
      </c>
      <c r="D51" s="30">
        <v>0.68144015900398902</v>
      </c>
      <c r="E51" s="31">
        <v>-0.21799006871079099</v>
      </c>
      <c r="G51" s="17"/>
    </row>
    <row r="52" spans="2:7" ht="15" customHeight="1" x14ac:dyDescent="0.25">
      <c r="B52" s="29" t="s">
        <v>287</v>
      </c>
      <c r="C52" s="30">
        <v>0.10196170562668901</v>
      </c>
      <c r="D52" s="30">
        <v>0.103639090686051</v>
      </c>
      <c r="E52" s="31">
        <v>-0.55230238864208103</v>
      </c>
      <c r="G52" s="17"/>
    </row>
    <row r="53" spans="2:7" ht="15" customHeight="1" x14ac:dyDescent="0.25">
      <c r="B53" s="93" t="s">
        <v>12</v>
      </c>
      <c r="C53" s="94"/>
      <c r="D53" s="94"/>
      <c r="E53" s="95"/>
    </row>
    <row r="54" spans="2:7" ht="15" customHeight="1" x14ac:dyDescent="0.25">
      <c r="B54" s="115" t="s">
        <v>69</v>
      </c>
      <c r="C54" s="116"/>
      <c r="D54" s="116"/>
      <c r="E54" s="117"/>
    </row>
    <row r="55" spans="2:7" ht="15" customHeight="1" x14ac:dyDescent="0.25">
      <c r="B55" s="105" t="s">
        <v>70</v>
      </c>
      <c r="C55" s="106"/>
      <c r="D55" s="106"/>
      <c r="E55" s="107"/>
    </row>
    <row r="56" spans="2:7" ht="15" customHeight="1" x14ac:dyDescent="0.25">
      <c r="B56" s="108" t="s">
        <v>308</v>
      </c>
      <c r="C56" s="109"/>
      <c r="D56" s="109"/>
      <c r="E56" s="110"/>
    </row>
    <row r="57" spans="2:7" ht="30" customHeight="1" x14ac:dyDescent="0.25">
      <c r="B57" s="118" t="s">
        <v>311</v>
      </c>
      <c r="C57" s="119"/>
      <c r="D57" s="119"/>
      <c r="E57" s="120"/>
    </row>
    <row r="58" spans="2:7" ht="30" customHeight="1" x14ac:dyDescent="0.25">
      <c r="B58" s="121" t="s">
        <v>312</v>
      </c>
      <c r="C58" s="121"/>
      <c r="D58" s="121"/>
      <c r="E58" s="121"/>
    </row>
    <row r="59" spans="2:7" ht="30" customHeight="1" x14ac:dyDescent="0.25">
      <c r="B59" s="108" t="s">
        <v>68</v>
      </c>
      <c r="C59" s="109"/>
      <c r="D59" s="109"/>
      <c r="E59" s="110"/>
    </row>
    <row r="60" spans="2:7" ht="30" customHeight="1" x14ac:dyDescent="0.25">
      <c r="B60" s="111" t="s">
        <v>333</v>
      </c>
      <c r="C60" s="111"/>
      <c r="D60" s="111"/>
      <c r="E60" s="111"/>
    </row>
    <row r="61" spans="2:7" ht="15" customHeight="1" x14ac:dyDescent="0.25">
      <c r="B61" s="112" t="s">
        <v>13</v>
      </c>
      <c r="C61" s="112"/>
      <c r="D61" s="112"/>
      <c r="E61" s="112"/>
    </row>
    <row r="62" spans="2:7" ht="15" customHeight="1" x14ac:dyDescent="0.25">
      <c r="B62" s="113" t="s">
        <v>14</v>
      </c>
      <c r="C62" s="113"/>
      <c r="D62" s="113"/>
      <c r="E62" s="113"/>
    </row>
    <row r="63" spans="2:7" ht="15" customHeight="1" x14ac:dyDescent="0.25">
      <c r="B63" s="114" t="s">
        <v>15</v>
      </c>
      <c r="C63" s="114"/>
      <c r="D63" s="114"/>
      <c r="E63" s="114"/>
    </row>
    <row r="64" spans="2:7" ht="15" customHeight="1" x14ac:dyDescent="0.25">
      <c r="B64" s="103" t="s">
        <v>16</v>
      </c>
      <c r="C64" s="103"/>
      <c r="D64" s="103"/>
      <c r="E64" s="103"/>
    </row>
    <row r="66" spans="2:7" ht="15.75" x14ac:dyDescent="0.25">
      <c r="B66" s="19"/>
    </row>
    <row r="67" spans="2:7" ht="15.75" x14ac:dyDescent="0.25">
      <c r="B67" s="20"/>
      <c r="G67" s="17"/>
    </row>
    <row r="68" spans="2:7" x14ac:dyDescent="0.25">
      <c r="G68" s="17"/>
    </row>
    <row r="73" spans="2:7" x14ac:dyDescent="0.25">
      <c r="G73" s="17"/>
    </row>
    <row r="74" spans="2:7" x14ac:dyDescent="0.25">
      <c r="G74" s="17"/>
    </row>
    <row r="75" spans="2:7" x14ac:dyDescent="0.25">
      <c r="G75" s="17"/>
    </row>
    <row r="77" spans="2:7" x14ac:dyDescent="0.25">
      <c r="G77" s="17"/>
    </row>
    <row r="78" spans="2:7" x14ac:dyDescent="0.25">
      <c r="G78" s="17"/>
    </row>
    <row r="79" spans="2:7" x14ac:dyDescent="0.25">
      <c r="G79" s="17"/>
    </row>
    <row r="192" spans="7:7" x14ac:dyDescent="0.25">
      <c r="G192" s="18"/>
    </row>
    <row r="193" spans="7:7" x14ac:dyDescent="0.25">
      <c r="G193" s="18"/>
    </row>
  </sheetData>
  <customSheetViews>
    <customSheetView guid="{782BA37A-B6FD-472C-88F3-09B77EF7A055}">
      <pageMargins left="0.7" right="0.7" top="0.75" bottom="0.75" header="0.3" footer="0.3"/>
      <pageSetup paperSize="9" orientation="portrait" r:id="rId1"/>
    </customSheetView>
    <customSheetView guid="{D4F0F9F3-2760-4804-A01E-F8E46D53FD00}" topLeftCell="A25">
      <selection activeCell="F46" sqref="F46:F52"/>
      <pageMargins left="0.7" right="0.7" top="0.75" bottom="0.75" header="0.3" footer="0.3"/>
      <pageSetup paperSize="9" orientation="portrait" r:id="rId2"/>
    </customSheetView>
  </customSheetViews>
  <mergeCells count="22">
    <mergeCell ref="B64:E64"/>
    <mergeCell ref="B3:F3"/>
    <mergeCell ref="B55:E55"/>
    <mergeCell ref="B59:E59"/>
    <mergeCell ref="B60:E60"/>
    <mergeCell ref="B61:E61"/>
    <mergeCell ref="B62:E62"/>
    <mergeCell ref="B63:E63"/>
    <mergeCell ref="B54:E54"/>
    <mergeCell ref="B56:E56"/>
    <mergeCell ref="B57:E57"/>
    <mergeCell ref="B58:E58"/>
    <mergeCell ref="B15:E15"/>
    <mergeCell ref="B10:E10"/>
    <mergeCell ref="B2:F2"/>
    <mergeCell ref="B44:E44"/>
    <mergeCell ref="B53:E53"/>
    <mergeCell ref="B7:E7"/>
    <mergeCell ref="B18:E18"/>
    <mergeCell ref="B21:E21"/>
    <mergeCell ref="B32:E32"/>
    <mergeCell ref="B38:E38"/>
  </mergeCells>
  <conditionalFormatting sqref="E11:E13">
    <cfRule type="cellIs" dxfId="179" priority="46" operator="lessThanOrEqual">
      <formula>-10.5</formula>
    </cfRule>
    <cfRule type="cellIs" dxfId="178" priority="47" operator="greaterThanOrEqual">
      <formula>10.5</formula>
    </cfRule>
    <cfRule type="cellIs" dxfId="177" priority="48" operator="between">
      <formula>-5.5</formula>
      <formula>-10.5</formula>
    </cfRule>
    <cfRule type="cellIs" dxfId="176" priority="49" operator="between">
      <formula>5.5</formula>
      <formula>10.5</formula>
    </cfRule>
    <cfRule type="cellIs" dxfId="175" priority="50" operator="between">
      <formula>-5.5</formula>
      <formula>5.5</formula>
    </cfRule>
  </conditionalFormatting>
  <conditionalFormatting sqref="E16:E17">
    <cfRule type="cellIs" dxfId="174" priority="36" operator="lessThanOrEqual">
      <formula>-10.5</formula>
    </cfRule>
    <cfRule type="cellIs" dxfId="173" priority="37" operator="greaterThanOrEqual">
      <formula>10.5</formula>
    </cfRule>
    <cfRule type="cellIs" dxfId="172" priority="38" operator="between">
      <formula>-5.5</formula>
      <formula>-10.5</formula>
    </cfRule>
    <cfRule type="cellIs" dxfId="171" priority="39" operator="between">
      <formula>5.5</formula>
      <formula>10.5</formula>
    </cfRule>
    <cfRule type="cellIs" dxfId="170" priority="40" operator="between">
      <formula>-5.5</formula>
      <formula>5.5</formula>
    </cfRule>
  </conditionalFormatting>
  <conditionalFormatting sqref="E8:E9">
    <cfRule type="cellIs" dxfId="169" priority="41" operator="lessThanOrEqual">
      <formula>-10.5</formula>
    </cfRule>
    <cfRule type="cellIs" dxfId="168" priority="42" operator="greaterThanOrEqual">
      <formula>10.5</formula>
    </cfRule>
    <cfRule type="cellIs" dxfId="167" priority="43" operator="between">
      <formula>-5.5</formula>
      <formula>-10.5</formula>
    </cfRule>
    <cfRule type="cellIs" dxfId="166" priority="44" operator="between">
      <formula>5.5</formula>
      <formula>10.5</formula>
    </cfRule>
    <cfRule type="cellIs" dxfId="165" priority="45" operator="between">
      <formula>-5.5</formula>
      <formula>5.5</formula>
    </cfRule>
  </conditionalFormatting>
  <conditionalFormatting sqref="E19:E20">
    <cfRule type="cellIs" dxfId="164" priority="26" operator="lessThanOrEqual">
      <formula>-10.5</formula>
    </cfRule>
    <cfRule type="cellIs" dxfId="163" priority="27" operator="greaterThanOrEqual">
      <formula>10.5</formula>
    </cfRule>
    <cfRule type="cellIs" dxfId="162" priority="28" operator="between">
      <formula>-5.5</formula>
      <formula>-10.5</formula>
    </cfRule>
    <cfRule type="cellIs" dxfId="161" priority="29" operator="between">
      <formula>5.5</formula>
      <formula>10.5</formula>
    </cfRule>
    <cfRule type="cellIs" dxfId="160" priority="30" operator="between">
      <formula>-5.5</formula>
      <formula>5.5</formula>
    </cfRule>
  </conditionalFormatting>
  <conditionalFormatting sqref="E33:E37">
    <cfRule type="cellIs" dxfId="159" priority="31" operator="lessThanOrEqual">
      <formula>-10.5</formula>
    </cfRule>
    <cfRule type="cellIs" dxfId="158" priority="32" operator="greaterThanOrEqual">
      <formula>10.5</formula>
    </cfRule>
    <cfRule type="cellIs" dxfId="157" priority="33" operator="between">
      <formula>-5.5</formula>
      <formula>-10.5</formula>
    </cfRule>
    <cfRule type="cellIs" dxfId="156" priority="34" operator="between">
      <formula>5.5</formula>
      <formula>10.5</formula>
    </cfRule>
    <cfRule type="cellIs" dxfId="155" priority="35" operator="between">
      <formula>-5.5</formula>
      <formula>5.5</formula>
    </cfRule>
  </conditionalFormatting>
  <conditionalFormatting sqref="E39:E43">
    <cfRule type="cellIs" dxfId="154" priority="21" operator="lessThanOrEqual">
      <formula>-10.5</formula>
    </cfRule>
    <cfRule type="cellIs" dxfId="153" priority="22" operator="greaterThanOrEqual">
      <formula>10.5</formula>
    </cfRule>
    <cfRule type="cellIs" dxfId="152" priority="23" operator="between">
      <formula>-5.5</formula>
      <formula>-10.5</formula>
    </cfRule>
    <cfRule type="cellIs" dxfId="151" priority="24" operator="between">
      <formula>5.5</formula>
      <formula>10.5</formula>
    </cfRule>
    <cfRule type="cellIs" dxfId="150" priority="25" operator="between">
      <formula>-5.5</formula>
      <formula>5.5</formula>
    </cfRule>
  </conditionalFormatting>
  <conditionalFormatting sqref="E45:E48">
    <cfRule type="cellIs" dxfId="149" priority="16" operator="lessThanOrEqual">
      <formula>-10.5</formula>
    </cfRule>
    <cfRule type="cellIs" dxfId="148" priority="17" operator="greaterThanOrEqual">
      <formula>10.5</formula>
    </cfRule>
    <cfRule type="cellIs" dxfId="147" priority="18" operator="between">
      <formula>-5.5</formula>
      <formula>-10.5</formula>
    </cfRule>
    <cfRule type="cellIs" dxfId="146" priority="19" operator="between">
      <formula>5.5</formula>
      <formula>10.5</formula>
    </cfRule>
    <cfRule type="cellIs" dxfId="145" priority="20" operator="between">
      <formula>-5.5</formula>
      <formula>5.5</formula>
    </cfRule>
  </conditionalFormatting>
  <conditionalFormatting sqref="E49:E52">
    <cfRule type="cellIs" dxfId="144" priority="11" operator="lessThanOrEqual">
      <formula>-10.5</formula>
    </cfRule>
    <cfRule type="cellIs" dxfId="143" priority="12" operator="greaterThanOrEqual">
      <formula>10.5</formula>
    </cfRule>
    <cfRule type="cellIs" dxfId="142" priority="13" operator="between">
      <formula>-5.5</formula>
      <formula>-10.5</formula>
    </cfRule>
    <cfRule type="cellIs" dxfId="141" priority="14" operator="between">
      <formula>5.5</formula>
      <formula>10.5</formula>
    </cfRule>
    <cfRule type="cellIs" dxfId="140" priority="15" operator="between">
      <formula>-5.5</formula>
      <formula>5.5</formula>
    </cfRule>
  </conditionalFormatting>
  <conditionalFormatting sqref="E14">
    <cfRule type="cellIs" dxfId="139" priority="6" operator="lessThanOrEqual">
      <formula>-10.5</formula>
    </cfRule>
    <cfRule type="cellIs" dxfId="138" priority="7" operator="greaterThanOrEqual">
      <formula>10.5</formula>
    </cfRule>
    <cfRule type="cellIs" dxfId="137" priority="8" operator="between">
      <formula>-5.5</formula>
      <formula>-10.5</formula>
    </cfRule>
    <cfRule type="cellIs" dxfId="136" priority="9" operator="between">
      <formula>5.5</formula>
      <formula>10.5</formula>
    </cfRule>
    <cfRule type="cellIs" dxfId="135" priority="10" operator="between">
      <formula>-5.5</formula>
      <formula>5.5</formula>
    </cfRule>
  </conditionalFormatting>
  <conditionalFormatting sqref="E22:E31">
    <cfRule type="cellIs" dxfId="134" priority="1" operator="lessThanOrEqual">
      <formula>-10.5</formula>
    </cfRule>
    <cfRule type="cellIs" dxfId="133" priority="2" operator="greaterThanOrEqual">
      <formula>10.5</formula>
    </cfRule>
    <cfRule type="cellIs" dxfId="132" priority="3" operator="between">
      <formula>-5.5</formula>
      <formula>-10.5</formula>
    </cfRule>
    <cfRule type="cellIs" dxfId="131" priority="4" operator="between">
      <formula>5.5</formula>
      <formula>10.5</formula>
    </cfRule>
    <cfRule type="cellIs" dxfId="130" priority="5" operator="between">
      <formula>-5.5</formula>
      <formula>5.5</formula>
    </cfRule>
  </conditionalFormatting>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22"/>
  <sheetViews>
    <sheetView workbookViewId="0"/>
  </sheetViews>
  <sheetFormatPr defaultRowHeight="15" x14ac:dyDescent="0.25"/>
  <cols>
    <col min="1" max="1" width="2.7109375" style="1" customWidth="1"/>
    <col min="2" max="2" width="60.7109375" style="1" customWidth="1"/>
    <col min="3" max="5" width="12.7109375" style="1" customWidth="1"/>
    <col min="6" max="16384" width="9.140625" style="1"/>
  </cols>
  <sheetData>
    <row r="1" spans="2:7" ht="12" customHeight="1" x14ac:dyDescent="0.25"/>
    <row r="2" spans="2:7" ht="18" x14ac:dyDescent="0.25">
      <c r="B2" s="65" t="s">
        <v>124</v>
      </c>
    </row>
    <row r="3" spans="2:7" ht="17.25" customHeight="1" x14ac:dyDescent="0.25">
      <c r="B3" s="64" t="s">
        <v>345</v>
      </c>
      <c r="C3" s="60"/>
      <c r="D3" s="60"/>
      <c r="E3" s="60"/>
      <c r="F3" s="60"/>
    </row>
    <row r="4" spans="2:7" ht="15" customHeight="1" x14ac:dyDescent="0.25">
      <c r="B4" s="17"/>
    </row>
    <row r="5" spans="2:7" ht="45" customHeight="1" x14ac:dyDescent="0.25">
      <c r="B5" s="48"/>
      <c r="C5" s="49" t="s">
        <v>0</v>
      </c>
      <c r="D5" s="49" t="s">
        <v>331</v>
      </c>
      <c r="E5" s="49" t="s">
        <v>1</v>
      </c>
    </row>
    <row r="6" spans="2:7" ht="15" customHeight="1" x14ac:dyDescent="0.25">
      <c r="B6" s="40" t="s">
        <v>2</v>
      </c>
      <c r="C6" s="41">
        <v>8513</v>
      </c>
      <c r="D6" s="41">
        <v>328662</v>
      </c>
      <c r="E6" s="42"/>
      <c r="F6" s="17"/>
      <c r="G6" s="18"/>
    </row>
    <row r="7" spans="2:7" ht="15" customHeight="1" x14ac:dyDescent="0.25">
      <c r="B7" s="45" t="s">
        <v>86</v>
      </c>
      <c r="C7" s="46"/>
      <c r="D7" s="46"/>
      <c r="E7" s="47"/>
      <c r="F7" s="17"/>
      <c r="G7" s="18"/>
    </row>
    <row r="8" spans="2:7" ht="15" customHeight="1" x14ac:dyDescent="0.25">
      <c r="B8" s="29" t="s">
        <v>71</v>
      </c>
      <c r="C8" s="30">
        <v>0.110889228239164</v>
      </c>
      <c r="D8" s="30">
        <v>0.109618092601247</v>
      </c>
      <c r="E8" s="31">
        <v>0.40583315769218498</v>
      </c>
      <c r="F8" s="17"/>
      <c r="G8" s="18"/>
    </row>
    <row r="9" spans="2:7" ht="15" customHeight="1" x14ac:dyDescent="0.25">
      <c r="B9" s="29" t="s">
        <v>6</v>
      </c>
      <c r="C9" s="30">
        <v>0.88911077176083597</v>
      </c>
      <c r="D9" s="30">
        <v>0.890381907398753</v>
      </c>
      <c r="E9" s="31">
        <v>-0.40583315769219303</v>
      </c>
      <c r="F9" s="17"/>
      <c r="G9" s="18"/>
    </row>
    <row r="10" spans="2:7" ht="15" customHeight="1" x14ac:dyDescent="0.25">
      <c r="B10" s="28" t="s">
        <v>3</v>
      </c>
      <c r="C10" s="50"/>
      <c r="D10" s="50"/>
      <c r="E10" s="51"/>
      <c r="F10" s="17"/>
    </row>
    <row r="11" spans="2:7" ht="15" customHeight="1" x14ac:dyDescent="0.25">
      <c r="B11" s="35" t="s">
        <v>4</v>
      </c>
      <c r="C11" s="30">
        <v>0.78256783742511404</v>
      </c>
      <c r="D11" s="30">
        <v>0.78600465613041004</v>
      </c>
      <c r="E11" s="31">
        <v>-0.83554249131272795</v>
      </c>
      <c r="F11" s="17"/>
    </row>
    <row r="12" spans="2:7" ht="15" customHeight="1" x14ac:dyDescent="0.25">
      <c r="B12" s="35" t="s">
        <v>290</v>
      </c>
      <c r="C12" s="30">
        <v>0.132738165159168</v>
      </c>
      <c r="D12" s="30">
        <v>0.129581878959103</v>
      </c>
      <c r="E12" s="31">
        <v>0.93496377440021805</v>
      </c>
      <c r="G12" s="81"/>
    </row>
    <row r="13" spans="2:7" ht="15" customHeight="1" x14ac:dyDescent="0.25">
      <c r="B13" s="35" t="s">
        <v>288</v>
      </c>
      <c r="C13" s="30">
        <v>6.6369082579584196E-2</v>
      </c>
      <c r="D13" s="30">
        <v>6.6098780239728094E-2</v>
      </c>
      <c r="E13" s="31">
        <v>0.108686334194893</v>
      </c>
    </row>
    <row r="14" spans="2:7" ht="15" customHeight="1" x14ac:dyDescent="0.25">
      <c r="B14" s="35" t="s">
        <v>291</v>
      </c>
      <c r="C14" s="30">
        <v>1.8324914836133001E-2</v>
      </c>
      <c r="D14" s="30">
        <v>1.8314684670758401E-2</v>
      </c>
      <c r="E14" s="31">
        <v>7.6281930713136001E-3</v>
      </c>
    </row>
    <row r="15" spans="2:7" ht="15" customHeight="1" x14ac:dyDescent="0.25">
      <c r="B15" s="28" t="s">
        <v>5</v>
      </c>
      <c r="C15" s="52"/>
      <c r="D15" s="52"/>
      <c r="E15" s="51"/>
    </row>
    <row r="16" spans="2:7" ht="15" customHeight="1" x14ac:dyDescent="0.25">
      <c r="B16" s="35" t="s">
        <v>73</v>
      </c>
      <c r="C16" s="30">
        <v>0.91742041583460598</v>
      </c>
      <c r="D16" s="30">
        <v>0.91721944489504803</v>
      </c>
      <c r="E16" s="31">
        <v>7.2972104744835106E-2</v>
      </c>
    </row>
    <row r="17" spans="2:6" ht="15" customHeight="1" x14ac:dyDescent="0.25">
      <c r="B17" s="35" t="s">
        <v>72</v>
      </c>
      <c r="C17" s="30">
        <v>8.2579584165394099E-2</v>
      </c>
      <c r="D17" s="30">
        <v>8.2780555104951498E-2</v>
      </c>
      <c r="E17" s="31">
        <v>-7.2972104744819896E-2</v>
      </c>
    </row>
    <row r="18" spans="2:6" ht="15" customHeight="1" x14ac:dyDescent="0.25">
      <c r="B18" s="28" t="s">
        <v>7</v>
      </c>
      <c r="C18" s="53"/>
      <c r="D18" s="53"/>
      <c r="E18" s="51"/>
    </row>
    <row r="19" spans="2:6" ht="15" customHeight="1" x14ac:dyDescent="0.25">
      <c r="B19" s="35" t="s">
        <v>88</v>
      </c>
      <c r="C19" s="36">
        <v>29.6682720545049</v>
      </c>
      <c r="D19" s="36">
        <v>29.743270547342998</v>
      </c>
      <c r="E19" s="31">
        <v>-0.788351780660137</v>
      </c>
    </row>
    <row r="20" spans="2:6" ht="15" customHeight="1" x14ac:dyDescent="0.25">
      <c r="B20" s="39" t="s">
        <v>74</v>
      </c>
      <c r="C20" s="36">
        <v>17.1361447198402</v>
      </c>
      <c r="D20" s="36">
        <v>17.139616670809001</v>
      </c>
      <c r="E20" s="31">
        <v>-5.0186058654376198E-2</v>
      </c>
    </row>
    <row r="21" spans="2:6" ht="15" customHeight="1" x14ac:dyDescent="0.25">
      <c r="B21" s="54" t="s">
        <v>116</v>
      </c>
      <c r="C21" s="52"/>
      <c r="D21" s="52"/>
      <c r="E21" s="51"/>
    </row>
    <row r="22" spans="2:6" ht="15" customHeight="1" x14ac:dyDescent="0.25">
      <c r="B22" s="39" t="s">
        <v>292</v>
      </c>
      <c r="C22" s="30">
        <v>0.25807588394220599</v>
      </c>
      <c r="D22" s="30">
        <v>0.25937756876733797</v>
      </c>
      <c r="E22" s="31">
        <v>-0.29722197910310799</v>
      </c>
    </row>
    <row r="23" spans="2:6" ht="15" customHeight="1" x14ac:dyDescent="0.25">
      <c r="B23" s="39" t="s">
        <v>293</v>
      </c>
      <c r="C23" s="30">
        <v>0.1071302713497</v>
      </c>
      <c r="D23" s="30">
        <v>0.10394478009203199</v>
      </c>
      <c r="E23" s="31">
        <v>1.0367690075045799</v>
      </c>
    </row>
    <row r="24" spans="2:6" ht="15" customHeight="1" x14ac:dyDescent="0.25">
      <c r="B24" s="39" t="s">
        <v>332</v>
      </c>
      <c r="C24" s="30">
        <v>5.6501820744743303E-2</v>
      </c>
      <c r="D24" s="30">
        <v>5.7304363393076402E-2</v>
      </c>
      <c r="E24" s="31">
        <v>-0.346423341156465</v>
      </c>
      <c r="F24" s="17"/>
    </row>
    <row r="25" spans="2:6" ht="15" customHeight="1" x14ac:dyDescent="0.25">
      <c r="B25" s="39" t="s">
        <v>294</v>
      </c>
      <c r="C25" s="30">
        <v>3.2655937977211301E-2</v>
      </c>
      <c r="D25" s="30">
        <v>3.2581540392859397E-2</v>
      </c>
      <c r="E25" s="31">
        <v>4.18803993701196E-2</v>
      </c>
      <c r="F25" s="17"/>
    </row>
    <row r="26" spans="2:6" ht="15" customHeight="1" x14ac:dyDescent="0.25">
      <c r="B26" s="39" t="s">
        <v>295</v>
      </c>
      <c r="C26" s="30">
        <v>0.159638200399389</v>
      </c>
      <c r="D26" s="30">
        <v>0.160123061588893</v>
      </c>
      <c r="E26" s="31">
        <v>-0.132291976756648</v>
      </c>
      <c r="F26" s="17"/>
    </row>
    <row r="27" spans="2:6" ht="15" customHeight="1" x14ac:dyDescent="0.25">
      <c r="B27" s="39" t="s">
        <v>296</v>
      </c>
      <c r="C27" s="30">
        <v>0.116527663573358</v>
      </c>
      <c r="D27" s="30">
        <v>0.118206682286375</v>
      </c>
      <c r="E27" s="31">
        <v>-0.52164868533901898</v>
      </c>
      <c r="F27" s="17"/>
    </row>
    <row r="28" spans="2:6" ht="15" customHeight="1" x14ac:dyDescent="0.25">
      <c r="B28" s="39" t="s">
        <v>297</v>
      </c>
      <c r="C28" s="30">
        <v>5.2390461646892997E-2</v>
      </c>
      <c r="D28" s="30">
        <v>5.2861144627285798E-2</v>
      </c>
      <c r="E28" s="31">
        <v>-0.21079147130209999</v>
      </c>
      <c r="F28" s="17"/>
    </row>
    <row r="29" spans="2:6" ht="15" customHeight="1" x14ac:dyDescent="0.25">
      <c r="B29" s="80" t="s">
        <v>307</v>
      </c>
      <c r="C29" s="30">
        <v>5.0745918007752799E-2</v>
      </c>
      <c r="D29" s="30">
        <v>5.1588390381010901E-2</v>
      </c>
      <c r="E29" s="31">
        <v>-0.38234063226162002</v>
      </c>
      <c r="F29" s="17"/>
    </row>
    <row r="30" spans="2:6" ht="15" customHeight="1" x14ac:dyDescent="0.25">
      <c r="B30" s="39" t="s">
        <v>338</v>
      </c>
      <c r="C30" s="30">
        <v>7.54140725948549E-2</v>
      </c>
      <c r="D30" s="30">
        <v>7.5175979359444298E-2</v>
      </c>
      <c r="E30" s="31">
        <v>9.0229125352598999E-2</v>
      </c>
      <c r="F30" s="17"/>
    </row>
    <row r="31" spans="2:6" ht="15" customHeight="1" x14ac:dyDescent="0.25">
      <c r="B31" s="33" t="s">
        <v>298</v>
      </c>
      <c r="C31" s="30">
        <v>9.0919769763890504E-2</v>
      </c>
      <c r="D31" s="30">
        <v>8.8836489111684597E-2</v>
      </c>
      <c r="E31" s="31">
        <v>0.72838026606041295</v>
      </c>
    </row>
    <row r="32" spans="2:6" ht="15" customHeight="1" x14ac:dyDescent="0.25">
      <c r="B32" s="55" t="s">
        <v>75</v>
      </c>
      <c r="C32" s="56"/>
      <c r="D32" s="52"/>
      <c r="E32" s="51"/>
      <c r="F32" s="17"/>
    </row>
    <row r="33" spans="2:7" ht="15" customHeight="1" x14ac:dyDescent="0.25">
      <c r="B33" s="38" t="s">
        <v>282</v>
      </c>
      <c r="C33" s="30">
        <v>0.16962292963702599</v>
      </c>
      <c r="D33" s="30">
        <v>0.174735744096367</v>
      </c>
      <c r="E33" s="31">
        <v>-1.35424069671176</v>
      </c>
      <c r="F33" s="17"/>
    </row>
    <row r="34" spans="2:7" ht="15" customHeight="1" x14ac:dyDescent="0.25">
      <c r="B34" s="38" t="s">
        <v>87</v>
      </c>
      <c r="C34" s="30">
        <v>0.10595559732174301</v>
      </c>
      <c r="D34" s="30">
        <v>0.10796606868373</v>
      </c>
      <c r="E34" s="31">
        <v>-0.65048461682793801</v>
      </c>
      <c r="G34" s="17"/>
    </row>
    <row r="35" spans="2:7" ht="15" customHeight="1" x14ac:dyDescent="0.25">
      <c r="B35" s="38" t="s">
        <v>283</v>
      </c>
      <c r="C35" s="30">
        <v>0.58440032890872795</v>
      </c>
      <c r="D35" s="30">
        <v>0.57728862236796596</v>
      </c>
      <c r="E35" s="31">
        <v>1.4412920841547701</v>
      </c>
      <c r="F35" s="17"/>
      <c r="G35" s="17"/>
    </row>
    <row r="36" spans="2:7" ht="15" customHeight="1" x14ac:dyDescent="0.25">
      <c r="B36" s="38" t="s">
        <v>76</v>
      </c>
      <c r="C36" s="30">
        <v>0.13156349113121099</v>
      </c>
      <c r="D36" s="30">
        <v>0.131292300188533</v>
      </c>
      <c r="E36" s="31">
        <v>8.0262538818828694E-2</v>
      </c>
      <c r="F36" s="17"/>
      <c r="G36" s="17"/>
    </row>
    <row r="37" spans="2:7" ht="15" customHeight="1" x14ac:dyDescent="0.25">
      <c r="B37" s="72" t="s">
        <v>284</v>
      </c>
      <c r="C37" s="73">
        <v>8.4576530012921407E-3</v>
      </c>
      <c r="D37" s="73">
        <v>8.7172646634032392E-3</v>
      </c>
      <c r="E37" s="74">
        <v>-0.28135176204756301</v>
      </c>
      <c r="F37" s="17"/>
      <c r="G37" s="17"/>
    </row>
    <row r="38" spans="2:7" ht="15" customHeight="1" x14ac:dyDescent="0.25">
      <c r="B38" s="70" t="s">
        <v>314</v>
      </c>
      <c r="C38" s="70"/>
      <c r="D38" s="70"/>
      <c r="E38" s="76"/>
      <c r="G38" s="17"/>
    </row>
    <row r="39" spans="2:7" ht="15" customHeight="1" x14ac:dyDescent="0.25">
      <c r="B39" s="33" t="s">
        <v>310</v>
      </c>
      <c r="C39" s="77">
        <v>-0.806367184178717</v>
      </c>
      <c r="D39" s="77">
        <v>-0.79609879115073201</v>
      </c>
      <c r="E39" s="31">
        <v>-1.1848069413444</v>
      </c>
      <c r="F39" s="17"/>
      <c r="G39" s="17"/>
    </row>
    <row r="40" spans="2:7" ht="15" customHeight="1" x14ac:dyDescent="0.25">
      <c r="B40" s="33" t="s">
        <v>8</v>
      </c>
      <c r="C40" s="36">
        <v>28.986491248678501</v>
      </c>
      <c r="D40" s="36">
        <v>29.372947049395901</v>
      </c>
      <c r="E40" s="31">
        <v>-1.1240495872437899</v>
      </c>
      <c r="F40" s="17"/>
      <c r="G40" s="17"/>
    </row>
    <row r="41" spans="2:7" ht="15" customHeight="1" x14ac:dyDescent="0.25">
      <c r="B41" s="35" t="s">
        <v>9</v>
      </c>
      <c r="C41" s="36">
        <v>12.614706918830001</v>
      </c>
      <c r="D41" s="36">
        <v>12.780677870017801</v>
      </c>
      <c r="E41" s="31">
        <v>-1.23452444155091</v>
      </c>
      <c r="F41" s="17"/>
      <c r="G41" s="17"/>
    </row>
    <row r="42" spans="2:7" ht="15" customHeight="1" x14ac:dyDescent="0.25">
      <c r="B42" s="35" t="s">
        <v>10</v>
      </c>
      <c r="C42" s="36">
        <v>3.7869141313285599</v>
      </c>
      <c r="D42" s="36">
        <v>3.8616304397775498</v>
      </c>
      <c r="E42" s="31">
        <v>-1.24987313681445</v>
      </c>
      <c r="G42" s="17"/>
    </row>
    <row r="43" spans="2:7" ht="15" customHeight="1" x14ac:dyDescent="0.25">
      <c r="B43" s="75" t="s">
        <v>11</v>
      </c>
      <c r="C43" s="36">
        <v>4.1605779396217502</v>
      </c>
      <c r="D43" s="36">
        <v>4.1945139531023301</v>
      </c>
      <c r="E43" s="31">
        <v>-0.77071868021143497</v>
      </c>
      <c r="F43" s="17"/>
      <c r="G43" s="17"/>
    </row>
    <row r="44" spans="2:7" ht="15" customHeight="1" x14ac:dyDescent="0.25">
      <c r="B44" s="57" t="s">
        <v>12</v>
      </c>
      <c r="C44" s="58"/>
      <c r="D44" s="58"/>
      <c r="E44" s="59"/>
    </row>
    <row r="45" spans="2:7" ht="15" customHeight="1" x14ac:dyDescent="0.25">
      <c r="B45" s="136" t="s">
        <v>69</v>
      </c>
      <c r="C45" s="137"/>
      <c r="D45" s="137"/>
      <c r="E45" s="138"/>
    </row>
    <row r="46" spans="2:7" ht="15" customHeight="1" x14ac:dyDescent="0.25">
      <c r="B46" s="139" t="s">
        <v>70</v>
      </c>
      <c r="C46" s="106"/>
      <c r="D46" s="106"/>
      <c r="E46" s="140"/>
    </row>
    <row r="47" spans="2:7" ht="15" customHeight="1" x14ac:dyDescent="0.25">
      <c r="B47" s="141" t="s">
        <v>315</v>
      </c>
      <c r="C47" s="109"/>
      <c r="D47" s="109"/>
      <c r="E47" s="142"/>
      <c r="F47" s="18"/>
    </row>
    <row r="48" spans="2:7" ht="30" customHeight="1" thickBot="1" x14ac:dyDescent="0.3">
      <c r="B48" s="131" t="s">
        <v>311</v>
      </c>
      <c r="C48" s="119"/>
      <c r="D48" s="119"/>
      <c r="E48" s="132"/>
      <c r="F48" s="18"/>
    </row>
    <row r="49" spans="2:6" ht="30" customHeight="1" thickBot="1" x14ac:dyDescent="0.3">
      <c r="B49" s="133" t="s">
        <v>68</v>
      </c>
      <c r="C49" s="134"/>
      <c r="D49" s="134"/>
      <c r="E49" s="135"/>
      <c r="F49" s="17"/>
    </row>
    <row r="50" spans="2:6" ht="30" customHeight="1" thickBot="1" x14ac:dyDescent="0.3">
      <c r="B50" s="133" t="s">
        <v>333</v>
      </c>
      <c r="C50" s="134"/>
      <c r="D50" s="134"/>
      <c r="E50" s="135"/>
      <c r="F50" s="17"/>
    </row>
    <row r="51" spans="2:6" ht="15" customHeight="1" thickBot="1" x14ac:dyDescent="0.3">
      <c r="B51" s="143" t="s">
        <v>13</v>
      </c>
      <c r="C51" s="144"/>
      <c r="D51" s="144"/>
      <c r="E51" s="145"/>
      <c r="F51" s="17"/>
    </row>
    <row r="52" spans="2:6" ht="15" customHeight="1" thickBot="1" x14ac:dyDescent="0.3">
      <c r="B52" s="146" t="s">
        <v>14</v>
      </c>
      <c r="C52" s="147"/>
      <c r="D52" s="147"/>
      <c r="E52" s="148"/>
    </row>
    <row r="53" spans="2:6" ht="15" customHeight="1" thickBot="1" x14ac:dyDescent="0.3">
      <c r="B53" s="125" t="s">
        <v>15</v>
      </c>
      <c r="C53" s="126"/>
      <c r="D53" s="126"/>
      <c r="E53" s="127"/>
    </row>
    <row r="54" spans="2:6" ht="15" customHeight="1" thickBot="1" x14ac:dyDescent="0.3">
      <c r="B54" s="128" t="s">
        <v>16</v>
      </c>
      <c r="C54" s="129"/>
      <c r="D54" s="129"/>
      <c r="E54" s="130"/>
    </row>
    <row r="63" spans="2:6" x14ac:dyDescent="0.25">
      <c r="F63" s="18"/>
    </row>
    <row r="64" spans="2:6" x14ac:dyDescent="0.25">
      <c r="F64" s="18"/>
    </row>
    <row r="65" spans="6:6" x14ac:dyDescent="0.25">
      <c r="F65" s="18"/>
    </row>
    <row r="66" spans="6:6" x14ac:dyDescent="0.25">
      <c r="F66" s="17"/>
    </row>
    <row r="67" spans="6:6" x14ac:dyDescent="0.25">
      <c r="F67" s="17"/>
    </row>
    <row r="68" spans="6:6" x14ac:dyDescent="0.25">
      <c r="F68" s="17"/>
    </row>
    <row r="74" spans="6:6" x14ac:dyDescent="0.25">
      <c r="F74" s="18"/>
    </row>
    <row r="75" spans="6:6" x14ac:dyDescent="0.25">
      <c r="F75" s="18"/>
    </row>
    <row r="76" spans="6:6" x14ac:dyDescent="0.25">
      <c r="F76" s="18"/>
    </row>
    <row r="77" spans="6:6" x14ac:dyDescent="0.25">
      <c r="F77" s="18"/>
    </row>
    <row r="82" spans="6:6" x14ac:dyDescent="0.25">
      <c r="F82" s="18"/>
    </row>
    <row r="83" spans="6:6" x14ac:dyDescent="0.25">
      <c r="F83" s="18"/>
    </row>
    <row r="84" spans="6:6" x14ac:dyDescent="0.25">
      <c r="F84" s="18"/>
    </row>
    <row r="89" spans="6:6" x14ac:dyDescent="0.25">
      <c r="F89" s="17"/>
    </row>
    <row r="90" spans="6:6" x14ac:dyDescent="0.25">
      <c r="F90" s="17"/>
    </row>
    <row r="104" spans="6:6" x14ac:dyDescent="0.25">
      <c r="F104" s="17"/>
    </row>
    <row r="105" spans="6:6" x14ac:dyDescent="0.25">
      <c r="F105" s="17"/>
    </row>
    <row r="116" spans="6:6" x14ac:dyDescent="0.25">
      <c r="F116" s="18"/>
    </row>
    <row r="117" spans="6:6" x14ac:dyDescent="0.25">
      <c r="F117" s="18"/>
    </row>
    <row r="118" spans="6:6" x14ac:dyDescent="0.25">
      <c r="F118" s="17"/>
    </row>
    <row r="119" spans="6:6" x14ac:dyDescent="0.25">
      <c r="F119" s="17"/>
    </row>
    <row r="122" spans="6:6" x14ac:dyDescent="0.25">
      <c r="F122" s="17"/>
    </row>
  </sheetData>
  <customSheetViews>
    <customSheetView guid="{782BA37A-B6FD-472C-88F3-09B77EF7A055}">
      <pageMargins left="0.7" right="0.7" top="0.75" bottom="0.75" header="0.3" footer="0.3"/>
      <pageSetup paperSize="9" orientation="portrait" r:id="rId1"/>
    </customSheetView>
    <customSheetView guid="{D4F0F9F3-2760-4804-A01E-F8E46D53FD00}" topLeftCell="A10">
      <pageMargins left="0.7" right="0.7" top="0.75" bottom="0.75" header="0.3" footer="0.3"/>
      <pageSetup paperSize="9" orientation="portrait" r:id="rId2"/>
    </customSheetView>
  </customSheetViews>
  <mergeCells count="10">
    <mergeCell ref="B45:E45"/>
    <mergeCell ref="B46:E46"/>
    <mergeCell ref="B47:E47"/>
    <mergeCell ref="B51:E51"/>
    <mergeCell ref="B52:E52"/>
    <mergeCell ref="B53:E53"/>
    <mergeCell ref="B54:E54"/>
    <mergeCell ref="B48:E48"/>
    <mergeCell ref="B49:E49"/>
    <mergeCell ref="B50:E50"/>
  </mergeCells>
  <conditionalFormatting sqref="E6:E7">
    <cfRule type="cellIs" dxfId="129" priority="91" operator="lessThanOrEqual">
      <formula>-10.5</formula>
    </cfRule>
    <cfRule type="cellIs" dxfId="128" priority="92" operator="greaterThanOrEqual">
      <formula>10.5</formula>
    </cfRule>
    <cfRule type="cellIs" dxfId="127" priority="93" operator="between">
      <formula>-5.5</formula>
      <formula>-10.5</formula>
    </cfRule>
    <cfRule type="cellIs" dxfId="126" priority="94" operator="between">
      <formula>5.5</formula>
      <formula>10.5</formula>
    </cfRule>
    <cfRule type="cellIs" dxfId="125" priority="95" operator="between">
      <formula>-5.5</formula>
      <formula>5.5</formula>
    </cfRule>
  </conditionalFormatting>
  <conditionalFormatting sqref="E40:E42 E8:E37">
    <cfRule type="cellIs" dxfId="124" priority="31" operator="lessThanOrEqual">
      <formula>-10.5</formula>
    </cfRule>
    <cfRule type="cellIs" dxfId="123" priority="32" operator="greaterThanOrEqual">
      <formula>10.5</formula>
    </cfRule>
    <cfRule type="cellIs" dxfId="122" priority="33" operator="between">
      <formula>-5.5</formula>
      <formula>-10.5</formula>
    </cfRule>
    <cfRule type="cellIs" dxfId="121" priority="34" operator="between">
      <formula>5.5</formula>
      <formula>10.5</formula>
    </cfRule>
    <cfRule type="cellIs" dxfId="120" priority="35" operator="between">
      <formula>-5.5</formula>
      <formula>5.5</formula>
    </cfRule>
  </conditionalFormatting>
  <conditionalFormatting sqref="E39">
    <cfRule type="cellIs" dxfId="119" priority="16" operator="lessThanOrEqual">
      <formula>-10.5</formula>
    </cfRule>
    <cfRule type="cellIs" dxfId="118" priority="17" operator="greaterThanOrEqual">
      <formula>10.5</formula>
    </cfRule>
    <cfRule type="cellIs" dxfId="117" priority="18" operator="between">
      <formula>-5.5</formula>
      <formula>-10.5</formula>
    </cfRule>
    <cfRule type="cellIs" dxfId="116" priority="19" operator="between">
      <formula>5.5</formula>
      <formula>10.5</formula>
    </cfRule>
    <cfRule type="cellIs" dxfId="115" priority="20" operator="between">
      <formula>-5.5</formula>
      <formula>5.5</formula>
    </cfRule>
  </conditionalFormatting>
  <conditionalFormatting sqref="E43">
    <cfRule type="cellIs" dxfId="114" priority="11" operator="lessThanOrEqual">
      <formula>-10.5</formula>
    </cfRule>
    <cfRule type="cellIs" dxfId="113" priority="12" operator="greaterThanOrEqual">
      <formula>10.5</formula>
    </cfRule>
    <cfRule type="cellIs" dxfId="112" priority="13" operator="between">
      <formula>-5.5</formula>
      <formula>-10.5</formula>
    </cfRule>
    <cfRule type="cellIs" dxfId="111" priority="14" operator="between">
      <formula>5.5</formula>
      <formula>10.5</formula>
    </cfRule>
    <cfRule type="cellIs" dxfId="110" priority="15" operator="between">
      <formula>-5.5</formula>
      <formula>5.5</formula>
    </cfRule>
  </conditionalFormatting>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65"/>
  <sheetViews>
    <sheetView workbookViewId="0"/>
  </sheetViews>
  <sheetFormatPr defaultRowHeight="15" x14ac:dyDescent="0.25"/>
  <cols>
    <col min="1" max="1" width="2.7109375" style="1" customWidth="1"/>
    <col min="2" max="2" width="60.7109375" style="1" customWidth="1"/>
    <col min="3" max="5" width="12.7109375" style="1" customWidth="1"/>
    <col min="6" max="6" width="48.5703125" style="1" customWidth="1"/>
    <col min="7" max="16384" width="9.140625" style="1"/>
  </cols>
  <sheetData>
    <row r="1" spans="2:7" ht="12" customHeight="1" x14ac:dyDescent="0.25"/>
    <row r="2" spans="2:7" ht="18" x14ac:dyDescent="0.25">
      <c r="B2" s="65" t="s">
        <v>125</v>
      </c>
      <c r="C2" s="63"/>
      <c r="D2" s="63"/>
      <c r="E2" s="63"/>
      <c r="F2" s="63"/>
    </row>
    <row r="3" spans="2:7" ht="17.25" x14ac:dyDescent="0.25">
      <c r="B3" s="104" t="s">
        <v>346</v>
      </c>
      <c r="C3" s="104"/>
      <c r="D3" s="104"/>
      <c r="E3" s="104"/>
      <c r="F3" s="104"/>
    </row>
    <row r="4" spans="2:7" ht="15" customHeight="1" x14ac:dyDescent="0.25">
      <c r="B4" s="17"/>
    </row>
    <row r="5" spans="2:7" ht="45" customHeight="1" x14ac:dyDescent="0.25">
      <c r="B5" s="48"/>
      <c r="C5" s="49" t="s">
        <v>0</v>
      </c>
      <c r="D5" s="49" t="s">
        <v>331</v>
      </c>
      <c r="E5" s="49" t="s">
        <v>1</v>
      </c>
    </row>
    <row r="6" spans="2:7" ht="15" customHeight="1" x14ac:dyDescent="0.25">
      <c r="B6" s="29" t="s">
        <v>2</v>
      </c>
      <c r="C6" s="41">
        <v>5506</v>
      </c>
      <c r="D6" s="41">
        <v>320114</v>
      </c>
      <c r="E6" s="42"/>
      <c r="G6" s="18"/>
    </row>
    <row r="7" spans="2:7" ht="15" customHeight="1" x14ac:dyDescent="0.25">
      <c r="B7" s="150" t="s">
        <v>86</v>
      </c>
      <c r="C7" s="151"/>
      <c r="D7" s="151"/>
      <c r="E7" s="152"/>
      <c r="G7" s="18"/>
    </row>
    <row r="8" spans="2:7" ht="15" customHeight="1" x14ac:dyDescent="0.25">
      <c r="B8" s="29" t="s">
        <v>71</v>
      </c>
      <c r="C8" s="30">
        <v>0.115328732292045</v>
      </c>
      <c r="D8" s="30">
        <v>0.11186730321188799</v>
      </c>
      <c r="E8" s="31">
        <v>1.0907838915089001</v>
      </c>
      <c r="G8" s="18"/>
    </row>
    <row r="9" spans="2:7" ht="15" customHeight="1" x14ac:dyDescent="0.25">
      <c r="B9" s="29" t="s">
        <v>6</v>
      </c>
      <c r="C9" s="30">
        <v>0.88467126770795501</v>
      </c>
      <c r="D9" s="30">
        <v>0.88813269678811202</v>
      </c>
      <c r="E9" s="31">
        <v>-1.0907838915089201</v>
      </c>
      <c r="G9" s="18"/>
    </row>
    <row r="10" spans="2:7" ht="15" customHeight="1" x14ac:dyDescent="0.25">
      <c r="B10" s="150" t="s">
        <v>3</v>
      </c>
      <c r="C10" s="151"/>
      <c r="D10" s="151"/>
      <c r="E10" s="152"/>
    </row>
    <row r="11" spans="2:7" ht="15" customHeight="1" x14ac:dyDescent="0.25">
      <c r="B11" s="35" t="s">
        <v>4</v>
      </c>
      <c r="C11" s="30">
        <v>0.79113694151834402</v>
      </c>
      <c r="D11" s="30">
        <v>0.791947974949339</v>
      </c>
      <c r="E11" s="31">
        <v>-0.199650690769341</v>
      </c>
    </row>
    <row r="12" spans="2:7" ht="15" customHeight="1" x14ac:dyDescent="0.25">
      <c r="B12" s="35" t="s">
        <v>290</v>
      </c>
      <c r="C12" s="30">
        <v>0.128768616055213</v>
      </c>
      <c r="D12" s="30">
        <v>0.12795817292230999</v>
      </c>
      <c r="E12" s="31">
        <v>0.24227704881289699</v>
      </c>
    </row>
    <row r="13" spans="2:7" ht="15" customHeight="1" x14ac:dyDescent="0.25">
      <c r="B13" s="35" t="s">
        <v>288</v>
      </c>
      <c r="C13" s="30">
        <v>6.4475118053033006E-2</v>
      </c>
      <c r="D13" s="30">
        <v>6.4521424421311105E-2</v>
      </c>
      <c r="E13" s="31">
        <v>-1.8850469765456901E-2</v>
      </c>
    </row>
    <row r="14" spans="2:7" ht="15" customHeight="1" x14ac:dyDescent="0.25">
      <c r="B14" s="79" t="s">
        <v>289</v>
      </c>
      <c r="C14" s="30">
        <v>1.5619324373410799E-2</v>
      </c>
      <c r="D14" s="30">
        <v>1.55724277070392E-2</v>
      </c>
      <c r="E14" s="31">
        <v>3.7846710462638197E-2</v>
      </c>
    </row>
    <row r="15" spans="2:7" ht="15" customHeight="1" x14ac:dyDescent="0.25">
      <c r="B15" s="150" t="s">
        <v>5</v>
      </c>
      <c r="C15" s="151"/>
      <c r="D15" s="151"/>
      <c r="E15" s="152"/>
    </row>
    <row r="16" spans="2:7" ht="15" customHeight="1" x14ac:dyDescent="0.25">
      <c r="B16" s="35" t="s">
        <v>73</v>
      </c>
      <c r="C16" s="30">
        <v>0.921721758082092</v>
      </c>
      <c r="D16" s="30">
        <v>0.92089595798080603</v>
      </c>
      <c r="E16" s="31">
        <v>0.30668162841240698</v>
      </c>
    </row>
    <row r="17" spans="2:5" ht="15" customHeight="1" x14ac:dyDescent="0.25">
      <c r="B17" s="35" t="s">
        <v>72</v>
      </c>
      <c r="C17" s="30">
        <v>7.8278241917907707E-2</v>
      </c>
      <c r="D17" s="30">
        <v>7.9104042019193604E-2</v>
      </c>
      <c r="E17" s="31">
        <v>-0.306681628412454</v>
      </c>
    </row>
    <row r="18" spans="2:5" ht="15" customHeight="1" x14ac:dyDescent="0.25">
      <c r="B18" s="150" t="s">
        <v>7</v>
      </c>
      <c r="C18" s="151"/>
      <c r="D18" s="151"/>
      <c r="E18" s="152"/>
    </row>
    <row r="19" spans="2:5" ht="15" customHeight="1" x14ac:dyDescent="0.25">
      <c r="B19" s="35" t="s">
        <v>88</v>
      </c>
      <c r="C19" s="36">
        <v>29.645296040682901</v>
      </c>
      <c r="D19" s="36">
        <v>29.686334226687201</v>
      </c>
      <c r="E19" s="31">
        <v>-0.43431797588246002</v>
      </c>
    </row>
    <row r="20" spans="2:5" ht="15" customHeight="1" x14ac:dyDescent="0.25">
      <c r="B20" s="39" t="s">
        <v>74</v>
      </c>
      <c r="C20" s="36">
        <v>17.134217217580801</v>
      </c>
      <c r="D20" s="36">
        <v>17.119682383979899</v>
      </c>
      <c r="E20" s="31">
        <v>0.214940041555538</v>
      </c>
    </row>
    <row r="21" spans="2:5" ht="15" customHeight="1" x14ac:dyDescent="0.25">
      <c r="B21" s="150" t="s">
        <v>316</v>
      </c>
      <c r="C21" s="151"/>
      <c r="D21" s="151"/>
      <c r="E21" s="152"/>
    </row>
    <row r="22" spans="2:5" ht="15" customHeight="1" x14ac:dyDescent="0.25">
      <c r="B22" s="35" t="s">
        <v>292</v>
      </c>
      <c r="C22" s="30">
        <v>0.26171449328005802</v>
      </c>
      <c r="D22" s="30">
        <v>0.26302987128788602</v>
      </c>
      <c r="E22" s="31">
        <v>-0.29898633207202402</v>
      </c>
    </row>
    <row r="23" spans="2:5" ht="15" customHeight="1" x14ac:dyDescent="0.25">
      <c r="B23" s="35" t="s">
        <v>293</v>
      </c>
      <c r="C23" s="30">
        <v>0.112786051580094</v>
      </c>
      <c r="D23" s="30">
        <v>0.10997083133138801</v>
      </c>
      <c r="E23" s="31">
        <v>0.89481926614928498</v>
      </c>
    </row>
    <row r="24" spans="2:5" ht="15" customHeight="1" x14ac:dyDescent="0.25">
      <c r="B24" s="35" t="s">
        <v>332</v>
      </c>
      <c r="C24" s="30">
        <v>5.6483835815473997E-2</v>
      </c>
      <c r="D24" s="30">
        <v>5.6969527349485599E-2</v>
      </c>
      <c r="E24" s="31">
        <v>-0.209954970399825</v>
      </c>
    </row>
    <row r="25" spans="2:5" ht="15" customHeight="1" x14ac:dyDescent="0.25">
      <c r="B25" s="39" t="s">
        <v>337</v>
      </c>
      <c r="C25" s="30">
        <v>3.2691609153650603E-2</v>
      </c>
      <c r="D25" s="30">
        <v>3.2487722208581503E-2</v>
      </c>
      <c r="E25" s="31">
        <v>0.114821153932151</v>
      </c>
    </row>
    <row r="26" spans="2:5" ht="15" customHeight="1" x14ac:dyDescent="0.25">
      <c r="B26" s="39" t="s">
        <v>295</v>
      </c>
      <c r="C26" s="30">
        <v>0.160552124954595</v>
      </c>
      <c r="D26" s="30">
        <v>0.160936237048313</v>
      </c>
      <c r="E26" s="31">
        <v>-0.10457335201432599</v>
      </c>
    </row>
    <row r="27" spans="2:5" ht="15" customHeight="1" x14ac:dyDescent="0.25">
      <c r="B27" s="39" t="s">
        <v>296</v>
      </c>
      <c r="C27" s="30">
        <v>0.10279694878314601</v>
      </c>
      <c r="D27" s="30">
        <v>0.10493017558436001</v>
      </c>
      <c r="E27" s="31">
        <v>-0.69919602368162004</v>
      </c>
    </row>
    <row r="28" spans="2:5" ht="15" customHeight="1" x14ac:dyDescent="0.25">
      <c r="B28" s="39" t="s">
        <v>297</v>
      </c>
      <c r="C28" s="30">
        <v>5.0671994188158397E-2</v>
      </c>
      <c r="D28" s="30">
        <v>5.06991856087044E-2</v>
      </c>
      <c r="E28" s="31">
        <v>-1.2395452785816399E-2</v>
      </c>
    </row>
    <row r="29" spans="2:5" ht="15" customHeight="1" x14ac:dyDescent="0.25">
      <c r="B29" s="39" t="s">
        <v>317</v>
      </c>
      <c r="C29" s="30">
        <v>4.6857973120232502E-2</v>
      </c>
      <c r="D29" s="30">
        <v>4.7283113501459501E-2</v>
      </c>
      <c r="E29" s="31">
        <v>-0.20072684181578601</v>
      </c>
    </row>
    <row r="30" spans="2:5" ht="15" customHeight="1" x14ac:dyDescent="0.25">
      <c r="B30" s="33" t="s">
        <v>338</v>
      </c>
      <c r="C30" s="30">
        <v>7.7733381765346901E-2</v>
      </c>
      <c r="D30" s="30">
        <v>7.7659300897235398E-2</v>
      </c>
      <c r="E30" s="31">
        <v>2.7672385066980901E-2</v>
      </c>
    </row>
    <row r="31" spans="2:5" ht="15" customHeight="1" x14ac:dyDescent="0.25">
      <c r="B31" s="80" t="s">
        <v>298</v>
      </c>
      <c r="C31" s="30">
        <v>9.7711587359244498E-2</v>
      </c>
      <c r="D31" s="30">
        <v>9.6034035182586894E-2</v>
      </c>
      <c r="E31" s="31">
        <v>0.56712660664268</v>
      </c>
    </row>
    <row r="32" spans="2:5" ht="15" customHeight="1" x14ac:dyDescent="0.25">
      <c r="B32" s="153" t="s">
        <v>75</v>
      </c>
      <c r="C32" s="154"/>
      <c r="D32" s="154"/>
      <c r="E32" s="155"/>
    </row>
    <row r="33" spans="2:7" ht="15" customHeight="1" x14ac:dyDescent="0.25">
      <c r="B33" s="38" t="s">
        <v>282</v>
      </c>
      <c r="C33" s="30">
        <v>0.141845259716673</v>
      </c>
      <c r="D33" s="30">
        <v>0.14662264754277801</v>
      </c>
      <c r="E33" s="31">
        <v>-1.35977570417647</v>
      </c>
    </row>
    <row r="34" spans="2:7" ht="15" customHeight="1" x14ac:dyDescent="0.25">
      <c r="B34" s="38" t="s">
        <v>87</v>
      </c>
      <c r="C34" s="30">
        <v>0.10279694878314601</v>
      </c>
      <c r="D34" s="30">
        <v>0.10312826841754801</v>
      </c>
      <c r="E34" s="31">
        <v>-0.109013429790998</v>
      </c>
      <c r="G34" s="17"/>
    </row>
    <row r="35" spans="2:7" ht="15" customHeight="1" x14ac:dyDescent="0.25">
      <c r="B35" s="38" t="s">
        <v>283</v>
      </c>
      <c r="C35" s="30">
        <v>0.60461314929168197</v>
      </c>
      <c r="D35" s="30">
        <v>0.59885276308455204</v>
      </c>
      <c r="E35" s="31">
        <v>1.17665151748396</v>
      </c>
      <c r="G35" s="17"/>
    </row>
    <row r="36" spans="2:7" ht="15" customHeight="1" x14ac:dyDescent="0.25">
      <c r="B36" s="38" t="s">
        <v>76</v>
      </c>
      <c r="C36" s="30">
        <v>0.14057391936069699</v>
      </c>
      <c r="D36" s="30">
        <v>0.14057786084396801</v>
      </c>
      <c r="E36" s="31">
        <v>-1.13390921055342E-3</v>
      </c>
      <c r="G36" s="17"/>
    </row>
    <row r="37" spans="2:7" ht="15" customHeight="1" x14ac:dyDescent="0.25">
      <c r="B37" s="72" t="s">
        <v>284</v>
      </c>
      <c r="C37" s="30">
        <v>1.01707228478024E-2</v>
      </c>
      <c r="D37" s="30">
        <v>1.0818460111154799E-2</v>
      </c>
      <c r="E37" s="31">
        <v>-0.63560532826891003</v>
      </c>
      <c r="G37" s="17"/>
    </row>
    <row r="38" spans="2:7" ht="15" customHeight="1" x14ac:dyDescent="0.25">
      <c r="B38" s="156" t="s">
        <v>318</v>
      </c>
      <c r="C38" s="157"/>
      <c r="D38" s="157"/>
      <c r="E38" s="158"/>
      <c r="G38" s="17"/>
    </row>
    <row r="39" spans="2:7" ht="15" customHeight="1" x14ac:dyDescent="0.25">
      <c r="B39" s="38" t="s">
        <v>319</v>
      </c>
      <c r="C39" s="34">
        <v>-0.83133867903589898</v>
      </c>
      <c r="D39" s="34">
        <v>-0.82036798641068998</v>
      </c>
      <c r="E39" s="31">
        <v>-1.27320714709081</v>
      </c>
      <c r="G39" s="17"/>
    </row>
    <row r="40" spans="2:7" ht="15" customHeight="1" x14ac:dyDescent="0.25">
      <c r="B40" s="33" t="s">
        <v>8</v>
      </c>
      <c r="C40" s="36">
        <v>28.1298583363603</v>
      </c>
      <c r="D40" s="36">
        <v>28.483644827534</v>
      </c>
      <c r="E40" s="31">
        <v>-1.0614166402138101</v>
      </c>
      <c r="G40" s="17"/>
    </row>
    <row r="41" spans="2:7" ht="15" customHeight="1" x14ac:dyDescent="0.25">
      <c r="B41" s="33" t="s">
        <v>9</v>
      </c>
      <c r="C41" s="36">
        <v>29.645296040682901</v>
      </c>
      <c r="D41" s="36">
        <v>29.686334226687201</v>
      </c>
      <c r="E41" s="31">
        <v>-0.43431797588246002</v>
      </c>
      <c r="G41" s="17"/>
    </row>
    <row r="42" spans="2:7" ht="15" customHeight="1" x14ac:dyDescent="0.25">
      <c r="B42" s="35" t="s">
        <v>10</v>
      </c>
      <c r="C42" s="36">
        <v>12.1874318924809</v>
      </c>
      <c r="D42" s="36">
        <v>12.350998717154701</v>
      </c>
      <c r="E42" s="31">
        <v>-1.2649065069446499</v>
      </c>
      <c r="G42" s="17"/>
    </row>
    <row r="43" spans="2:7" ht="15" customHeight="1" x14ac:dyDescent="0.25">
      <c r="B43" s="35" t="s">
        <v>11</v>
      </c>
      <c r="C43" s="36">
        <v>17.134217217580801</v>
      </c>
      <c r="D43" s="36">
        <v>17.119682383979899</v>
      </c>
      <c r="E43" s="31">
        <v>0.214940041555538</v>
      </c>
      <c r="G43" s="17"/>
    </row>
    <row r="44" spans="2:7" ht="15" customHeight="1" x14ac:dyDescent="0.25">
      <c r="B44" s="150" t="s">
        <v>320</v>
      </c>
      <c r="C44" s="151"/>
      <c r="D44" s="151"/>
      <c r="E44" s="152"/>
      <c r="G44" s="17"/>
    </row>
    <row r="45" spans="2:7" ht="15" customHeight="1" x14ac:dyDescent="0.25">
      <c r="B45" s="35" t="s">
        <v>340</v>
      </c>
      <c r="C45" s="30">
        <v>0.29531420268797703</v>
      </c>
      <c r="D45" s="30">
        <v>0.29774769756234098</v>
      </c>
      <c r="E45" s="31">
        <v>-0.27523836797533602</v>
      </c>
      <c r="G45" s="17"/>
    </row>
    <row r="46" spans="2:7" ht="15" customHeight="1" x14ac:dyDescent="0.25">
      <c r="B46" s="35" t="s">
        <v>285</v>
      </c>
      <c r="C46" s="30">
        <v>0.50163458045768206</v>
      </c>
      <c r="D46" s="30">
        <v>0.50024711962625601</v>
      </c>
      <c r="E46" s="31">
        <v>0.277478729367091</v>
      </c>
      <c r="G46" s="17"/>
    </row>
    <row r="47" spans="2:7" ht="15" customHeight="1" x14ac:dyDescent="0.25">
      <c r="B47" s="29" t="s">
        <v>339</v>
      </c>
      <c r="C47" s="30">
        <v>0.38503450780966197</v>
      </c>
      <c r="D47" s="30">
        <v>0.38712241096659999</v>
      </c>
      <c r="E47" s="31">
        <v>-0.212253419304157</v>
      </c>
      <c r="G47" s="17"/>
    </row>
    <row r="48" spans="2:7" ht="15" customHeight="1" x14ac:dyDescent="0.25">
      <c r="B48" s="29" t="s">
        <v>335</v>
      </c>
      <c r="C48" s="30">
        <v>0.21322193970214282</v>
      </c>
      <c r="D48" s="30">
        <v>0.2130806389373584</v>
      </c>
      <c r="E48" s="31">
        <v>-0.28777744981676001</v>
      </c>
      <c r="G48" s="17"/>
    </row>
    <row r="49" spans="2:7" ht="15" customHeight="1" x14ac:dyDescent="0.25">
      <c r="B49" s="32" t="s">
        <v>286</v>
      </c>
      <c r="C49" s="30">
        <v>0.216309480566655</v>
      </c>
      <c r="D49" s="30">
        <v>0.21912386414753701</v>
      </c>
      <c r="E49" s="31">
        <v>-0.68192371678119501</v>
      </c>
      <c r="G49" s="17"/>
    </row>
    <row r="50" spans="2:7" ht="15" customHeight="1" x14ac:dyDescent="0.25">
      <c r="B50" s="32" t="s">
        <v>299</v>
      </c>
      <c r="C50" s="30">
        <v>8.7722484562295699E-2</v>
      </c>
      <c r="D50" s="30">
        <v>8.8847614575943298E-2</v>
      </c>
      <c r="E50" s="31">
        <v>-0.39655946943526199</v>
      </c>
      <c r="G50" s="17"/>
    </row>
    <row r="51" spans="2:7" ht="15" customHeight="1" x14ac:dyDescent="0.25">
      <c r="B51" s="32" t="s">
        <v>341</v>
      </c>
      <c r="C51" s="30">
        <v>0.68706865237922199</v>
      </c>
      <c r="D51" s="30">
        <v>0.68733643558556801</v>
      </c>
      <c r="E51" s="31">
        <v>-0.14850176841087701</v>
      </c>
      <c r="G51" s="17"/>
    </row>
    <row r="52" spans="2:7" ht="15" customHeight="1" x14ac:dyDescent="0.25">
      <c r="B52" s="32" t="s">
        <v>287</v>
      </c>
      <c r="C52" s="30">
        <v>9.4079186342172202E-2</v>
      </c>
      <c r="D52" s="30">
        <v>9.5291423542518197E-2</v>
      </c>
      <c r="E52" s="31">
        <v>-0.41402383458227598</v>
      </c>
      <c r="G52" s="17"/>
    </row>
    <row r="53" spans="2:7" ht="15" customHeight="1" x14ac:dyDescent="0.25">
      <c r="B53" s="159" t="s">
        <v>12</v>
      </c>
      <c r="C53" s="160"/>
      <c r="D53" s="160"/>
      <c r="E53" s="161"/>
    </row>
    <row r="54" spans="2:7" ht="31.5" customHeight="1" x14ac:dyDescent="0.25">
      <c r="B54" s="115" t="s">
        <v>326</v>
      </c>
      <c r="C54" s="116"/>
      <c r="D54" s="116"/>
      <c r="E54" s="117"/>
    </row>
    <row r="55" spans="2:7" ht="15" customHeight="1" x14ac:dyDescent="0.25">
      <c r="B55" s="162" t="s">
        <v>321</v>
      </c>
      <c r="C55" s="137"/>
      <c r="D55" s="137"/>
      <c r="E55" s="163"/>
    </row>
    <row r="56" spans="2:7" ht="15" customHeight="1" x14ac:dyDescent="0.25">
      <c r="B56" s="105" t="s">
        <v>322</v>
      </c>
      <c r="C56" s="106"/>
      <c r="D56" s="106"/>
      <c r="E56" s="107"/>
    </row>
    <row r="57" spans="2:7" ht="15" customHeight="1" x14ac:dyDescent="0.25">
      <c r="B57" s="108" t="s">
        <v>323</v>
      </c>
      <c r="C57" s="109"/>
      <c r="D57" s="109"/>
      <c r="E57" s="110"/>
    </row>
    <row r="58" spans="2:7" ht="30" customHeight="1" x14ac:dyDescent="0.25">
      <c r="B58" s="118" t="s">
        <v>324</v>
      </c>
      <c r="C58" s="119"/>
      <c r="D58" s="119"/>
      <c r="E58" s="120"/>
    </row>
    <row r="59" spans="2:7" ht="30" customHeight="1" x14ac:dyDescent="0.25">
      <c r="B59" s="121" t="s">
        <v>325</v>
      </c>
      <c r="C59" s="121"/>
      <c r="D59" s="121"/>
      <c r="E59" s="121"/>
    </row>
    <row r="60" spans="2:7" ht="30" customHeight="1" x14ac:dyDescent="0.25">
      <c r="B60" s="149" t="s">
        <v>68</v>
      </c>
      <c r="C60" s="149"/>
      <c r="D60" s="149"/>
      <c r="E60" s="149"/>
    </row>
    <row r="61" spans="2:7" ht="30" customHeight="1" x14ac:dyDescent="0.25">
      <c r="B61" s="111" t="s">
        <v>333</v>
      </c>
      <c r="C61" s="111"/>
      <c r="D61" s="111"/>
      <c r="E61" s="111"/>
    </row>
    <row r="62" spans="2:7" ht="15" customHeight="1" x14ac:dyDescent="0.25">
      <c r="B62" s="112" t="s">
        <v>13</v>
      </c>
      <c r="C62" s="112"/>
      <c r="D62" s="112"/>
      <c r="E62" s="112"/>
    </row>
    <row r="63" spans="2:7" ht="15" customHeight="1" x14ac:dyDescent="0.25">
      <c r="B63" s="113" t="s">
        <v>14</v>
      </c>
      <c r="C63" s="113"/>
      <c r="D63" s="113"/>
      <c r="E63" s="113"/>
    </row>
    <row r="64" spans="2:7" ht="15" customHeight="1" x14ac:dyDescent="0.25">
      <c r="B64" s="114" t="s">
        <v>15</v>
      </c>
      <c r="C64" s="114"/>
      <c r="D64" s="114"/>
      <c r="E64" s="114"/>
    </row>
    <row r="65" spans="2:5" ht="15" customHeight="1" x14ac:dyDescent="0.25">
      <c r="B65" s="103" t="s">
        <v>16</v>
      </c>
      <c r="C65" s="103"/>
      <c r="D65" s="103"/>
      <c r="E65" s="103"/>
    </row>
  </sheetData>
  <customSheetViews>
    <customSheetView guid="{782BA37A-B6FD-472C-88F3-09B77EF7A055}">
      <pageMargins left="0.7" right="0.7" top="0.75" bottom="0.75" header="0.3" footer="0.3"/>
      <pageSetup paperSize="9" orientation="portrait" r:id="rId1"/>
    </customSheetView>
    <customSheetView guid="{D4F0F9F3-2760-4804-A01E-F8E46D53FD00}" topLeftCell="A16">
      <pageMargins left="0.7" right="0.7" top="0.75" bottom="0.75" header="0.3" footer="0.3"/>
      <pageSetup paperSize="9" orientation="portrait" r:id="rId2"/>
    </customSheetView>
  </customSheetViews>
  <mergeCells count="22">
    <mergeCell ref="B3:F3"/>
    <mergeCell ref="B54:E54"/>
    <mergeCell ref="B56:E56"/>
    <mergeCell ref="B57:E57"/>
    <mergeCell ref="B7:E7"/>
    <mergeCell ref="B10:E10"/>
    <mergeCell ref="B15:E15"/>
    <mergeCell ref="B18:E18"/>
    <mergeCell ref="B21:E21"/>
    <mergeCell ref="B32:E32"/>
    <mergeCell ref="B38:E38"/>
    <mergeCell ref="B44:E44"/>
    <mergeCell ref="B53:E53"/>
    <mergeCell ref="B55:E55"/>
    <mergeCell ref="B62:E62"/>
    <mergeCell ref="B63:E63"/>
    <mergeCell ref="B64:E64"/>
    <mergeCell ref="B65:E65"/>
    <mergeCell ref="B58:E58"/>
    <mergeCell ref="B59:E59"/>
    <mergeCell ref="B60:E60"/>
    <mergeCell ref="B61:E61"/>
  </mergeCells>
  <conditionalFormatting sqref="E6">
    <cfRule type="cellIs" dxfId="109" priority="91" operator="lessThanOrEqual">
      <formula>-10.5</formula>
    </cfRule>
    <cfRule type="cellIs" dxfId="108" priority="92" operator="greaterThanOrEqual">
      <formula>10.5</formula>
    </cfRule>
    <cfRule type="cellIs" dxfId="107" priority="93" operator="between">
      <formula>-5.5</formula>
      <formula>-10.5</formula>
    </cfRule>
    <cfRule type="cellIs" dxfId="106" priority="94" operator="between">
      <formula>5.5</formula>
      <formula>10.5</formula>
    </cfRule>
    <cfRule type="cellIs" dxfId="105" priority="95" operator="between">
      <formula>-5.5</formula>
      <formula>5.5</formula>
    </cfRule>
  </conditionalFormatting>
  <conditionalFormatting sqref="E41:E43">
    <cfRule type="cellIs" dxfId="104" priority="51" operator="lessThanOrEqual">
      <formula>-10.5</formula>
    </cfRule>
    <cfRule type="cellIs" dxfId="103" priority="52" operator="greaterThanOrEqual">
      <formula>10.5</formula>
    </cfRule>
    <cfRule type="cellIs" dxfId="102" priority="53" operator="between">
      <formula>-5.5</formula>
      <formula>-10.5</formula>
    </cfRule>
    <cfRule type="cellIs" dxfId="101" priority="54" operator="between">
      <formula>5.5</formula>
      <formula>10.5</formula>
    </cfRule>
    <cfRule type="cellIs" dxfId="100" priority="55" operator="between">
      <formula>-5.5</formula>
      <formula>5.5</formula>
    </cfRule>
  </conditionalFormatting>
  <conditionalFormatting sqref="E11:E14">
    <cfRule type="cellIs" dxfId="99" priority="41" operator="lessThanOrEqual">
      <formula>-10.5</formula>
    </cfRule>
    <cfRule type="cellIs" dxfId="98" priority="42" operator="greaterThanOrEqual">
      <formula>10.5</formula>
    </cfRule>
    <cfRule type="cellIs" dxfId="97" priority="43" operator="between">
      <formula>-5.5</formula>
      <formula>-10.5</formula>
    </cfRule>
    <cfRule type="cellIs" dxfId="96" priority="44" operator="between">
      <formula>5.5</formula>
      <formula>10.5</formula>
    </cfRule>
    <cfRule type="cellIs" dxfId="95" priority="45" operator="between">
      <formula>-5.5</formula>
      <formula>5.5</formula>
    </cfRule>
  </conditionalFormatting>
  <conditionalFormatting sqref="E16:E17">
    <cfRule type="cellIs" dxfId="94" priority="36" operator="lessThanOrEqual">
      <formula>-10.5</formula>
    </cfRule>
    <cfRule type="cellIs" dxfId="93" priority="37" operator="greaterThanOrEqual">
      <formula>10.5</formula>
    </cfRule>
    <cfRule type="cellIs" dxfId="92" priority="38" operator="between">
      <formula>-5.5</formula>
      <formula>-10.5</formula>
    </cfRule>
    <cfRule type="cellIs" dxfId="91" priority="39" operator="between">
      <formula>5.5</formula>
      <formula>10.5</formula>
    </cfRule>
    <cfRule type="cellIs" dxfId="90" priority="40" operator="between">
      <formula>-5.5</formula>
      <formula>5.5</formula>
    </cfRule>
  </conditionalFormatting>
  <conditionalFormatting sqref="E19:E20">
    <cfRule type="cellIs" dxfId="89" priority="31" operator="lessThanOrEqual">
      <formula>-10.5</formula>
    </cfRule>
    <cfRule type="cellIs" dxfId="88" priority="32" operator="greaterThanOrEqual">
      <formula>10.5</formula>
    </cfRule>
    <cfRule type="cellIs" dxfId="87" priority="33" operator="between">
      <formula>-5.5</formula>
      <formula>-10.5</formula>
    </cfRule>
    <cfRule type="cellIs" dxfId="86" priority="34" operator="between">
      <formula>5.5</formula>
      <formula>10.5</formula>
    </cfRule>
    <cfRule type="cellIs" dxfId="85" priority="35" operator="between">
      <formula>-5.5</formula>
      <formula>5.5</formula>
    </cfRule>
  </conditionalFormatting>
  <conditionalFormatting sqref="E22:E31">
    <cfRule type="cellIs" dxfId="84" priority="26" operator="lessThanOrEqual">
      <formula>-10.5</formula>
    </cfRule>
    <cfRule type="cellIs" dxfId="83" priority="27" operator="greaterThanOrEqual">
      <formula>10.5</formula>
    </cfRule>
    <cfRule type="cellIs" dxfId="82" priority="28" operator="between">
      <formula>-5.5</formula>
      <formula>-10.5</formula>
    </cfRule>
    <cfRule type="cellIs" dxfId="81" priority="29" operator="between">
      <formula>5.5</formula>
      <formula>10.5</formula>
    </cfRule>
    <cfRule type="cellIs" dxfId="80" priority="30" operator="between">
      <formula>-5.5</formula>
      <formula>5.5</formula>
    </cfRule>
  </conditionalFormatting>
  <conditionalFormatting sqref="E33:E37">
    <cfRule type="cellIs" dxfId="79" priority="21" operator="lessThanOrEqual">
      <formula>-10.5</formula>
    </cfRule>
    <cfRule type="cellIs" dxfId="78" priority="22" operator="greaterThanOrEqual">
      <formula>10.5</formula>
    </cfRule>
    <cfRule type="cellIs" dxfId="77" priority="23" operator="between">
      <formula>-5.5</formula>
      <formula>-10.5</formula>
    </cfRule>
    <cfRule type="cellIs" dxfId="76" priority="24" operator="between">
      <formula>5.5</formula>
      <formula>10.5</formula>
    </cfRule>
    <cfRule type="cellIs" dxfId="75" priority="25" operator="between">
      <formula>-5.5</formula>
      <formula>5.5</formula>
    </cfRule>
  </conditionalFormatting>
  <conditionalFormatting sqref="E8:E9">
    <cfRule type="cellIs" dxfId="74" priority="6" operator="lessThanOrEqual">
      <formula>-10.5</formula>
    </cfRule>
    <cfRule type="cellIs" dxfId="73" priority="7" operator="greaterThanOrEqual">
      <formula>10.5</formula>
    </cfRule>
    <cfRule type="cellIs" dxfId="72" priority="8" operator="between">
      <formula>-5.5</formula>
      <formula>-10.5</formula>
    </cfRule>
    <cfRule type="cellIs" dxfId="71" priority="9" operator="between">
      <formula>5.5</formula>
      <formula>10.5</formula>
    </cfRule>
    <cfRule type="cellIs" dxfId="70" priority="10" operator="between">
      <formula>-5.5</formula>
      <formula>5.5</formula>
    </cfRule>
  </conditionalFormatting>
  <conditionalFormatting sqref="E39">
    <cfRule type="cellIs" dxfId="69" priority="16" operator="lessThanOrEqual">
      <formula>-10.5</formula>
    </cfRule>
    <cfRule type="cellIs" dxfId="68" priority="17" operator="greaterThanOrEqual">
      <formula>10.5</formula>
    </cfRule>
    <cfRule type="cellIs" dxfId="67" priority="18" operator="between">
      <formula>-5.5</formula>
      <formula>-10.5</formula>
    </cfRule>
    <cfRule type="cellIs" dxfId="66" priority="19" operator="between">
      <formula>5.5</formula>
      <formula>10.5</formula>
    </cfRule>
    <cfRule type="cellIs" dxfId="65" priority="20" operator="between">
      <formula>-5.5</formula>
      <formula>5.5</formula>
    </cfRule>
  </conditionalFormatting>
  <conditionalFormatting sqref="E45:E52">
    <cfRule type="cellIs" dxfId="64" priority="11" operator="lessThanOrEqual">
      <formula>-10.5</formula>
    </cfRule>
    <cfRule type="cellIs" dxfId="63" priority="12" operator="greaterThanOrEqual">
      <formula>10.5</formula>
    </cfRule>
    <cfRule type="cellIs" dxfId="62" priority="13" operator="between">
      <formula>-5.5</formula>
      <formula>-10.5</formula>
    </cfRule>
    <cfRule type="cellIs" dxfId="61" priority="14" operator="between">
      <formula>5.5</formula>
      <formula>10.5</formula>
    </cfRule>
    <cfRule type="cellIs" dxfId="60" priority="15" operator="between">
      <formula>-5.5</formula>
      <formula>5.5</formula>
    </cfRule>
  </conditionalFormatting>
  <conditionalFormatting sqref="E40">
    <cfRule type="cellIs" dxfId="59" priority="1" operator="lessThanOrEqual">
      <formula>-10.5</formula>
    </cfRule>
    <cfRule type="cellIs" dxfId="58" priority="2" operator="greaterThanOrEqual">
      <formula>10.5</formula>
    </cfRule>
    <cfRule type="cellIs" dxfId="57" priority="3" operator="between">
      <formula>-5.5</formula>
      <formula>-10.5</formula>
    </cfRule>
    <cfRule type="cellIs" dxfId="56" priority="4" operator="between">
      <formula>5.5</formula>
      <formula>10.5</formula>
    </cfRule>
    <cfRule type="cellIs" dxfId="55" priority="5" operator="between">
      <formula>-5.5</formula>
      <formula>5.5</formula>
    </cfRule>
  </conditionalFormatting>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5"/>
  <sheetViews>
    <sheetView workbookViewId="0"/>
  </sheetViews>
  <sheetFormatPr defaultRowHeight="15" x14ac:dyDescent="0.25"/>
  <cols>
    <col min="1" max="1" width="2.7109375" style="1" customWidth="1"/>
    <col min="2" max="2" width="60.7109375" style="1" customWidth="1"/>
    <col min="3" max="5" width="12.7109375" style="1" customWidth="1"/>
    <col min="6" max="6" width="51.7109375" style="1" customWidth="1"/>
    <col min="7" max="16384" width="9.140625" style="1"/>
  </cols>
  <sheetData>
    <row r="1" spans="2:7" ht="12" customHeight="1" x14ac:dyDescent="0.25"/>
    <row r="2" spans="2:7" ht="18" x14ac:dyDescent="0.25">
      <c r="B2" s="65" t="s">
        <v>121</v>
      </c>
      <c r="C2" s="63"/>
      <c r="D2" s="63"/>
      <c r="E2" s="63"/>
      <c r="F2" s="63"/>
    </row>
    <row r="3" spans="2:7" ht="17.25" x14ac:dyDescent="0.25">
      <c r="B3" s="104" t="s">
        <v>347</v>
      </c>
      <c r="C3" s="104"/>
      <c r="D3" s="104"/>
      <c r="E3" s="104"/>
      <c r="F3" s="104"/>
    </row>
    <row r="4" spans="2:7" ht="15" customHeight="1" x14ac:dyDescent="0.25">
      <c r="B4" s="17"/>
    </row>
    <row r="5" spans="2:7" ht="45" customHeight="1" x14ac:dyDescent="0.25">
      <c r="B5" s="48"/>
      <c r="C5" s="49" t="s">
        <v>0</v>
      </c>
      <c r="D5" s="49" t="s">
        <v>331</v>
      </c>
      <c r="E5" s="49" t="s">
        <v>1</v>
      </c>
    </row>
    <row r="6" spans="2:7" ht="15" customHeight="1" x14ac:dyDescent="0.25">
      <c r="B6" s="29" t="s">
        <v>2</v>
      </c>
      <c r="C6" s="41">
        <v>5506</v>
      </c>
      <c r="D6" s="41">
        <v>332564</v>
      </c>
      <c r="E6" s="42"/>
      <c r="G6" s="18"/>
    </row>
    <row r="7" spans="2:7" ht="15" customHeight="1" x14ac:dyDescent="0.25">
      <c r="B7" s="96" t="s">
        <v>86</v>
      </c>
      <c r="C7" s="97"/>
      <c r="D7" s="97"/>
      <c r="E7" s="98"/>
      <c r="G7" s="18"/>
    </row>
    <row r="8" spans="2:7" ht="15" customHeight="1" x14ac:dyDescent="0.25">
      <c r="B8" s="29" t="s">
        <v>71</v>
      </c>
      <c r="C8" s="30">
        <v>0.115328732292045</v>
      </c>
      <c r="D8" s="30">
        <v>0.110466477214472</v>
      </c>
      <c r="E8" s="31">
        <v>1.53638060689316</v>
      </c>
      <c r="G8" s="18"/>
    </row>
    <row r="9" spans="2:7" ht="15" customHeight="1" x14ac:dyDescent="0.25">
      <c r="B9" s="29" t="s">
        <v>6</v>
      </c>
      <c r="C9" s="30">
        <v>0.88467126770795501</v>
      </c>
      <c r="D9" s="30">
        <v>0.889533522785528</v>
      </c>
      <c r="E9" s="31">
        <v>-1.53638060689317</v>
      </c>
      <c r="G9" s="18"/>
    </row>
    <row r="10" spans="2:7" ht="15" customHeight="1" x14ac:dyDescent="0.25">
      <c r="B10" s="150" t="s">
        <v>3</v>
      </c>
      <c r="C10" s="151"/>
      <c r="D10" s="151"/>
      <c r="E10" s="152"/>
    </row>
    <row r="11" spans="2:7" ht="15" customHeight="1" x14ac:dyDescent="0.25">
      <c r="B11" s="35" t="s">
        <v>4</v>
      </c>
      <c r="C11" s="30">
        <v>0.79113694151834402</v>
      </c>
      <c r="D11" s="30">
        <v>0.79236379219377495</v>
      </c>
      <c r="E11" s="31">
        <v>-0.30212296120793197</v>
      </c>
    </row>
    <row r="12" spans="2:7" ht="15" customHeight="1" x14ac:dyDescent="0.25">
      <c r="B12" s="35" t="s">
        <v>306</v>
      </c>
      <c r="C12" s="30">
        <v>0.128768616055213</v>
      </c>
      <c r="D12" s="30">
        <v>0.12753439275181999</v>
      </c>
      <c r="E12" s="31">
        <v>0.369223957591092</v>
      </c>
    </row>
    <row r="13" spans="2:7" ht="15" customHeight="1" x14ac:dyDescent="0.25">
      <c r="B13" s="35" t="s">
        <v>342</v>
      </c>
      <c r="C13" s="30">
        <v>6.4475118053033006E-2</v>
      </c>
      <c r="D13" s="30">
        <v>6.4497601496809706E-2</v>
      </c>
      <c r="E13" s="31">
        <v>-9.1533837511092592E-3</v>
      </c>
    </row>
    <row r="14" spans="2:7" ht="15" customHeight="1" x14ac:dyDescent="0.25">
      <c r="B14" s="35" t="s">
        <v>343</v>
      </c>
      <c r="C14" s="30">
        <v>1.5619324373410799E-2</v>
      </c>
      <c r="D14" s="30">
        <v>1.56042135575955E-2</v>
      </c>
      <c r="E14" s="31">
        <v>1.2188674177204701E-2</v>
      </c>
    </row>
    <row r="15" spans="2:7" ht="15" customHeight="1" x14ac:dyDescent="0.25">
      <c r="B15" s="150" t="s">
        <v>5</v>
      </c>
      <c r="C15" s="151"/>
      <c r="D15" s="151"/>
      <c r="E15" s="152"/>
    </row>
    <row r="16" spans="2:7" ht="15" customHeight="1" x14ac:dyDescent="0.25">
      <c r="B16" s="35" t="s">
        <v>73</v>
      </c>
      <c r="C16" s="30">
        <v>0.921721758082092</v>
      </c>
      <c r="D16" s="30">
        <v>0.92106101578191202</v>
      </c>
      <c r="E16" s="31">
        <v>0.24550095783850301</v>
      </c>
    </row>
    <row r="17" spans="2:5" ht="15" customHeight="1" x14ac:dyDescent="0.25">
      <c r="B17" s="35" t="s">
        <v>72</v>
      </c>
      <c r="C17" s="30">
        <v>7.8278241917907707E-2</v>
      </c>
      <c r="D17" s="30">
        <v>7.8938984218088301E-2</v>
      </c>
      <c r="E17" s="31">
        <v>-0.245500957838482</v>
      </c>
    </row>
    <row r="18" spans="2:5" ht="15" customHeight="1" x14ac:dyDescent="0.25">
      <c r="B18" s="150" t="s">
        <v>7</v>
      </c>
      <c r="C18" s="151"/>
      <c r="D18" s="151"/>
      <c r="E18" s="152"/>
    </row>
    <row r="19" spans="2:5" ht="15" customHeight="1" x14ac:dyDescent="0.25">
      <c r="B19" s="35" t="s">
        <v>88</v>
      </c>
      <c r="C19" s="36">
        <v>29.645296040682901</v>
      </c>
      <c r="D19" s="36">
        <v>29.675205053483399</v>
      </c>
      <c r="E19" s="31">
        <v>-0.31654488151844001</v>
      </c>
    </row>
    <row r="20" spans="2:5" ht="15" customHeight="1" x14ac:dyDescent="0.25">
      <c r="B20" s="39" t="s">
        <v>74</v>
      </c>
      <c r="C20" s="36">
        <v>17.134217217580801</v>
      </c>
      <c r="D20" s="36">
        <v>17.1255773024142</v>
      </c>
      <c r="E20" s="31">
        <v>0.127681265666859</v>
      </c>
    </row>
    <row r="21" spans="2:5" ht="15" customHeight="1" x14ac:dyDescent="0.25">
      <c r="B21" s="150" t="s">
        <v>316</v>
      </c>
      <c r="C21" s="151"/>
      <c r="D21" s="151"/>
      <c r="E21" s="152"/>
    </row>
    <row r="22" spans="2:5" ht="15" customHeight="1" x14ac:dyDescent="0.25">
      <c r="B22" s="35" t="s">
        <v>292</v>
      </c>
      <c r="C22" s="30">
        <v>0.26171449328005802</v>
      </c>
      <c r="D22" s="30">
        <v>0.26321975908268702</v>
      </c>
      <c r="E22" s="31">
        <v>-0.34210824462237699</v>
      </c>
    </row>
    <row r="23" spans="2:5" ht="15" customHeight="1" x14ac:dyDescent="0.25">
      <c r="B23" s="35" t="s">
        <v>293</v>
      </c>
      <c r="C23" s="30">
        <v>0.112786051580094</v>
      </c>
      <c r="D23" s="30">
        <v>0.11076731807875</v>
      </c>
      <c r="E23" s="31">
        <v>0.64065203929381798</v>
      </c>
    </row>
    <row r="24" spans="2:5" ht="15" customHeight="1" x14ac:dyDescent="0.25">
      <c r="B24" s="35" t="s">
        <v>332</v>
      </c>
      <c r="C24" s="30">
        <v>5.6483835815473997E-2</v>
      </c>
      <c r="D24" s="30">
        <v>5.6910808336480101E-2</v>
      </c>
      <c r="E24" s="31">
        <v>-0.18461678862523201</v>
      </c>
    </row>
    <row r="25" spans="2:5" ht="15" customHeight="1" x14ac:dyDescent="0.25">
      <c r="B25" s="39" t="s">
        <v>337</v>
      </c>
      <c r="C25" s="30">
        <v>3.2691609153650603E-2</v>
      </c>
      <c r="D25" s="30">
        <v>3.2516338893723497E-2</v>
      </c>
      <c r="E25" s="31">
        <v>9.8684432379734496E-2</v>
      </c>
    </row>
    <row r="26" spans="2:5" ht="15" customHeight="1" x14ac:dyDescent="0.25">
      <c r="B26" s="39" t="s">
        <v>295</v>
      </c>
      <c r="C26" s="30">
        <v>0.160552124954595</v>
      </c>
      <c r="D26" s="30">
        <v>0.16019673008695501</v>
      </c>
      <c r="E26" s="31">
        <v>9.6845317289504504E-2</v>
      </c>
    </row>
    <row r="27" spans="2:5" ht="15" customHeight="1" x14ac:dyDescent="0.25">
      <c r="B27" s="39" t="s">
        <v>296</v>
      </c>
      <c r="C27" s="30">
        <v>0.10279694878314601</v>
      </c>
      <c r="D27" s="30">
        <v>0.10516636601101199</v>
      </c>
      <c r="E27" s="31">
        <v>-0.77622208755794098</v>
      </c>
    </row>
    <row r="28" spans="2:5" ht="15" customHeight="1" x14ac:dyDescent="0.25">
      <c r="B28" s="39" t="s">
        <v>297</v>
      </c>
      <c r="C28" s="30">
        <v>5.0671994188158397E-2</v>
      </c>
      <c r="D28" s="30">
        <v>5.06089960805894E-2</v>
      </c>
      <c r="E28" s="31">
        <v>2.87303556642757E-2</v>
      </c>
    </row>
    <row r="29" spans="2:5" ht="15" customHeight="1" x14ac:dyDescent="0.25">
      <c r="B29" s="39" t="s">
        <v>317</v>
      </c>
      <c r="C29" s="30">
        <v>4.6857973120232502E-2</v>
      </c>
      <c r="D29" s="30">
        <v>4.7481702372325497E-2</v>
      </c>
      <c r="E29" s="31">
        <v>-0.29419452000827701</v>
      </c>
    </row>
    <row r="30" spans="2:5" ht="15" customHeight="1" x14ac:dyDescent="0.25">
      <c r="B30" s="33" t="s">
        <v>338</v>
      </c>
      <c r="C30" s="30">
        <v>7.7733381765346901E-2</v>
      </c>
      <c r="D30" s="30">
        <v>7.7492887436048596E-2</v>
      </c>
      <c r="E30" s="31">
        <v>8.9879059703568895E-2</v>
      </c>
    </row>
    <row r="31" spans="2:5" ht="15" customHeight="1" x14ac:dyDescent="0.25">
      <c r="B31" s="80" t="s">
        <v>298</v>
      </c>
      <c r="C31" s="30">
        <v>9.7711587359244498E-2</v>
      </c>
      <c r="D31" s="30">
        <v>9.5639093621428806E-2</v>
      </c>
      <c r="E31" s="31">
        <v>0.701283742513377</v>
      </c>
    </row>
    <row r="32" spans="2:5" ht="15" customHeight="1" x14ac:dyDescent="0.25">
      <c r="B32" s="153" t="s">
        <v>75</v>
      </c>
      <c r="C32" s="154"/>
      <c r="D32" s="154"/>
      <c r="E32" s="155"/>
    </row>
    <row r="33" spans="2:7" ht="15" customHeight="1" x14ac:dyDescent="0.25">
      <c r="B33" s="38" t="s">
        <v>282</v>
      </c>
      <c r="C33" s="30">
        <v>0.141845259716673</v>
      </c>
      <c r="D33" s="30">
        <v>0.149648559218859</v>
      </c>
      <c r="E33" s="31">
        <v>-2.2115159814549901</v>
      </c>
    </row>
    <row r="34" spans="2:7" ht="15" customHeight="1" x14ac:dyDescent="0.25">
      <c r="B34" s="38" t="s">
        <v>87</v>
      </c>
      <c r="C34" s="30">
        <v>0.10279694878314601</v>
      </c>
      <c r="D34" s="30">
        <v>0.10188881551619799</v>
      </c>
      <c r="E34" s="31">
        <v>0.29960135342809802</v>
      </c>
      <c r="G34" s="17"/>
    </row>
    <row r="35" spans="2:7" ht="15" customHeight="1" x14ac:dyDescent="0.25">
      <c r="B35" s="38" t="s">
        <v>283</v>
      </c>
      <c r="C35" s="30">
        <v>0.60461314929168197</v>
      </c>
      <c r="D35" s="30">
        <v>0.59764561912938297</v>
      </c>
      <c r="E35" s="31">
        <v>1.4228782036709899</v>
      </c>
      <c r="G35" s="17"/>
    </row>
    <row r="36" spans="2:7" ht="15" customHeight="1" x14ac:dyDescent="0.25">
      <c r="B36" s="38" t="s">
        <v>76</v>
      </c>
      <c r="C36" s="30">
        <v>0.14057391936069699</v>
      </c>
      <c r="D36" s="30">
        <v>0.14023817078415299</v>
      </c>
      <c r="E36" s="31">
        <v>9.6639007588728301E-2</v>
      </c>
      <c r="G36" s="17"/>
    </row>
    <row r="37" spans="2:7" ht="15" customHeight="1" x14ac:dyDescent="0.25">
      <c r="B37" s="72" t="s">
        <v>284</v>
      </c>
      <c r="C37" s="30">
        <v>1.01707228478024E-2</v>
      </c>
      <c r="D37" s="30">
        <v>1.05788353514064E-2</v>
      </c>
      <c r="E37" s="31">
        <v>-0.40274869164900001</v>
      </c>
      <c r="G37" s="17"/>
    </row>
    <row r="38" spans="2:7" ht="15" customHeight="1" x14ac:dyDescent="0.25">
      <c r="B38" s="156" t="s">
        <v>318</v>
      </c>
      <c r="C38" s="157"/>
      <c r="D38" s="157"/>
      <c r="E38" s="158"/>
      <c r="G38" s="17"/>
    </row>
    <row r="39" spans="2:7" ht="15" customHeight="1" x14ac:dyDescent="0.25">
      <c r="B39" s="38" t="s">
        <v>319</v>
      </c>
      <c r="C39" s="34">
        <v>-0.83133867903589898</v>
      </c>
      <c r="D39" s="34">
        <v>-0.82033443679910201</v>
      </c>
      <c r="E39" s="31">
        <v>-1.27693817884011</v>
      </c>
      <c r="G39" s="17"/>
    </row>
    <row r="40" spans="2:7" ht="15" customHeight="1" x14ac:dyDescent="0.25">
      <c r="B40" s="33" t="s">
        <v>8</v>
      </c>
      <c r="C40" s="36">
        <v>28.1298583363603</v>
      </c>
      <c r="D40" s="36">
        <v>28.428585456776698</v>
      </c>
      <c r="E40" s="31">
        <v>-0.89676489643329804</v>
      </c>
      <c r="G40" s="17"/>
    </row>
    <row r="41" spans="2:7" ht="15" customHeight="1" x14ac:dyDescent="0.25">
      <c r="B41" s="33" t="s">
        <v>9</v>
      </c>
      <c r="C41" s="36">
        <v>29.645296040682901</v>
      </c>
      <c r="D41" s="36">
        <v>29.675205053483399</v>
      </c>
      <c r="E41" s="31">
        <v>-0.31654488151844001</v>
      </c>
      <c r="G41" s="17"/>
    </row>
    <row r="42" spans="2:7" ht="15" customHeight="1" x14ac:dyDescent="0.25">
      <c r="B42" s="35" t="s">
        <v>10</v>
      </c>
      <c r="C42" s="36">
        <v>12.1874318924809</v>
      </c>
      <c r="D42" s="36">
        <v>12.338597244070799</v>
      </c>
      <c r="E42" s="31">
        <v>-1.1688040461225999</v>
      </c>
      <c r="G42" s="17"/>
    </row>
    <row r="43" spans="2:7" ht="15" customHeight="1" x14ac:dyDescent="0.25">
      <c r="B43" s="35" t="s">
        <v>11</v>
      </c>
      <c r="C43" s="36">
        <v>17.134217217580801</v>
      </c>
      <c r="D43" s="36">
        <v>17.1255773024142</v>
      </c>
      <c r="E43" s="31">
        <v>0.127681265666859</v>
      </c>
      <c r="G43" s="17"/>
    </row>
    <row r="44" spans="2:7" ht="15" customHeight="1" x14ac:dyDescent="0.25">
      <c r="B44" s="168" t="s">
        <v>117</v>
      </c>
      <c r="C44" s="169"/>
      <c r="D44" s="169"/>
      <c r="E44" s="170"/>
      <c r="G44" s="17"/>
    </row>
    <row r="45" spans="2:7" ht="23.25" customHeight="1" x14ac:dyDescent="0.25">
      <c r="B45" s="115" t="s">
        <v>327</v>
      </c>
      <c r="C45" s="116"/>
      <c r="D45" s="116"/>
      <c r="E45" s="117"/>
    </row>
    <row r="46" spans="2:7" ht="15" customHeight="1" x14ac:dyDescent="0.25">
      <c r="B46" s="162" t="s">
        <v>329</v>
      </c>
      <c r="C46" s="137"/>
      <c r="D46" s="137"/>
      <c r="E46" s="163"/>
    </row>
    <row r="47" spans="2:7" ht="15" customHeight="1" x14ac:dyDescent="0.25">
      <c r="B47" s="105" t="s">
        <v>330</v>
      </c>
      <c r="C47" s="106"/>
      <c r="D47" s="106"/>
      <c r="E47" s="107"/>
    </row>
    <row r="48" spans="2:7" ht="15" customHeight="1" x14ac:dyDescent="0.25">
      <c r="B48" s="167" t="s">
        <v>328</v>
      </c>
      <c r="C48" s="109"/>
      <c r="D48" s="109"/>
      <c r="E48" s="110"/>
    </row>
    <row r="49" spans="2:5" ht="30" customHeight="1" x14ac:dyDescent="0.25">
      <c r="B49" s="118" t="s">
        <v>324</v>
      </c>
      <c r="C49" s="119"/>
      <c r="D49" s="119"/>
      <c r="E49" s="120"/>
    </row>
    <row r="50" spans="2:5" ht="30" customHeight="1" x14ac:dyDescent="0.25">
      <c r="B50" s="164" t="s">
        <v>68</v>
      </c>
      <c r="C50" s="165"/>
      <c r="D50" s="165"/>
      <c r="E50" s="166"/>
    </row>
    <row r="51" spans="2:5" ht="30" customHeight="1" x14ac:dyDescent="0.25">
      <c r="B51" s="164" t="s">
        <v>333</v>
      </c>
      <c r="C51" s="165"/>
      <c r="D51" s="165"/>
      <c r="E51" s="166"/>
    </row>
    <row r="52" spans="2:5" ht="15" customHeight="1" x14ac:dyDescent="0.25">
      <c r="B52" s="112" t="s">
        <v>13</v>
      </c>
      <c r="C52" s="112"/>
      <c r="D52" s="112"/>
      <c r="E52" s="112"/>
    </row>
    <row r="53" spans="2:5" ht="15" customHeight="1" x14ac:dyDescent="0.25">
      <c r="B53" s="113" t="s">
        <v>14</v>
      </c>
      <c r="C53" s="113"/>
      <c r="D53" s="113"/>
      <c r="E53" s="113"/>
    </row>
    <row r="54" spans="2:5" ht="15" customHeight="1" x14ac:dyDescent="0.25">
      <c r="B54" s="114" t="s">
        <v>15</v>
      </c>
      <c r="C54" s="114"/>
      <c r="D54" s="114"/>
      <c r="E54" s="114"/>
    </row>
    <row r="55" spans="2:5" ht="15" customHeight="1" x14ac:dyDescent="0.25">
      <c r="B55" s="103" t="s">
        <v>16</v>
      </c>
      <c r="C55" s="103"/>
      <c r="D55" s="103"/>
      <c r="E55" s="103"/>
    </row>
  </sheetData>
  <customSheetViews>
    <customSheetView guid="{782BA37A-B6FD-472C-88F3-09B77EF7A055}">
      <pageMargins left="0.7" right="0.7" top="0.75" bottom="0.75" header="0.3" footer="0.3"/>
    </customSheetView>
    <customSheetView guid="{D4F0F9F3-2760-4804-A01E-F8E46D53FD00}" topLeftCell="A7">
      <pageMargins left="0.7" right="0.7" top="0.75" bottom="0.75" header="0.3" footer="0.3"/>
    </customSheetView>
  </customSheetViews>
  <mergeCells count="20">
    <mergeCell ref="B3:F3"/>
    <mergeCell ref="B45:E45"/>
    <mergeCell ref="B47:E47"/>
    <mergeCell ref="B48:E48"/>
    <mergeCell ref="B7:E7"/>
    <mergeCell ref="B10:E10"/>
    <mergeCell ref="B15:E15"/>
    <mergeCell ref="B18:E18"/>
    <mergeCell ref="B21:E21"/>
    <mergeCell ref="B32:E32"/>
    <mergeCell ref="B38:E38"/>
    <mergeCell ref="B44:E44"/>
    <mergeCell ref="B46:E46"/>
    <mergeCell ref="B52:E52"/>
    <mergeCell ref="B53:E53"/>
    <mergeCell ref="B54:E54"/>
    <mergeCell ref="B55:E55"/>
    <mergeCell ref="B49:E49"/>
    <mergeCell ref="B50:E50"/>
    <mergeCell ref="B51:E51"/>
  </mergeCells>
  <conditionalFormatting sqref="E41:E43">
    <cfRule type="cellIs" dxfId="54" priority="46" operator="lessThanOrEqual">
      <formula>-10.5</formula>
    </cfRule>
    <cfRule type="cellIs" dxfId="53" priority="47" operator="greaterThanOrEqual">
      <formula>10.5</formula>
    </cfRule>
    <cfRule type="cellIs" dxfId="52" priority="48" operator="between">
      <formula>-5.5</formula>
      <formula>-10.5</formula>
    </cfRule>
    <cfRule type="cellIs" dxfId="51" priority="49" operator="between">
      <formula>5.5</formula>
      <formula>10.5</formula>
    </cfRule>
    <cfRule type="cellIs" dxfId="50" priority="50" operator="between">
      <formula>-5.5</formula>
      <formula>5.5</formula>
    </cfRule>
  </conditionalFormatting>
  <conditionalFormatting sqref="E6">
    <cfRule type="cellIs" dxfId="49" priority="76" operator="lessThanOrEqual">
      <formula>-10.5</formula>
    </cfRule>
    <cfRule type="cellIs" dxfId="48" priority="77" operator="greaterThanOrEqual">
      <formula>10.5</formula>
    </cfRule>
    <cfRule type="cellIs" dxfId="47" priority="78" operator="between">
      <formula>-5.5</formula>
      <formula>-10.5</formula>
    </cfRule>
    <cfRule type="cellIs" dxfId="46" priority="79" operator="between">
      <formula>5.5</formula>
      <formula>10.5</formula>
    </cfRule>
    <cfRule type="cellIs" dxfId="45" priority="80" operator="between">
      <formula>-5.5</formula>
      <formula>5.5</formula>
    </cfRule>
  </conditionalFormatting>
  <conditionalFormatting sqref="E22:E31">
    <cfRule type="cellIs" dxfId="44" priority="36" operator="lessThanOrEqual">
      <formula>-10.5</formula>
    </cfRule>
    <cfRule type="cellIs" dxfId="43" priority="37" operator="greaterThanOrEqual">
      <formula>10.5</formula>
    </cfRule>
    <cfRule type="cellIs" dxfId="42" priority="38" operator="between">
      <formula>-5.5</formula>
      <formula>-10.5</formula>
    </cfRule>
    <cfRule type="cellIs" dxfId="41" priority="39" operator="between">
      <formula>5.5</formula>
      <formula>10.5</formula>
    </cfRule>
    <cfRule type="cellIs" dxfId="40" priority="40" operator="between">
      <formula>-5.5</formula>
      <formula>5.5</formula>
    </cfRule>
  </conditionalFormatting>
  <conditionalFormatting sqref="E33:E37">
    <cfRule type="cellIs" dxfId="39" priority="31" operator="lessThanOrEqual">
      <formula>-10.5</formula>
    </cfRule>
    <cfRule type="cellIs" dxfId="38" priority="32" operator="greaterThanOrEqual">
      <formula>10.5</formula>
    </cfRule>
    <cfRule type="cellIs" dxfId="37" priority="33" operator="between">
      <formula>-5.5</formula>
      <formula>-10.5</formula>
    </cfRule>
    <cfRule type="cellIs" dxfId="36" priority="34" operator="between">
      <formula>5.5</formula>
      <formula>10.5</formula>
    </cfRule>
    <cfRule type="cellIs" dxfId="35" priority="35" operator="between">
      <formula>-5.5</formula>
      <formula>5.5</formula>
    </cfRule>
  </conditionalFormatting>
  <conditionalFormatting sqref="E39">
    <cfRule type="cellIs" dxfId="34" priority="26" operator="lessThanOrEqual">
      <formula>-10.5</formula>
    </cfRule>
    <cfRule type="cellIs" dxfId="33" priority="27" operator="greaterThanOrEqual">
      <formula>10.5</formula>
    </cfRule>
    <cfRule type="cellIs" dxfId="32" priority="28" operator="between">
      <formula>-5.5</formula>
      <formula>-10.5</formula>
    </cfRule>
    <cfRule type="cellIs" dxfId="31" priority="29" operator="between">
      <formula>5.5</formula>
      <formula>10.5</formula>
    </cfRule>
    <cfRule type="cellIs" dxfId="30" priority="30" operator="between">
      <formula>-5.5</formula>
      <formula>5.5</formula>
    </cfRule>
  </conditionalFormatting>
  <conditionalFormatting sqref="E19:E20">
    <cfRule type="cellIs" dxfId="29" priority="21" operator="lessThanOrEqual">
      <formula>-10.5</formula>
    </cfRule>
    <cfRule type="cellIs" dxfId="28" priority="22" operator="greaterThanOrEqual">
      <formula>10.5</formula>
    </cfRule>
    <cfRule type="cellIs" dxfId="27" priority="23" operator="between">
      <formula>-5.5</formula>
      <formula>-10.5</formula>
    </cfRule>
    <cfRule type="cellIs" dxfId="26" priority="24" operator="between">
      <formula>5.5</formula>
      <formula>10.5</formula>
    </cfRule>
    <cfRule type="cellIs" dxfId="25" priority="25" operator="between">
      <formula>-5.5</formula>
      <formula>5.5</formula>
    </cfRule>
  </conditionalFormatting>
  <conditionalFormatting sqref="E40">
    <cfRule type="cellIs" dxfId="24" priority="16" operator="lessThanOrEqual">
      <formula>-10.5</formula>
    </cfRule>
    <cfRule type="cellIs" dxfId="23" priority="17" operator="greaterThanOrEqual">
      <formula>10.5</formula>
    </cfRule>
    <cfRule type="cellIs" dxfId="22" priority="18" operator="between">
      <formula>-5.5</formula>
      <formula>-10.5</formula>
    </cfRule>
    <cfRule type="cellIs" dxfId="21" priority="19" operator="between">
      <formula>5.5</formula>
      <formula>10.5</formula>
    </cfRule>
    <cfRule type="cellIs" dxfId="20" priority="20" operator="between">
      <formula>-5.5</formula>
      <formula>5.5</formula>
    </cfRule>
  </conditionalFormatting>
  <conditionalFormatting sqref="E11:E14">
    <cfRule type="cellIs" dxfId="19" priority="11" operator="lessThanOrEqual">
      <formula>-10.5</formula>
    </cfRule>
    <cfRule type="cellIs" dxfId="18" priority="12" operator="greaterThanOrEqual">
      <formula>10.5</formula>
    </cfRule>
    <cfRule type="cellIs" dxfId="17" priority="13" operator="between">
      <formula>-5.5</formula>
      <formula>-10.5</formula>
    </cfRule>
    <cfRule type="cellIs" dxfId="16" priority="14" operator="between">
      <formula>5.5</formula>
      <formula>10.5</formula>
    </cfRule>
    <cfRule type="cellIs" dxfId="15" priority="15" operator="between">
      <formula>-5.5</formula>
      <formula>5.5</formula>
    </cfRule>
  </conditionalFormatting>
  <conditionalFormatting sqref="E8:E9">
    <cfRule type="cellIs" dxfId="14" priority="6" operator="lessThanOrEqual">
      <formula>-10.5</formula>
    </cfRule>
    <cfRule type="cellIs" dxfId="13" priority="7" operator="greaterThanOrEqual">
      <formula>10.5</formula>
    </cfRule>
    <cfRule type="cellIs" dxfId="12" priority="8" operator="between">
      <formula>-5.5</formula>
      <formula>-10.5</formula>
    </cfRule>
    <cfRule type="cellIs" dxfId="11" priority="9" operator="between">
      <formula>5.5</formula>
      <formula>10.5</formula>
    </cfRule>
    <cfRule type="cellIs" dxfId="10" priority="10" operator="between">
      <formula>-5.5</formula>
      <formula>5.5</formula>
    </cfRule>
  </conditionalFormatting>
  <conditionalFormatting sqref="E16:E17">
    <cfRule type="cellIs" dxfId="9" priority="1" operator="lessThanOrEqual">
      <formula>-10.5</formula>
    </cfRule>
    <cfRule type="cellIs" dxfId="8" priority="2" operator="greaterThanOrEqual">
      <formula>10.5</formula>
    </cfRule>
    <cfRule type="cellIs" dxfId="7" priority="3" operator="between">
      <formula>-5.5</formula>
      <formula>-10.5</formula>
    </cfRule>
    <cfRule type="cellIs" dxfId="6" priority="4" operator="between">
      <formula>5.5</formula>
      <formula>10.5</formula>
    </cfRule>
    <cfRule type="cellIs" dxfId="5" priority="5" operator="between">
      <formula>-5.5</formula>
      <formula>5.5</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4"/>
  <sheetViews>
    <sheetView workbookViewId="0"/>
  </sheetViews>
  <sheetFormatPr defaultRowHeight="15" x14ac:dyDescent="0.25"/>
  <cols>
    <col min="1" max="1" width="2.7109375" style="3" customWidth="1"/>
    <col min="2" max="2" width="66.42578125" style="3" customWidth="1"/>
    <col min="3" max="3" width="20.28515625" style="3" customWidth="1"/>
    <col min="4" max="4" width="9.140625" style="3"/>
    <col min="5" max="7" width="9.140625" style="3" customWidth="1"/>
    <col min="8" max="16384" width="9.140625" style="3"/>
  </cols>
  <sheetData>
    <row r="1" spans="2:12" ht="12" customHeight="1" x14ac:dyDescent="0.25"/>
    <row r="2" spans="2:12" ht="18" x14ac:dyDescent="0.25">
      <c r="B2" s="67" t="s">
        <v>122</v>
      </c>
      <c r="C2" s="66"/>
      <c r="D2" s="66"/>
      <c r="E2" s="66"/>
      <c r="F2" s="66"/>
      <c r="G2" s="66"/>
      <c r="H2" s="66"/>
      <c r="I2" s="66"/>
      <c r="J2" s="66"/>
    </row>
    <row r="3" spans="2:12" x14ac:dyDescent="0.25">
      <c r="B3" s="104" t="s">
        <v>126</v>
      </c>
      <c r="C3" s="104"/>
      <c r="D3" s="104"/>
      <c r="E3" s="104"/>
      <c r="F3" s="104"/>
      <c r="G3" s="104"/>
      <c r="H3" s="104"/>
      <c r="I3" s="104"/>
      <c r="J3" s="104"/>
      <c r="K3" s="2"/>
      <c r="L3" s="2"/>
    </row>
    <row r="4" spans="2:12" x14ac:dyDescent="0.25">
      <c r="B4" s="8"/>
      <c r="C4" s="8"/>
      <c r="D4" s="8"/>
      <c r="E4" s="8"/>
      <c r="F4" s="8"/>
      <c r="G4" s="8"/>
      <c r="H4" s="8"/>
      <c r="I4" s="8"/>
      <c r="J4" s="8"/>
      <c r="K4" s="8"/>
      <c r="L4" s="8"/>
    </row>
    <row r="5" spans="2:12" x14ac:dyDescent="0.25">
      <c r="C5" s="66" t="s">
        <v>78</v>
      </c>
      <c r="F5" s="3" t="s">
        <v>301</v>
      </c>
    </row>
    <row r="6" spans="2:12" x14ac:dyDescent="0.25">
      <c r="B6" s="66" t="s">
        <v>341</v>
      </c>
      <c r="C6" s="69">
        <f>5788/6731</f>
        <v>0.85990194621898675</v>
      </c>
      <c r="D6" s="5"/>
      <c r="E6" s="6"/>
      <c r="F6" s="7"/>
    </row>
    <row r="7" spans="2:12" x14ac:dyDescent="0.25">
      <c r="B7" s="66" t="s">
        <v>285</v>
      </c>
      <c r="C7" s="69">
        <f>4191/6731</f>
        <v>0.62264150943396224</v>
      </c>
      <c r="D7" s="5"/>
      <c r="E7" s="6"/>
      <c r="F7" s="7"/>
    </row>
    <row r="8" spans="2:12" x14ac:dyDescent="0.25">
      <c r="B8" s="66" t="s">
        <v>339</v>
      </c>
      <c r="C8" s="69">
        <f>3388/6731</f>
        <v>0.5033427425345417</v>
      </c>
      <c r="D8" s="5"/>
      <c r="E8" s="6"/>
      <c r="F8" s="7"/>
    </row>
    <row r="9" spans="2:12" ht="15" customHeight="1" x14ac:dyDescent="0.25">
      <c r="B9" s="68" t="s">
        <v>340</v>
      </c>
      <c r="C9" s="69">
        <f>2526/6731</f>
        <v>0.37527856187787845</v>
      </c>
      <c r="D9" s="5"/>
      <c r="E9" s="6"/>
      <c r="F9" s="7"/>
    </row>
    <row r="10" spans="2:12" x14ac:dyDescent="0.25">
      <c r="B10" s="68" t="s">
        <v>286</v>
      </c>
      <c r="C10" s="69">
        <f>1850/6731</f>
        <v>0.27484771950675979</v>
      </c>
      <c r="D10" s="5"/>
      <c r="E10" s="6"/>
      <c r="F10" s="7"/>
    </row>
    <row r="11" spans="2:12" x14ac:dyDescent="0.25">
      <c r="B11" s="9"/>
      <c r="C11" s="4"/>
      <c r="D11" s="5"/>
      <c r="E11" s="6"/>
      <c r="F11" s="7"/>
    </row>
    <row r="12" spans="2:12" x14ac:dyDescent="0.25">
      <c r="C12" s="4"/>
      <c r="D12" s="5"/>
      <c r="E12" s="6"/>
      <c r="F12" s="7"/>
    </row>
    <row r="13" spans="2:12" x14ac:dyDescent="0.25">
      <c r="C13" s="4"/>
      <c r="D13" s="5"/>
      <c r="E13" s="6"/>
      <c r="F13" s="7"/>
    </row>
    <row r="14" spans="2:12" x14ac:dyDescent="0.25">
      <c r="C14" s="4"/>
      <c r="E14" s="6"/>
      <c r="F14" s="6"/>
    </row>
    <row r="15" spans="2:12" x14ac:dyDescent="0.25">
      <c r="C15" s="4"/>
    </row>
    <row r="18" spans="2:11" x14ac:dyDescent="0.25">
      <c r="C18" s="10"/>
      <c r="D18" s="11"/>
      <c r="E18" s="10"/>
      <c r="F18" s="12"/>
      <c r="H18" s="10"/>
      <c r="I18" s="5"/>
      <c r="J18" s="10"/>
      <c r="K18" s="13"/>
    </row>
    <row r="19" spans="2:11" x14ac:dyDescent="0.25">
      <c r="C19" s="14"/>
      <c r="D19" s="15"/>
      <c r="E19" s="14"/>
      <c r="F19" s="14"/>
      <c r="H19" s="10"/>
      <c r="I19" s="5"/>
      <c r="J19" s="10"/>
      <c r="K19" s="13"/>
    </row>
    <row r="20" spans="2:11" x14ac:dyDescent="0.25">
      <c r="C20" s="14"/>
      <c r="D20" s="15"/>
      <c r="E20" s="14"/>
      <c r="F20" s="14"/>
      <c r="H20" s="10"/>
      <c r="I20" s="5"/>
      <c r="J20" s="10"/>
      <c r="K20" s="13"/>
    </row>
    <row r="21" spans="2:11" x14ac:dyDescent="0.25">
      <c r="C21" s="16"/>
      <c r="D21" s="4"/>
      <c r="E21" s="16"/>
      <c r="F21" s="16"/>
      <c r="G21" s="16"/>
      <c r="H21" s="10"/>
      <c r="I21" s="5"/>
      <c r="J21" s="10"/>
      <c r="K21" s="13"/>
    </row>
    <row r="22" spans="2:11" x14ac:dyDescent="0.25">
      <c r="C22" s="10"/>
      <c r="D22" s="11"/>
      <c r="E22" s="10"/>
      <c r="F22" s="12"/>
      <c r="H22" s="10"/>
      <c r="I22" s="5"/>
      <c r="J22" s="10"/>
      <c r="K22" s="13"/>
    </row>
    <row r="23" spans="2:11" x14ac:dyDescent="0.25">
      <c r="C23" s="10"/>
      <c r="D23" s="11"/>
      <c r="E23" s="10"/>
      <c r="F23" s="12"/>
      <c r="H23" s="10"/>
      <c r="I23" s="5"/>
      <c r="J23" s="10"/>
      <c r="K23" s="13"/>
    </row>
    <row r="24" spans="2:11" x14ac:dyDescent="0.25">
      <c r="C24" s="10"/>
      <c r="D24" s="11"/>
      <c r="E24" s="10"/>
      <c r="F24" s="12"/>
      <c r="H24" s="10"/>
      <c r="I24" s="5"/>
      <c r="J24" s="10"/>
      <c r="K24" s="13"/>
    </row>
    <row r="25" spans="2:11" x14ac:dyDescent="0.25">
      <c r="C25" s="10"/>
      <c r="D25" s="11"/>
      <c r="E25" s="10"/>
      <c r="F25" s="12"/>
      <c r="H25" s="10"/>
      <c r="I25" s="5"/>
      <c r="J25" s="10"/>
      <c r="K25" s="13"/>
    </row>
    <row r="27" spans="2:11" x14ac:dyDescent="0.25">
      <c r="B27" s="17"/>
    </row>
    <row r="28" spans="2:11" x14ac:dyDescent="0.25">
      <c r="B28" s="17"/>
    </row>
    <row r="29" spans="2:11" x14ac:dyDescent="0.25">
      <c r="B29" s="18"/>
    </row>
    <row r="30" spans="2:11" x14ac:dyDescent="0.25">
      <c r="B30" s="18"/>
    </row>
    <row r="31" spans="2:11" x14ac:dyDescent="0.25">
      <c r="B31" s="17"/>
    </row>
    <row r="32" spans="2:11" x14ac:dyDescent="0.25">
      <c r="B32" s="17"/>
    </row>
    <row r="33" spans="2:2" x14ac:dyDescent="0.25">
      <c r="B33" s="1"/>
    </row>
    <row r="34" spans="2:2" x14ac:dyDescent="0.25">
      <c r="B34" s="17"/>
    </row>
  </sheetData>
  <sortState ref="B6:C10">
    <sortCondition descending="1" ref="C6"/>
  </sortState>
  <customSheetViews>
    <customSheetView guid="{782BA37A-B6FD-472C-88F3-09B77EF7A055}">
      <pageMargins left="0.7" right="0.7" top="0.75" bottom="0.75" header="0.3" footer="0.3"/>
      <pageSetup paperSize="9" orientation="portrait" r:id="rId1"/>
    </customSheetView>
    <customSheetView guid="{D4F0F9F3-2760-4804-A01E-F8E46D53FD00}">
      <selection activeCell="C5" sqref="C5"/>
      <pageMargins left="0.7" right="0.7" top="0.75" bottom="0.75" header="0.3" footer="0.3"/>
      <pageSetup paperSize="9" orientation="portrait" r:id="rId2"/>
    </customSheetView>
  </customSheetViews>
  <mergeCells count="1">
    <mergeCell ref="B3:J3"/>
  </mergeCells>
  <pageMargins left="0.7" right="0.7" top="0.75" bottom="0.75" header="0.3" footer="0.3"/>
  <pageSetup paperSize="9" orientation="portrait"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0"/>
  <sheetViews>
    <sheetView workbookViewId="0"/>
  </sheetViews>
  <sheetFormatPr defaultRowHeight="15" x14ac:dyDescent="0.25"/>
  <cols>
    <col min="1" max="1" width="2.7109375" style="1" customWidth="1"/>
    <col min="2" max="2" width="128.28515625" style="1" customWidth="1"/>
    <col min="3" max="16384" width="9.140625" style="1"/>
  </cols>
  <sheetData>
    <row r="1" spans="2:12" ht="12" customHeight="1" x14ac:dyDescent="0.25"/>
    <row r="2" spans="2:12" ht="18" x14ac:dyDescent="0.25">
      <c r="B2" s="65" t="s">
        <v>123</v>
      </c>
      <c r="C2" s="63"/>
      <c r="D2" s="63"/>
    </row>
    <row r="3" spans="2:12" x14ac:dyDescent="0.25">
      <c r="B3" s="104" t="s">
        <v>127</v>
      </c>
      <c r="C3" s="104"/>
      <c r="D3" s="104"/>
      <c r="E3" s="2"/>
      <c r="F3" s="2"/>
      <c r="G3" s="2"/>
      <c r="H3" s="2"/>
      <c r="I3" s="2"/>
      <c r="J3" s="2"/>
      <c r="K3" s="2"/>
      <c r="L3" s="2"/>
    </row>
    <row r="5" spans="2:12" s="3" customFormat="1" x14ac:dyDescent="0.25">
      <c r="C5" s="66" t="s">
        <v>77</v>
      </c>
    </row>
    <row r="6" spans="2:12" s="3" customFormat="1" ht="15" customHeight="1" x14ac:dyDescent="0.25">
      <c r="B6" s="68" t="s">
        <v>303</v>
      </c>
      <c r="C6" s="69">
        <f>3960/6731</f>
        <v>0.58832268607933447</v>
      </c>
      <c r="D6" s="5"/>
      <c r="E6" s="6"/>
      <c r="F6" s="7"/>
    </row>
    <row r="7" spans="2:12" s="3" customFormat="1" ht="15" customHeight="1" x14ac:dyDescent="0.25">
      <c r="B7" s="68" t="s">
        <v>302</v>
      </c>
      <c r="C7" s="69">
        <f>2537/6731</f>
        <v>0.3769127915614322</v>
      </c>
      <c r="D7" s="5"/>
      <c r="E7" s="6"/>
      <c r="F7" s="7"/>
    </row>
    <row r="8" spans="2:12" s="3" customFormat="1" ht="15" customHeight="1" x14ac:dyDescent="0.25">
      <c r="B8" s="68" t="s">
        <v>334</v>
      </c>
      <c r="C8" s="69">
        <f>1910/6731</f>
        <v>0.28376169959887088</v>
      </c>
      <c r="D8" s="5"/>
      <c r="E8" s="6"/>
      <c r="F8" s="7"/>
    </row>
    <row r="9" spans="2:12" x14ac:dyDescent="0.25">
      <c r="B9" s="68" t="s">
        <v>305</v>
      </c>
      <c r="C9" s="69">
        <f>1787/6731</f>
        <v>0.26548804041004309</v>
      </c>
    </row>
    <row r="10" spans="2:12" x14ac:dyDescent="0.25">
      <c r="B10" s="68" t="s">
        <v>304</v>
      </c>
      <c r="C10" s="69">
        <f>1731/6731</f>
        <v>0.25716832565740605</v>
      </c>
    </row>
  </sheetData>
  <sortState ref="B5:C9">
    <sortCondition descending="1" ref="C4"/>
  </sortState>
  <customSheetViews>
    <customSheetView guid="{782BA37A-B6FD-472C-88F3-09B77EF7A055}">
      <pageMargins left="0.7" right="0.7" top="0.75" bottom="0.75" header="0.3" footer="0.3"/>
      <pageSetup paperSize="9" orientation="portrait" r:id="rId1"/>
    </customSheetView>
    <customSheetView guid="{D4F0F9F3-2760-4804-A01E-F8E46D53FD00}">
      <selection activeCell="C7" sqref="C7"/>
      <pageMargins left="0.7" right="0.7" top="0.75" bottom="0.75" header="0.3" footer="0.3"/>
      <pageSetup paperSize="9" orientation="portrait" r:id="rId2"/>
    </customSheetView>
  </customSheetViews>
  <mergeCells count="1">
    <mergeCell ref="B3:D3"/>
  </mergeCells>
  <pageMargins left="0.7" right="0.7" top="0.75" bottom="0.75" header="0.3" footer="0.3"/>
  <pageSetup paperSize="9" orientation="portrait"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9"/>
  <sheetViews>
    <sheetView workbookViewId="0">
      <selection activeCell="H8" sqref="H8"/>
    </sheetView>
  </sheetViews>
  <sheetFormatPr defaultRowHeight="15" x14ac:dyDescent="0.25"/>
  <sheetData>
    <row r="1" spans="1:4" x14ac:dyDescent="0.25">
      <c r="B1" t="s">
        <v>128</v>
      </c>
      <c r="C1" t="s">
        <v>89</v>
      </c>
      <c r="D1" t="s">
        <v>90</v>
      </c>
    </row>
    <row r="2" spans="1:4" x14ac:dyDescent="0.25">
      <c r="A2" t="s">
        <v>192</v>
      </c>
      <c r="B2">
        <v>7518.6512392811001</v>
      </c>
      <c r="C2">
        <v>238914.97786571001</v>
      </c>
      <c r="D2">
        <v>-404.97431309316102</v>
      </c>
    </row>
    <row r="3" spans="1:4" x14ac:dyDescent="0.25">
      <c r="A3" t="s">
        <v>94</v>
      </c>
      <c r="B3">
        <v>0.78256783742511404</v>
      </c>
      <c r="C3">
        <v>0.78600465613041004</v>
      </c>
      <c r="D3">
        <v>-0.83554249131272795</v>
      </c>
    </row>
    <row r="4" spans="1:4" x14ac:dyDescent="0.25">
      <c r="A4" t="s">
        <v>95</v>
      </c>
      <c r="B4">
        <v>0.132738165159168</v>
      </c>
      <c r="C4">
        <v>0.129581878959103</v>
      </c>
      <c r="D4">
        <v>0.93496377440021805</v>
      </c>
    </row>
    <row r="5" spans="1:4" x14ac:dyDescent="0.25">
      <c r="A5" t="s">
        <v>129</v>
      </c>
      <c r="B5">
        <v>6.6369082579584196E-2</v>
      </c>
      <c r="C5">
        <v>6.6098780239728094E-2</v>
      </c>
      <c r="D5">
        <v>0.108686334194893</v>
      </c>
    </row>
    <row r="6" spans="1:4" x14ac:dyDescent="0.25">
      <c r="A6" t="s">
        <v>193</v>
      </c>
      <c r="B6">
        <v>1.8324914836133001E-2</v>
      </c>
      <c r="C6">
        <v>1.8314684670758401E-2</v>
      </c>
      <c r="D6">
        <v>7.6281930713136001E-3</v>
      </c>
    </row>
    <row r="7" spans="1:4" x14ac:dyDescent="0.25">
      <c r="A7" t="s">
        <v>194</v>
      </c>
      <c r="B7">
        <v>0.110889228239164</v>
      </c>
      <c r="C7">
        <v>0.109618092601247</v>
      </c>
      <c r="D7">
        <v>0.40583315769218498</v>
      </c>
    </row>
    <row r="8" spans="1:4" x14ac:dyDescent="0.25">
      <c r="A8" t="s">
        <v>93</v>
      </c>
      <c r="B8">
        <v>0.88911077176083597</v>
      </c>
      <c r="C8">
        <v>0.890381907398753</v>
      </c>
      <c r="D8">
        <v>-0.40583315769219303</v>
      </c>
    </row>
    <row r="9" spans="1:4" x14ac:dyDescent="0.25">
      <c r="A9" t="s">
        <v>96</v>
      </c>
      <c r="B9">
        <v>0.91742041583460598</v>
      </c>
      <c r="C9">
        <v>0.91721944489504803</v>
      </c>
      <c r="D9">
        <v>7.2972104744835106E-2</v>
      </c>
    </row>
    <row r="10" spans="1:4" x14ac:dyDescent="0.25">
      <c r="A10" t="s">
        <v>130</v>
      </c>
      <c r="B10">
        <v>8.2579584165394099E-2</v>
      </c>
      <c r="C10">
        <v>8.2780555104951498E-2</v>
      </c>
      <c r="D10">
        <v>-7.2972104744819896E-2</v>
      </c>
    </row>
    <row r="11" spans="1:4" x14ac:dyDescent="0.25">
      <c r="A11" t="s">
        <v>195</v>
      </c>
      <c r="B11">
        <v>6.6956419593562798E-3</v>
      </c>
      <c r="C11">
        <v>5.5207668865482401E-3</v>
      </c>
      <c r="D11">
        <v>1.50786045967333</v>
      </c>
    </row>
    <row r="12" spans="1:4" x14ac:dyDescent="0.25">
      <c r="A12" t="s">
        <v>131</v>
      </c>
      <c r="B12">
        <v>0.23834136027252401</v>
      </c>
      <c r="C12">
        <v>0.237974819170996</v>
      </c>
      <c r="D12">
        <v>8.60482451930321E-2</v>
      </c>
    </row>
    <row r="13" spans="1:4" x14ac:dyDescent="0.25">
      <c r="A13" t="s">
        <v>132</v>
      </c>
      <c r="B13">
        <v>0.75496299776811904</v>
      </c>
      <c r="C13">
        <v>0.75532838376630995</v>
      </c>
      <c r="D13">
        <v>-8.4970287310860704E-2</v>
      </c>
    </row>
    <row r="14" spans="1:4" x14ac:dyDescent="0.25">
      <c r="A14" t="s">
        <v>133</v>
      </c>
      <c r="B14">
        <v>0.25807588394220599</v>
      </c>
      <c r="C14">
        <v>0.25937756876733797</v>
      </c>
      <c r="D14">
        <v>-0.29722197910310799</v>
      </c>
    </row>
    <row r="15" spans="1:4" x14ac:dyDescent="0.25">
      <c r="A15" t="s">
        <v>134</v>
      </c>
      <c r="B15">
        <v>0.1071302713497</v>
      </c>
      <c r="C15">
        <v>0.10394478009203199</v>
      </c>
      <c r="D15">
        <v>1.0367690075045799</v>
      </c>
    </row>
    <row r="16" spans="1:4" x14ac:dyDescent="0.25">
      <c r="A16" t="s">
        <v>135</v>
      </c>
      <c r="B16">
        <v>5.6501820744743303E-2</v>
      </c>
      <c r="C16">
        <v>5.7304363393076402E-2</v>
      </c>
      <c r="D16">
        <v>-0.346423341156465</v>
      </c>
    </row>
    <row r="17" spans="1:4" x14ac:dyDescent="0.25">
      <c r="A17" t="s">
        <v>136</v>
      </c>
      <c r="B17">
        <v>3.2655937977211301E-2</v>
      </c>
      <c r="C17">
        <v>3.2581540392859397E-2</v>
      </c>
      <c r="D17">
        <v>4.18803993701196E-2</v>
      </c>
    </row>
    <row r="18" spans="1:4" x14ac:dyDescent="0.25">
      <c r="A18" t="s">
        <v>137</v>
      </c>
      <c r="B18">
        <v>0.159638200399389</v>
      </c>
      <c r="C18">
        <v>0.160123061588893</v>
      </c>
      <c r="D18">
        <v>-0.132291976756648</v>
      </c>
    </row>
    <row r="19" spans="1:4" x14ac:dyDescent="0.25">
      <c r="A19" t="s">
        <v>138</v>
      </c>
      <c r="B19">
        <v>0.116527663573358</v>
      </c>
      <c r="C19">
        <v>0.118206682286375</v>
      </c>
      <c r="D19">
        <v>-0.52164868533901898</v>
      </c>
    </row>
    <row r="20" spans="1:4" x14ac:dyDescent="0.25">
      <c r="A20" t="s">
        <v>191</v>
      </c>
      <c r="B20">
        <v>5.2390461646892997E-2</v>
      </c>
      <c r="C20">
        <v>5.2861144627285798E-2</v>
      </c>
      <c r="D20">
        <v>-0.21079147130209999</v>
      </c>
    </row>
    <row r="21" spans="1:4" x14ac:dyDescent="0.25">
      <c r="A21" t="s">
        <v>91</v>
      </c>
      <c r="B21">
        <v>5.0745918007752799E-2</v>
      </c>
      <c r="C21">
        <v>5.1588390381010901E-2</v>
      </c>
      <c r="D21">
        <v>-0.38234063226162002</v>
      </c>
    </row>
    <row r="22" spans="1:4" x14ac:dyDescent="0.25">
      <c r="A22" t="s">
        <v>140</v>
      </c>
      <c r="B22">
        <v>7.54140725948549E-2</v>
      </c>
      <c r="C22">
        <v>7.5175979359444298E-2</v>
      </c>
      <c r="D22">
        <v>9.0229125352598999E-2</v>
      </c>
    </row>
    <row r="23" spans="1:4" x14ac:dyDescent="0.25">
      <c r="A23" t="s">
        <v>139</v>
      </c>
      <c r="B23">
        <v>9.0919769763890504E-2</v>
      </c>
      <c r="C23">
        <v>8.8836489111684597E-2</v>
      </c>
      <c r="D23">
        <v>0.72838026606041295</v>
      </c>
    </row>
    <row r="24" spans="1:4" x14ac:dyDescent="0.25">
      <c r="A24" t="s">
        <v>92</v>
      </c>
      <c r="B24">
        <v>8.0935040526253998E-2</v>
      </c>
      <c r="C24">
        <v>8.0403339383600697E-2</v>
      </c>
      <c r="D24">
        <v>0.19523713091742501</v>
      </c>
    </row>
    <row r="25" spans="1:4" x14ac:dyDescent="0.25">
      <c r="A25" t="s">
        <v>17</v>
      </c>
      <c r="B25">
        <v>0.254199459649947</v>
      </c>
      <c r="C25">
        <v>0.25141865309057498</v>
      </c>
      <c r="D25">
        <v>0.63980149958421695</v>
      </c>
    </row>
    <row r="26" spans="1:4" x14ac:dyDescent="0.25">
      <c r="A26" t="s">
        <v>18</v>
      </c>
      <c r="B26">
        <v>0.66486549982379906</v>
      </c>
      <c r="C26">
        <v>0.66817800752582501</v>
      </c>
      <c r="D26">
        <v>-0.70259173257313101</v>
      </c>
    </row>
    <row r="27" spans="1:4" x14ac:dyDescent="0.25">
      <c r="A27" t="s">
        <v>141</v>
      </c>
      <c r="B27">
        <v>0.16962292963702599</v>
      </c>
      <c r="C27">
        <v>0.174735744096367</v>
      </c>
      <c r="D27">
        <v>-1.35424069671176</v>
      </c>
    </row>
    <row r="28" spans="1:4" x14ac:dyDescent="0.25">
      <c r="A28" t="s">
        <v>142</v>
      </c>
      <c r="B28">
        <v>0.10595559732174301</v>
      </c>
      <c r="C28">
        <v>0.10796606868373</v>
      </c>
      <c r="D28">
        <v>-0.65048461682793801</v>
      </c>
    </row>
    <row r="29" spans="1:4" x14ac:dyDescent="0.25">
      <c r="A29" t="s">
        <v>143</v>
      </c>
      <c r="B29">
        <v>0.58440032890872795</v>
      </c>
      <c r="C29">
        <v>0.57728862236796596</v>
      </c>
      <c r="D29">
        <v>1.4412920841547701</v>
      </c>
    </row>
    <row r="30" spans="1:4" x14ac:dyDescent="0.25">
      <c r="A30" t="s">
        <v>196</v>
      </c>
      <c r="B30">
        <v>0.13156349113121099</v>
      </c>
      <c r="C30">
        <v>0.131292300188533</v>
      </c>
      <c r="D30">
        <v>8.0262538818828694E-2</v>
      </c>
    </row>
    <row r="31" spans="1:4" x14ac:dyDescent="0.25">
      <c r="A31" t="s">
        <v>144</v>
      </c>
      <c r="B31">
        <v>8.4576530012921407E-3</v>
      </c>
      <c r="C31">
        <v>8.7172646634032392E-3</v>
      </c>
      <c r="D31">
        <v>-0.28135176204756301</v>
      </c>
    </row>
    <row r="32" spans="1:4" x14ac:dyDescent="0.25">
      <c r="A32" t="s">
        <v>19</v>
      </c>
      <c r="B32">
        <v>29.6682720545049</v>
      </c>
      <c r="C32">
        <v>29.743270547342998</v>
      </c>
      <c r="D32">
        <v>-0.788351780660137</v>
      </c>
    </row>
    <row r="33" spans="1:4" x14ac:dyDescent="0.25">
      <c r="A33" t="s">
        <v>20</v>
      </c>
      <c r="B33">
        <v>17.1361447198402</v>
      </c>
      <c r="C33">
        <v>17.139616670809001</v>
      </c>
      <c r="D33">
        <v>-5.0186058654376198E-2</v>
      </c>
    </row>
    <row r="34" spans="1:4" x14ac:dyDescent="0.25">
      <c r="A34" t="s">
        <v>21</v>
      </c>
      <c r="B34">
        <v>12.614706918830001</v>
      </c>
      <c r="C34">
        <v>12.780677870017801</v>
      </c>
      <c r="D34">
        <v>-1.23452444155091</v>
      </c>
    </row>
    <row r="35" spans="1:4" x14ac:dyDescent="0.25">
      <c r="A35" t="s">
        <v>22</v>
      </c>
      <c r="B35">
        <v>4.1605779396217502</v>
      </c>
      <c r="C35">
        <v>4.1945139531023301</v>
      </c>
      <c r="D35">
        <v>-0.77071868021143497</v>
      </c>
    </row>
    <row r="36" spans="1:4" x14ac:dyDescent="0.25">
      <c r="A36" t="s">
        <v>23</v>
      </c>
      <c r="B36">
        <v>3.7869141313285599</v>
      </c>
      <c r="C36">
        <v>3.8616304397775498</v>
      </c>
      <c r="D36">
        <v>-1.24987313681445</v>
      </c>
    </row>
    <row r="37" spans="1:4" x14ac:dyDescent="0.25">
      <c r="A37" t="s">
        <v>24</v>
      </c>
      <c r="B37">
        <v>0.14002114413250299</v>
      </c>
      <c r="C37">
        <v>0.141524084424864</v>
      </c>
      <c r="D37">
        <v>-0.30028513602751</v>
      </c>
    </row>
    <row r="38" spans="1:4" x14ac:dyDescent="0.25">
      <c r="A38" t="s">
        <v>25</v>
      </c>
      <c r="B38">
        <v>2.28344884294608</v>
      </c>
      <c r="C38">
        <v>2.3042961214661899</v>
      </c>
      <c r="D38">
        <v>-0.47127133509393698</v>
      </c>
    </row>
    <row r="39" spans="1:4" x14ac:dyDescent="0.25">
      <c r="A39" t="s">
        <v>26</v>
      </c>
      <c r="B39">
        <v>26.5624339245859</v>
      </c>
      <c r="C39">
        <v>26.926476211049099</v>
      </c>
      <c r="D39">
        <v>-1.1352234602424101</v>
      </c>
    </row>
    <row r="40" spans="1:4" x14ac:dyDescent="0.25">
      <c r="A40" t="s">
        <v>27</v>
      </c>
      <c r="B40">
        <v>28.986491248678501</v>
      </c>
      <c r="C40">
        <v>29.372947049395901</v>
      </c>
      <c r="D40">
        <v>-1.1240495872437899</v>
      </c>
    </row>
    <row r="41" spans="1:4" x14ac:dyDescent="0.25">
      <c r="A41" t="s">
        <v>28</v>
      </c>
      <c r="B41">
        <v>3.1675085163866998</v>
      </c>
      <c r="C41">
        <v>3.2125175618091699</v>
      </c>
      <c r="D41">
        <v>-1.0164856841582799</v>
      </c>
    </row>
    <row r="42" spans="1:4" x14ac:dyDescent="0.25">
      <c r="A42" t="s">
        <v>29</v>
      </c>
      <c r="B42">
        <v>0.34194760953835301</v>
      </c>
      <c r="C42">
        <v>0.34387580533922002</v>
      </c>
      <c r="D42">
        <v>-0.19375750191694399</v>
      </c>
    </row>
    <row r="43" spans="1:4" x14ac:dyDescent="0.25">
      <c r="A43" t="s">
        <v>30</v>
      </c>
      <c r="B43">
        <v>1.5214378010102201</v>
      </c>
      <c r="C43">
        <v>1.54686075351318</v>
      </c>
      <c r="D43">
        <v>-0.81047983139257396</v>
      </c>
    </row>
    <row r="44" spans="1:4" x14ac:dyDescent="0.25">
      <c r="A44" t="s">
        <v>31</v>
      </c>
      <c r="B44">
        <v>1.0741219311640999</v>
      </c>
      <c r="C44">
        <v>1.08630054008534</v>
      </c>
      <c r="D44">
        <v>-0.42335269160628097</v>
      </c>
    </row>
    <row r="45" spans="1:4" x14ac:dyDescent="0.25">
      <c r="A45" t="s">
        <v>32</v>
      </c>
      <c r="B45">
        <v>1.1160577939621801</v>
      </c>
      <c r="C45">
        <v>1.13460555715082</v>
      </c>
      <c r="D45">
        <v>-0.60592101692758504</v>
      </c>
    </row>
    <row r="46" spans="1:4" x14ac:dyDescent="0.25">
      <c r="A46" t="s">
        <v>33</v>
      </c>
      <c r="B46">
        <v>5.70750616703865</v>
      </c>
      <c r="C46">
        <v>5.8195129095568099</v>
      </c>
      <c r="D46">
        <v>-0.91484199566576596</v>
      </c>
    </row>
    <row r="47" spans="1:4" x14ac:dyDescent="0.25">
      <c r="A47" t="s">
        <v>34</v>
      </c>
      <c r="B47">
        <v>0.67567250088100494</v>
      </c>
      <c r="C47">
        <v>0.68300056774136997</v>
      </c>
      <c r="D47">
        <v>-0.444520435768684</v>
      </c>
    </row>
    <row r="48" spans="1:4" x14ac:dyDescent="0.25">
      <c r="A48" t="s">
        <v>35</v>
      </c>
      <c r="B48">
        <v>0.79819100199694604</v>
      </c>
      <c r="C48">
        <v>0.79388192536761804</v>
      </c>
      <c r="D48">
        <v>0.13488957305184701</v>
      </c>
    </row>
    <row r="49" spans="1:4" x14ac:dyDescent="0.25">
      <c r="A49" t="s">
        <v>36</v>
      </c>
      <c r="B49">
        <v>0.50135087513215104</v>
      </c>
      <c r="C49">
        <v>0.50481522793612499</v>
      </c>
      <c r="D49">
        <v>-0.184862141688515</v>
      </c>
    </row>
    <row r="50" spans="1:4" x14ac:dyDescent="0.25">
      <c r="A50" t="s">
        <v>37</v>
      </c>
      <c r="B50">
        <v>0.31199342182544298</v>
      </c>
      <c r="C50">
        <v>0.313651561995545</v>
      </c>
      <c r="D50">
        <v>-0.193844362372325</v>
      </c>
    </row>
    <row r="51" spans="1:4" x14ac:dyDescent="0.25">
      <c r="A51" t="s">
        <v>38</v>
      </c>
      <c r="B51">
        <v>1.70456948196875</v>
      </c>
      <c r="C51">
        <v>1.72753932028082</v>
      </c>
      <c r="D51">
        <v>-0.82268626527153799</v>
      </c>
    </row>
    <row r="52" spans="1:4" x14ac:dyDescent="0.25">
      <c r="A52" t="s">
        <v>39</v>
      </c>
      <c r="B52">
        <v>0.17937272406907101</v>
      </c>
      <c r="C52">
        <v>0.180404422503954</v>
      </c>
      <c r="D52">
        <v>-0.12121434143349601</v>
      </c>
    </row>
    <row r="53" spans="1:4" x14ac:dyDescent="0.25">
      <c r="A53" t="s">
        <v>40</v>
      </c>
      <c r="B53">
        <v>1.59555973217432</v>
      </c>
      <c r="C53">
        <v>1.60361760379734</v>
      </c>
      <c r="D53">
        <v>-0.31266461937456502</v>
      </c>
    </row>
    <row r="54" spans="1:4" x14ac:dyDescent="0.25">
      <c r="A54" t="s">
        <v>41</v>
      </c>
      <c r="B54">
        <v>3.0106895336544102</v>
      </c>
      <c r="C54">
        <v>3.04788635626032</v>
      </c>
      <c r="D54">
        <v>-0.84084814214141801</v>
      </c>
    </row>
    <row r="55" spans="1:4" x14ac:dyDescent="0.25">
      <c r="A55" t="s">
        <v>42</v>
      </c>
      <c r="B55">
        <v>970.52202513802399</v>
      </c>
      <c r="C55">
        <v>975.34032882032704</v>
      </c>
      <c r="D55">
        <v>-0.72026812348427505</v>
      </c>
    </row>
    <row r="56" spans="1:4" x14ac:dyDescent="0.25">
      <c r="A56" t="s">
        <v>43</v>
      </c>
      <c r="B56">
        <v>340.90990250205601</v>
      </c>
      <c r="C56">
        <v>342.21901934646303</v>
      </c>
      <c r="D56">
        <v>-0.34949601016203502</v>
      </c>
    </row>
    <row r="57" spans="1:4" x14ac:dyDescent="0.25">
      <c r="A57" t="s">
        <v>44</v>
      </c>
      <c r="B57">
        <v>337.60942088570403</v>
      </c>
      <c r="C57">
        <v>346.33011821918097</v>
      </c>
      <c r="D57">
        <v>-1.0509780295805</v>
      </c>
    </row>
    <row r="58" spans="1:4" x14ac:dyDescent="0.25">
      <c r="A58" t="s">
        <v>45</v>
      </c>
      <c r="B58">
        <v>36.657699988253299</v>
      </c>
      <c r="C58">
        <v>37.019594568699198</v>
      </c>
      <c r="D58">
        <v>-0.467164349833048</v>
      </c>
    </row>
    <row r="59" spans="1:4" x14ac:dyDescent="0.25">
      <c r="A59" t="s">
        <v>46</v>
      </c>
      <c r="B59">
        <v>49.391988723129302</v>
      </c>
      <c r="C59">
        <v>51.326696883736403</v>
      </c>
      <c r="D59">
        <v>-0.93214732065488703</v>
      </c>
    </row>
    <row r="60" spans="1:4" x14ac:dyDescent="0.25">
      <c r="A60" t="s">
        <v>47</v>
      </c>
      <c r="B60">
        <v>0.27322917890285398</v>
      </c>
      <c r="C60">
        <v>0.26737882584782502</v>
      </c>
      <c r="D60">
        <v>0.18019198234046899</v>
      </c>
    </row>
    <row r="61" spans="1:4" x14ac:dyDescent="0.25">
      <c r="A61" t="s">
        <v>48</v>
      </c>
      <c r="B61">
        <v>24.477739927170202</v>
      </c>
      <c r="C61">
        <v>25.1803192899633</v>
      </c>
      <c r="D61">
        <v>-0.58609573589366804</v>
      </c>
    </row>
    <row r="62" spans="1:4" x14ac:dyDescent="0.25">
      <c r="A62" t="s">
        <v>49</v>
      </c>
      <c r="B62">
        <v>1723.05767649477</v>
      </c>
      <c r="C62">
        <v>1764.0935879133201</v>
      </c>
      <c r="D62">
        <v>-0.84703278918123204</v>
      </c>
    </row>
    <row r="63" spans="1:4" x14ac:dyDescent="0.25">
      <c r="A63" t="s">
        <v>50</v>
      </c>
      <c r="B63">
        <v>2010.22788676142</v>
      </c>
      <c r="C63">
        <v>2056.6512868002801</v>
      </c>
      <c r="D63">
        <v>-0.85834650853341599</v>
      </c>
    </row>
    <row r="64" spans="1:4" x14ac:dyDescent="0.25">
      <c r="A64" t="s">
        <v>51</v>
      </c>
      <c r="B64">
        <v>28.988018324914801</v>
      </c>
      <c r="C64">
        <v>30.575332558531599</v>
      </c>
      <c r="D64">
        <v>-1.1128279915664501</v>
      </c>
    </row>
    <row r="65" spans="1:4" x14ac:dyDescent="0.25">
      <c r="A65" t="s">
        <v>52</v>
      </c>
      <c r="B65">
        <v>1.1036062492658301</v>
      </c>
      <c r="C65">
        <v>1.11211460958182</v>
      </c>
      <c r="D65">
        <v>-0.112081137017099</v>
      </c>
    </row>
    <row r="66" spans="1:4" x14ac:dyDescent="0.25">
      <c r="A66" t="s">
        <v>53</v>
      </c>
      <c r="B66">
        <v>11.9299894279337</v>
      </c>
      <c r="C66">
        <v>12.4549202141612</v>
      </c>
      <c r="D66">
        <v>-0.45729199985163299</v>
      </c>
    </row>
    <row r="67" spans="1:4" x14ac:dyDescent="0.25">
      <c r="A67" t="s">
        <v>54</v>
      </c>
      <c r="B67">
        <v>9.3353694349817893</v>
      </c>
      <c r="C67">
        <v>9.5481026951463495</v>
      </c>
      <c r="D67">
        <v>-0.293598740221306</v>
      </c>
    </row>
    <row r="68" spans="1:4" x14ac:dyDescent="0.25">
      <c r="A68" t="s">
        <v>55</v>
      </c>
      <c r="B68">
        <v>10.6062492658287</v>
      </c>
      <c r="C68">
        <v>10.665814711184799</v>
      </c>
      <c r="D68">
        <v>-7.2678019794479701E-2</v>
      </c>
    </row>
    <row r="69" spans="1:4" x14ac:dyDescent="0.25">
      <c r="A69" t="s">
        <v>56</v>
      </c>
      <c r="B69">
        <v>179.69505462234201</v>
      </c>
      <c r="C69">
        <v>186.52223484457599</v>
      </c>
      <c r="D69">
        <v>-0.72206039634206598</v>
      </c>
    </row>
    <row r="70" spans="1:4" x14ac:dyDescent="0.25">
      <c r="A70" t="s">
        <v>57</v>
      </c>
      <c r="B70">
        <v>3.1572888523434699</v>
      </c>
      <c r="C70">
        <v>3.20066862441975</v>
      </c>
      <c r="D70">
        <v>-0.221791714881764</v>
      </c>
    </row>
    <row r="71" spans="1:4" x14ac:dyDescent="0.25">
      <c r="A71" t="s">
        <v>58</v>
      </c>
      <c r="B71">
        <v>11.195700693057701</v>
      </c>
      <c r="C71">
        <v>10.480095574458</v>
      </c>
      <c r="D71">
        <v>0.46337455210146</v>
      </c>
    </row>
    <row r="72" spans="1:4" x14ac:dyDescent="0.25">
      <c r="A72" t="s">
        <v>59</v>
      </c>
      <c r="B72">
        <v>3.7801010219664</v>
      </c>
      <c r="C72">
        <v>3.74948307377359</v>
      </c>
      <c r="D72">
        <v>6.1503559315884998E-2</v>
      </c>
    </row>
    <row r="73" spans="1:4" x14ac:dyDescent="0.25">
      <c r="A73" t="s">
        <v>60</v>
      </c>
      <c r="B73">
        <v>0.82556090684835004</v>
      </c>
      <c r="C73">
        <v>0.833461853689758</v>
      </c>
      <c r="D73">
        <v>-0.161626468695241</v>
      </c>
    </row>
    <row r="74" spans="1:4" x14ac:dyDescent="0.25">
      <c r="A74" t="s">
        <v>61</v>
      </c>
      <c r="B74">
        <v>10.5860448725479</v>
      </c>
      <c r="C74">
        <v>10.8939171884369</v>
      </c>
      <c r="D74">
        <v>-0.53527009083527399</v>
      </c>
    </row>
    <row r="75" spans="1:4" x14ac:dyDescent="0.25">
      <c r="A75" t="s">
        <v>62</v>
      </c>
      <c r="B75">
        <v>0.751204040878656</v>
      </c>
      <c r="C75">
        <v>0.76227638766558203</v>
      </c>
      <c r="D75">
        <v>-0.115948108716337</v>
      </c>
    </row>
    <row r="76" spans="1:4" x14ac:dyDescent="0.25">
      <c r="A76" t="s">
        <v>63</v>
      </c>
      <c r="B76">
        <v>9.1867731704451998</v>
      </c>
      <c r="C76">
        <v>9.2131938860880709</v>
      </c>
      <c r="D76">
        <v>-7.7246768475623895E-2</v>
      </c>
    </row>
    <row r="77" spans="1:4" x14ac:dyDescent="0.25">
      <c r="A77" t="s">
        <v>64</v>
      </c>
      <c r="B77">
        <v>28.534476682720499</v>
      </c>
      <c r="C77">
        <v>28.955296980496499</v>
      </c>
      <c r="D77">
        <v>-0.47014352005285798</v>
      </c>
    </row>
    <row r="78" spans="1:4" x14ac:dyDescent="0.25">
      <c r="A78" t="s">
        <v>65</v>
      </c>
      <c r="B78">
        <v>-0.806367184178717</v>
      </c>
      <c r="C78">
        <v>-0.79609879115073201</v>
      </c>
      <c r="D78">
        <v>-1.1848069413444</v>
      </c>
    </row>
    <row r="79" spans="1:4" x14ac:dyDescent="0.25">
      <c r="A79" t="s">
        <v>197</v>
      </c>
      <c r="B79">
        <v>4.9336309174204196E-3</v>
      </c>
      <c r="C79">
        <v>2.9928963999816101E-2</v>
      </c>
      <c r="D79">
        <v>-19.186395228507902</v>
      </c>
    </row>
    <row r="80" spans="1:4" x14ac:dyDescent="0.25">
      <c r="A80" t="s">
        <v>198</v>
      </c>
      <c r="B80">
        <v>2.7017502643016601E-3</v>
      </c>
      <c r="C80">
        <v>1.84693940595499E-2</v>
      </c>
      <c r="D80">
        <v>-15.452713411090601</v>
      </c>
    </row>
    <row r="81" spans="1:4" x14ac:dyDescent="0.25">
      <c r="A81" t="s">
        <v>199</v>
      </c>
      <c r="B81">
        <v>1.4331023141078401E-2</v>
      </c>
      <c r="C81">
        <v>7.4740771628873701E-2</v>
      </c>
      <c r="D81">
        <v>-29.603428315780999</v>
      </c>
    </row>
    <row r="82" spans="1:4" x14ac:dyDescent="0.25">
      <c r="A82" t="s">
        <v>200</v>
      </c>
      <c r="B82">
        <v>1.0807001057206601E-2</v>
      </c>
      <c r="C82">
        <v>5.4102418020256102E-2</v>
      </c>
      <c r="D82">
        <v>-24.6163326026969</v>
      </c>
    </row>
    <row r="83" spans="1:4" x14ac:dyDescent="0.25">
      <c r="A83" t="s">
        <v>201</v>
      </c>
      <c r="B83">
        <v>5.5209679313990402E-3</v>
      </c>
      <c r="C83">
        <v>3.2029738540958801E-2</v>
      </c>
      <c r="D83">
        <v>-19.623807287196701</v>
      </c>
    </row>
    <row r="84" spans="1:4" x14ac:dyDescent="0.25">
      <c r="A84" t="s">
        <v>145</v>
      </c>
      <c r="B84">
        <v>0.79067308821801996</v>
      </c>
      <c r="C84">
        <v>0.78486379987893995</v>
      </c>
      <c r="D84">
        <v>1.42073841309813</v>
      </c>
    </row>
    <row r="85" spans="1:4" x14ac:dyDescent="0.25">
      <c r="A85" t="s">
        <v>202</v>
      </c>
      <c r="B85">
        <v>0.27275930929167203</v>
      </c>
      <c r="C85">
        <v>0.27394849734271198</v>
      </c>
      <c r="D85">
        <v>-0.26681560490907302</v>
      </c>
    </row>
    <row r="86" spans="1:4" x14ac:dyDescent="0.25">
      <c r="A86" t="s">
        <v>203</v>
      </c>
      <c r="B86">
        <v>0.546340890402913</v>
      </c>
      <c r="C86">
        <v>0.54491941502472796</v>
      </c>
      <c r="D86">
        <v>0.28547642894345798</v>
      </c>
    </row>
    <row r="87" spans="1:4" x14ac:dyDescent="0.25">
      <c r="A87" t="s">
        <v>204</v>
      </c>
      <c r="B87">
        <v>0.180899800305415</v>
      </c>
      <c r="C87">
        <v>0.18113208763256</v>
      </c>
      <c r="D87">
        <v>-6.03272883828452E-2</v>
      </c>
    </row>
    <row r="88" spans="1:4" x14ac:dyDescent="0.25">
      <c r="A88" t="s">
        <v>205</v>
      </c>
      <c r="B88">
        <v>0.27346411370844598</v>
      </c>
      <c r="C88">
        <v>0.27454968789905998</v>
      </c>
      <c r="D88">
        <v>-0.243386927588568</v>
      </c>
    </row>
    <row r="89" spans="1:4" x14ac:dyDescent="0.25">
      <c r="A89" t="s">
        <v>206</v>
      </c>
      <c r="B89">
        <v>0.39633501703277302</v>
      </c>
      <c r="C89">
        <v>0.39831248889732401</v>
      </c>
      <c r="D89">
        <v>-0.404092981616618</v>
      </c>
    </row>
    <row r="90" spans="1:4" x14ac:dyDescent="0.25">
      <c r="A90" t="s">
        <v>146</v>
      </c>
      <c r="B90">
        <v>0.13027134970045801</v>
      </c>
      <c r="C90">
        <v>0.126519964314912</v>
      </c>
      <c r="D90">
        <v>1.12136740285527</v>
      </c>
    </row>
    <row r="91" spans="1:4" x14ac:dyDescent="0.25">
      <c r="A91" t="s">
        <v>147</v>
      </c>
      <c r="B91">
        <v>0.199929519558323</v>
      </c>
      <c r="C91">
        <v>0.20061785888870401</v>
      </c>
      <c r="D91">
        <v>-0.17199052367707901</v>
      </c>
    </row>
    <row r="92" spans="1:4" x14ac:dyDescent="0.25">
      <c r="A92" t="s">
        <v>207</v>
      </c>
      <c r="B92">
        <v>0.40361799600610798</v>
      </c>
      <c r="C92">
        <v>0.39573278746787</v>
      </c>
      <c r="D92">
        <v>1.6097737567602399</v>
      </c>
    </row>
    <row r="93" spans="1:4" x14ac:dyDescent="0.25">
      <c r="A93" t="s">
        <v>208</v>
      </c>
      <c r="B93">
        <v>0.29965934453189202</v>
      </c>
      <c r="C93">
        <v>0.29856188738007899</v>
      </c>
      <c r="D93">
        <v>0.23967990371060799</v>
      </c>
    </row>
    <row r="94" spans="1:4" x14ac:dyDescent="0.25">
      <c r="A94" t="s">
        <v>148</v>
      </c>
      <c r="B94">
        <v>0.118054739809703</v>
      </c>
      <c r="C94">
        <v>0.12092136507352901</v>
      </c>
      <c r="D94">
        <v>-0.88375076087136994</v>
      </c>
    </row>
    <row r="95" spans="1:4" x14ac:dyDescent="0.25">
      <c r="A95" t="s">
        <v>149</v>
      </c>
      <c r="B95">
        <v>0.178667919652296</v>
      </c>
      <c r="C95">
        <v>0.18478396007852199</v>
      </c>
      <c r="D95">
        <v>-1.5860273833156799</v>
      </c>
    </row>
    <row r="96" spans="1:4" x14ac:dyDescent="0.25">
      <c r="A96" t="s">
        <v>209</v>
      </c>
      <c r="B96">
        <v>0.27322917890285398</v>
      </c>
      <c r="C96">
        <v>0.27477065505081899</v>
      </c>
      <c r="D96">
        <v>-0.34560365416238997</v>
      </c>
    </row>
    <row r="97" spans="1:4" x14ac:dyDescent="0.25">
      <c r="A97" t="s">
        <v>210</v>
      </c>
      <c r="B97">
        <v>0.40197345236696802</v>
      </c>
      <c r="C97">
        <v>0.39447171307154699</v>
      </c>
      <c r="D97">
        <v>1.5324213736635</v>
      </c>
    </row>
    <row r="98" spans="1:4" x14ac:dyDescent="0.25">
      <c r="A98" t="s">
        <v>150</v>
      </c>
      <c r="B98">
        <v>0.11547045694819701</v>
      </c>
      <c r="C98">
        <v>0.119625035069163</v>
      </c>
      <c r="D98">
        <v>-1.28993478784037</v>
      </c>
    </row>
    <row r="99" spans="1:4" x14ac:dyDescent="0.25">
      <c r="A99" t="s">
        <v>151</v>
      </c>
      <c r="B99">
        <v>0.20932691178198101</v>
      </c>
      <c r="C99">
        <v>0.21113259680847199</v>
      </c>
      <c r="D99">
        <v>-0.44312884449847201</v>
      </c>
    </row>
    <row r="100" spans="1:4" x14ac:dyDescent="0.25">
      <c r="A100" t="s">
        <v>211</v>
      </c>
      <c r="B100">
        <v>0.27005755902737</v>
      </c>
      <c r="C100">
        <v>0.271765302677</v>
      </c>
      <c r="D100">
        <v>-0.38424134357232298</v>
      </c>
    </row>
    <row r="101" spans="1:4" x14ac:dyDescent="0.25">
      <c r="A101" t="s">
        <v>212</v>
      </c>
      <c r="B101">
        <v>0.59591213438270896</v>
      </c>
      <c r="C101">
        <v>0.59772091556803697</v>
      </c>
      <c r="D101">
        <v>-0.36872228188259298</v>
      </c>
    </row>
    <row r="102" spans="1:4" x14ac:dyDescent="0.25">
      <c r="A102" t="s">
        <v>152</v>
      </c>
      <c r="B102">
        <v>0.13403030658992099</v>
      </c>
      <c r="C102">
        <v>0.130513781754963</v>
      </c>
      <c r="D102">
        <v>1.0379537455765999</v>
      </c>
    </row>
    <row r="103" spans="1:4" x14ac:dyDescent="0.25">
      <c r="A103" t="s">
        <v>213</v>
      </c>
      <c r="B103">
        <v>0.25267238341360299</v>
      </c>
      <c r="C103">
        <v>0.25001606564141599</v>
      </c>
      <c r="D103">
        <v>0.61233754078041802</v>
      </c>
    </row>
    <row r="104" spans="1:4" x14ac:dyDescent="0.25">
      <c r="A104" t="s">
        <v>214</v>
      </c>
      <c r="B104">
        <v>0.48889933043580402</v>
      </c>
      <c r="C104">
        <v>0.48429245864998599</v>
      </c>
      <c r="D104">
        <v>0.92168230108289595</v>
      </c>
    </row>
    <row r="105" spans="1:4" x14ac:dyDescent="0.25">
      <c r="A105" t="s">
        <v>153</v>
      </c>
      <c r="B105">
        <v>0.25842828615059299</v>
      </c>
      <c r="C105">
        <v>0.26569147570859802</v>
      </c>
      <c r="D105">
        <v>-1.65164173283076</v>
      </c>
    </row>
    <row r="106" spans="1:4" x14ac:dyDescent="0.25">
      <c r="A106" t="s">
        <v>215</v>
      </c>
      <c r="B106">
        <v>0.27193703747210202</v>
      </c>
      <c r="C106">
        <v>0.27381839797812402</v>
      </c>
      <c r="D106">
        <v>-0.42234723038905198</v>
      </c>
    </row>
    <row r="107" spans="1:4" x14ac:dyDescent="0.25">
      <c r="A107" t="s">
        <v>216</v>
      </c>
      <c r="B107">
        <v>0.23575707741101801</v>
      </c>
      <c r="C107">
        <v>0.25017821384272698</v>
      </c>
      <c r="D107">
        <v>-3.3629006177392</v>
      </c>
    </row>
    <row r="108" spans="1:4" x14ac:dyDescent="0.25">
      <c r="A108" t="s">
        <v>154</v>
      </c>
      <c r="B108">
        <v>0.49230588511688</v>
      </c>
      <c r="C108">
        <v>0.476003388179149</v>
      </c>
      <c r="D108">
        <v>3.26245464394604</v>
      </c>
    </row>
    <row r="109" spans="1:4" x14ac:dyDescent="0.25">
      <c r="A109" t="s">
        <v>217</v>
      </c>
      <c r="B109">
        <v>0.42006343239750998</v>
      </c>
      <c r="C109">
        <v>0.41182651247396901</v>
      </c>
      <c r="D109">
        <v>1.67116586458447</v>
      </c>
    </row>
    <row r="110" spans="1:4" x14ac:dyDescent="0.25">
      <c r="A110" t="s">
        <v>218</v>
      </c>
      <c r="B110">
        <v>0.11417831551744401</v>
      </c>
      <c r="C110">
        <v>0.119879283594782</v>
      </c>
      <c r="D110">
        <v>-1.77349778834036</v>
      </c>
    </row>
    <row r="111" spans="1:4" x14ac:dyDescent="0.25">
      <c r="A111" t="s">
        <v>155</v>
      </c>
      <c r="B111">
        <v>0.27005755902737</v>
      </c>
      <c r="C111">
        <v>0.26830618930079803</v>
      </c>
      <c r="D111">
        <v>0.39485305703059498</v>
      </c>
    </row>
    <row r="112" spans="1:4" x14ac:dyDescent="0.25">
      <c r="A112" t="s">
        <v>156</v>
      </c>
      <c r="B112">
        <v>0.19570069305767601</v>
      </c>
      <c r="C112">
        <v>0.19998801463044999</v>
      </c>
      <c r="D112">
        <v>-1.07618188326894</v>
      </c>
    </row>
    <row r="113" spans="1:4" x14ac:dyDescent="0.25">
      <c r="A113" t="s">
        <v>219</v>
      </c>
      <c r="B113">
        <v>0.41994596499471398</v>
      </c>
      <c r="C113">
        <v>0.411709275433288</v>
      </c>
      <c r="D113">
        <v>1.6711870334602901</v>
      </c>
    </row>
    <row r="114" spans="1:4" x14ac:dyDescent="0.25">
      <c r="A114" t="s">
        <v>220</v>
      </c>
      <c r="B114">
        <v>0.18207447433337201</v>
      </c>
      <c r="C114">
        <v>0.18405077669136499</v>
      </c>
      <c r="D114">
        <v>-0.51102838515321802</v>
      </c>
    </row>
    <row r="115" spans="1:4" x14ac:dyDescent="0.25">
      <c r="A115" t="s">
        <v>157</v>
      </c>
      <c r="B115">
        <v>0.25631387290027002</v>
      </c>
      <c r="C115">
        <v>0.25562456326041</v>
      </c>
      <c r="D115">
        <v>0.15794633675610301</v>
      </c>
    </row>
    <row r="116" spans="1:4" x14ac:dyDescent="0.25">
      <c r="A116" t="s">
        <v>158</v>
      </c>
      <c r="B116">
        <v>0.14166568777164301</v>
      </c>
      <c r="C116">
        <v>0.14861538461493701</v>
      </c>
      <c r="D116">
        <v>-1.9730126450032299</v>
      </c>
    </row>
    <row r="117" spans="1:4" x14ac:dyDescent="0.25">
      <c r="A117" t="s">
        <v>221</v>
      </c>
      <c r="B117">
        <v>0.41994596499471398</v>
      </c>
      <c r="C117">
        <v>0.41190876510449698</v>
      </c>
      <c r="D117">
        <v>1.63065243145832</v>
      </c>
    </row>
    <row r="118" spans="1:4" x14ac:dyDescent="0.25">
      <c r="A118" t="s">
        <v>222</v>
      </c>
      <c r="B118">
        <v>0.31281569364501299</v>
      </c>
      <c r="C118">
        <v>0.31067995844507601</v>
      </c>
      <c r="D118">
        <v>0.461059983019171</v>
      </c>
    </row>
    <row r="119" spans="1:4" x14ac:dyDescent="0.25">
      <c r="A119" t="s">
        <v>159</v>
      </c>
      <c r="B119">
        <v>0.20768236814284</v>
      </c>
      <c r="C119">
        <v>0.21170381133389199</v>
      </c>
      <c r="D119">
        <v>-0.98782896889978999</v>
      </c>
    </row>
    <row r="120" spans="1:4" x14ac:dyDescent="0.25">
      <c r="A120" t="s">
        <v>223</v>
      </c>
      <c r="B120">
        <v>5.9555973217432202E-2</v>
      </c>
      <c r="C120">
        <v>6.5707465116534899E-2</v>
      </c>
      <c r="D120">
        <v>-2.5389141298275502</v>
      </c>
    </row>
    <row r="121" spans="1:4" x14ac:dyDescent="0.25">
      <c r="A121" t="s">
        <v>224</v>
      </c>
      <c r="B121">
        <v>0.43709620580288999</v>
      </c>
      <c r="C121">
        <v>0.426119558827526</v>
      </c>
      <c r="D121">
        <v>2.2162156892724898</v>
      </c>
    </row>
    <row r="122" spans="1:4" x14ac:dyDescent="0.25">
      <c r="A122" t="s">
        <v>225</v>
      </c>
      <c r="B122">
        <v>0.215787618935745</v>
      </c>
      <c r="C122">
        <v>0.22445773326903501</v>
      </c>
      <c r="D122">
        <v>-2.0926066473685201</v>
      </c>
    </row>
    <row r="123" spans="1:4" x14ac:dyDescent="0.25">
      <c r="A123" t="s">
        <v>160</v>
      </c>
      <c r="B123">
        <v>0.16421942910842199</v>
      </c>
      <c r="C123">
        <v>0.16221980104369599</v>
      </c>
      <c r="D123">
        <v>0.54105728042805501</v>
      </c>
    </row>
    <row r="124" spans="1:4" x14ac:dyDescent="0.25">
      <c r="A124" t="s">
        <v>161</v>
      </c>
      <c r="B124">
        <v>0.18289674615294299</v>
      </c>
      <c r="C124">
        <v>0.187202906859743</v>
      </c>
      <c r="D124">
        <v>-1.1088467561367199</v>
      </c>
    </row>
    <row r="125" spans="1:4" x14ac:dyDescent="0.25">
      <c r="A125" t="s">
        <v>226</v>
      </c>
      <c r="B125">
        <v>0.27440385293081199</v>
      </c>
      <c r="C125">
        <v>0.27662707844655099</v>
      </c>
      <c r="D125">
        <v>-0.49760156570955899</v>
      </c>
    </row>
    <row r="126" spans="1:4" x14ac:dyDescent="0.25">
      <c r="A126" t="s">
        <v>227</v>
      </c>
      <c r="B126">
        <v>0.51286268060613205</v>
      </c>
      <c r="C126">
        <v>0.52417506219320098</v>
      </c>
      <c r="D126">
        <v>-2.2640934557517398</v>
      </c>
    </row>
    <row r="127" spans="1:4" x14ac:dyDescent="0.25">
      <c r="A127" t="s">
        <v>162</v>
      </c>
      <c r="B127">
        <v>0.162574885469282</v>
      </c>
      <c r="C127">
        <v>0.14957100215803201</v>
      </c>
      <c r="D127">
        <v>3.5835260816609602</v>
      </c>
    </row>
    <row r="128" spans="1:4" x14ac:dyDescent="0.25">
      <c r="A128" t="s">
        <v>163</v>
      </c>
      <c r="B128">
        <v>5.0158580993774203E-2</v>
      </c>
      <c r="C128">
        <v>4.9626857202215699E-2</v>
      </c>
      <c r="D128">
        <v>0.24421135800601501</v>
      </c>
    </row>
    <row r="129" spans="1:4" x14ac:dyDescent="0.25">
      <c r="A129" t="s">
        <v>228</v>
      </c>
      <c r="B129">
        <v>0.44015035827557902</v>
      </c>
      <c r="C129">
        <v>0.43000330268091602</v>
      </c>
      <c r="D129">
        <v>2.0467720891013901</v>
      </c>
    </row>
    <row r="130" spans="1:4" x14ac:dyDescent="0.25">
      <c r="A130" t="s">
        <v>229</v>
      </c>
      <c r="B130">
        <v>0.47750499236461902</v>
      </c>
      <c r="C130">
        <v>0.48570515413952198</v>
      </c>
      <c r="D130">
        <v>-1.64113970193667</v>
      </c>
    </row>
    <row r="131" spans="1:4" x14ac:dyDescent="0.25">
      <c r="A131" t="s">
        <v>190</v>
      </c>
      <c r="B131">
        <v>8.2344649359802694E-2</v>
      </c>
      <c r="C131">
        <v>8.4291543179562195E-2</v>
      </c>
      <c r="D131">
        <v>-0.70445048016131295</v>
      </c>
    </row>
    <row r="132" spans="1:4" x14ac:dyDescent="0.25">
      <c r="A132" t="s">
        <v>230</v>
      </c>
      <c r="B132">
        <v>0.43791847762246</v>
      </c>
      <c r="C132">
        <v>0.42772526034716701</v>
      </c>
      <c r="D132">
        <v>2.0573316008223999</v>
      </c>
    </row>
    <row r="133" spans="1:4" x14ac:dyDescent="0.25">
      <c r="A133" t="s">
        <v>231</v>
      </c>
      <c r="B133">
        <v>0.35428168683190397</v>
      </c>
      <c r="C133">
        <v>0.35967515260923799</v>
      </c>
      <c r="D133">
        <v>-1.12570731065189</v>
      </c>
    </row>
    <row r="134" spans="1:4" x14ac:dyDescent="0.25">
      <c r="A134" t="s">
        <v>232</v>
      </c>
      <c r="B134">
        <v>0.207799835545636</v>
      </c>
      <c r="C134">
        <v>0.212599587043595</v>
      </c>
      <c r="D134">
        <v>-1.1779749882378701</v>
      </c>
    </row>
    <row r="135" spans="1:4" x14ac:dyDescent="0.25">
      <c r="A135" t="s">
        <v>233</v>
      </c>
      <c r="B135">
        <v>0.43627393398331998</v>
      </c>
      <c r="C135">
        <v>0.42753274717433798</v>
      </c>
      <c r="D135">
        <v>1.7646853735596799</v>
      </c>
    </row>
    <row r="136" spans="1:4" x14ac:dyDescent="0.25">
      <c r="A136" t="s">
        <v>234</v>
      </c>
      <c r="B136">
        <v>0.33701397862093302</v>
      </c>
      <c r="C136">
        <v>0.33658594349501803</v>
      </c>
      <c r="D136">
        <v>9.0563993594793404E-2</v>
      </c>
    </row>
    <row r="137" spans="1:4" x14ac:dyDescent="0.25">
      <c r="A137" t="s">
        <v>235</v>
      </c>
      <c r="B137">
        <v>0.226712087395748</v>
      </c>
      <c r="C137">
        <v>0.235881309330644</v>
      </c>
      <c r="D137">
        <v>-2.17459610378428</v>
      </c>
    </row>
    <row r="138" spans="1:4" x14ac:dyDescent="0.25">
      <c r="A138" t="s">
        <v>236</v>
      </c>
      <c r="B138">
        <v>0.26970515681898299</v>
      </c>
      <c r="C138">
        <v>0.27150536738645797</v>
      </c>
      <c r="D138">
        <v>-0.40519043877205502</v>
      </c>
    </row>
    <row r="139" spans="1:4" x14ac:dyDescent="0.25">
      <c r="A139" t="s">
        <v>237</v>
      </c>
      <c r="B139">
        <v>0.69575942675907398</v>
      </c>
      <c r="C139">
        <v>0.69037665006604898</v>
      </c>
      <c r="D139">
        <v>1.1670493323955999</v>
      </c>
    </row>
    <row r="140" spans="1:4" x14ac:dyDescent="0.25">
      <c r="A140" t="s">
        <v>238</v>
      </c>
      <c r="B140">
        <v>3.4535416421942897E-2</v>
      </c>
      <c r="C140">
        <v>3.81179825474924E-2</v>
      </c>
      <c r="D140">
        <v>-1.91478980984694</v>
      </c>
    </row>
    <row r="141" spans="1:4" x14ac:dyDescent="0.25">
      <c r="A141" t="s">
        <v>239</v>
      </c>
      <c r="B141">
        <v>0.25102783977446302</v>
      </c>
      <c r="C141">
        <v>0.248981934463918</v>
      </c>
      <c r="D141">
        <v>0.47246283351912299</v>
      </c>
    </row>
    <row r="142" spans="1:4" x14ac:dyDescent="0.25">
      <c r="A142" t="s">
        <v>240</v>
      </c>
      <c r="B142">
        <v>0.44038529308117003</v>
      </c>
      <c r="C142">
        <v>0.43121548953009198</v>
      </c>
      <c r="D142">
        <v>1.84928044431765</v>
      </c>
    </row>
    <row r="143" spans="1:4" x14ac:dyDescent="0.25">
      <c r="A143" t="s">
        <v>164</v>
      </c>
      <c r="B143">
        <v>0.30858686714436701</v>
      </c>
      <c r="C143">
        <v>0.31980257600598999</v>
      </c>
      <c r="D143">
        <v>-2.4162566650156601</v>
      </c>
    </row>
    <row r="144" spans="1:4" x14ac:dyDescent="0.25">
      <c r="A144" t="s">
        <v>98</v>
      </c>
      <c r="B144">
        <v>0.61752613649712196</v>
      </c>
      <c r="C144">
        <v>0.59034791259271602</v>
      </c>
      <c r="D144">
        <v>5.5589830071370203</v>
      </c>
    </row>
    <row r="145" spans="1:4" x14ac:dyDescent="0.25">
      <c r="A145" t="s">
        <v>241</v>
      </c>
      <c r="B145">
        <v>0.165159168330788</v>
      </c>
      <c r="C145">
        <v>0.18521226642871899</v>
      </c>
      <c r="D145">
        <v>-5.2770355972641401</v>
      </c>
    </row>
    <row r="146" spans="1:4" x14ac:dyDescent="0.25">
      <c r="A146" t="s">
        <v>165</v>
      </c>
      <c r="B146">
        <v>0.21731469517209001</v>
      </c>
      <c r="C146">
        <v>0.22443982097856399</v>
      </c>
      <c r="D146">
        <v>-1.7175707155214399</v>
      </c>
    </row>
    <row r="147" spans="1:4" x14ac:dyDescent="0.25">
      <c r="A147" t="s">
        <v>242</v>
      </c>
      <c r="B147">
        <v>0.270292493832961</v>
      </c>
      <c r="C147">
        <v>0.27225469100796401</v>
      </c>
      <c r="D147">
        <v>-0.44130831907414902</v>
      </c>
    </row>
    <row r="148" spans="1:4" x14ac:dyDescent="0.25">
      <c r="A148" t="s">
        <v>243</v>
      </c>
      <c r="B148">
        <v>0.47304123105838097</v>
      </c>
      <c r="C148">
        <v>0.47063303638853798</v>
      </c>
      <c r="D148">
        <v>0.48238885198750098</v>
      </c>
    </row>
    <row r="149" spans="1:4" x14ac:dyDescent="0.25">
      <c r="A149" t="s">
        <v>166</v>
      </c>
      <c r="B149">
        <v>0.25666627510865703</v>
      </c>
      <c r="C149">
        <v>0.257112272603499</v>
      </c>
      <c r="D149">
        <v>-0.102074469758764</v>
      </c>
    </row>
    <row r="150" spans="1:4" x14ac:dyDescent="0.25">
      <c r="A150" t="s">
        <v>244</v>
      </c>
      <c r="B150">
        <v>0.25196757899682798</v>
      </c>
      <c r="C150">
        <v>0.249806384224979</v>
      </c>
      <c r="D150">
        <v>0.498501988635629</v>
      </c>
    </row>
    <row r="151" spans="1:4" x14ac:dyDescent="0.25">
      <c r="A151" t="s">
        <v>245</v>
      </c>
      <c r="B151">
        <v>0.39797956067191398</v>
      </c>
      <c r="C151">
        <v>0.395672424769626</v>
      </c>
      <c r="D151">
        <v>0.47156049162371799</v>
      </c>
    </row>
    <row r="152" spans="1:4" x14ac:dyDescent="0.25">
      <c r="A152" t="s">
        <v>167</v>
      </c>
      <c r="B152">
        <v>0.35005286033125799</v>
      </c>
      <c r="C152">
        <v>0.35452119100539398</v>
      </c>
      <c r="D152">
        <v>-0.935394609812365</v>
      </c>
    </row>
    <row r="153" spans="1:4" x14ac:dyDescent="0.25">
      <c r="A153" t="s">
        <v>246</v>
      </c>
      <c r="B153">
        <v>0.416069540702455</v>
      </c>
      <c r="C153">
        <v>0.408756305174864</v>
      </c>
      <c r="D153">
        <v>1.4856060763930199</v>
      </c>
    </row>
    <row r="154" spans="1:4" x14ac:dyDescent="0.25">
      <c r="A154" t="s">
        <v>247</v>
      </c>
      <c r="B154">
        <v>0.35298954540115102</v>
      </c>
      <c r="C154">
        <v>0.35745429671743301</v>
      </c>
      <c r="D154">
        <v>-0.93289210378177401</v>
      </c>
    </row>
    <row r="155" spans="1:4" x14ac:dyDescent="0.25">
      <c r="A155" t="s">
        <v>168</v>
      </c>
      <c r="B155">
        <v>0.17385175613767201</v>
      </c>
      <c r="C155">
        <v>0.17281450215476599</v>
      </c>
      <c r="D155">
        <v>0.27400837784361998</v>
      </c>
    </row>
    <row r="156" spans="1:4" x14ac:dyDescent="0.25">
      <c r="A156" t="s">
        <v>248</v>
      </c>
      <c r="B156">
        <v>5.7089157758722003E-2</v>
      </c>
      <c r="C156">
        <v>6.0974895952937397E-2</v>
      </c>
      <c r="D156">
        <v>-1.6487003571093199</v>
      </c>
    </row>
    <row r="157" spans="1:4" x14ac:dyDescent="0.25">
      <c r="A157" t="s">
        <v>249</v>
      </c>
      <c r="B157">
        <v>0.416069540702455</v>
      </c>
      <c r="C157">
        <v>0.40875332549825899</v>
      </c>
      <c r="D157">
        <v>1.4862121997669899</v>
      </c>
    </row>
    <row r="158" spans="1:4" x14ac:dyDescent="0.25">
      <c r="A158" t="s">
        <v>250</v>
      </c>
      <c r="B158">
        <v>0.49254081992247201</v>
      </c>
      <c r="C158">
        <v>0.49239113540493501</v>
      </c>
      <c r="D158">
        <v>2.9939227614071501E-2</v>
      </c>
    </row>
    <row r="159" spans="1:4" x14ac:dyDescent="0.25">
      <c r="A159" t="s">
        <v>169</v>
      </c>
      <c r="B159">
        <v>9.1389639375073398E-2</v>
      </c>
      <c r="C159">
        <v>9.8855539096805806E-2</v>
      </c>
      <c r="D159">
        <v>-2.5448685514901501</v>
      </c>
    </row>
    <row r="160" spans="1:4" x14ac:dyDescent="0.25">
      <c r="A160" t="s">
        <v>251</v>
      </c>
      <c r="B160">
        <v>0.63444144249970602</v>
      </c>
      <c r="C160">
        <v>0.58536791201150296</v>
      </c>
      <c r="D160">
        <v>10.0731606148415</v>
      </c>
    </row>
    <row r="161" spans="1:4" x14ac:dyDescent="0.25">
      <c r="A161" t="s">
        <v>252</v>
      </c>
      <c r="B161">
        <v>0.27839774462586597</v>
      </c>
      <c r="C161">
        <v>0.321779284937251</v>
      </c>
      <c r="D161">
        <v>-9.4761188446793803</v>
      </c>
    </row>
    <row r="162" spans="1:4" x14ac:dyDescent="0.25">
      <c r="A162" t="s">
        <v>170</v>
      </c>
      <c r="B162">
        <v>8.7160812874427299E-2</v>
      </c>
      <c r="C162">
        <v>9.2852803051246005E-2</v>
      </c>
      <c r="D162">
        <v>-1.98890275466056</v>
      </c>
    </row>
    <row r="163" spans="1:4" x14ac:dyDescent="0.25">
      <c r="A163" t="s">
        <v>253</v>
      </c>
      <c r="B163">
        <v>0.270409961235757</v>
      </c>
      <c r="C163">
        <v>0.27210107788738003</v>
      </c>
      <c r="D163">
        <v>-0.380348616687674</v>
      </c>
    </row>
    <row r="164" spans="1:4" x14ac:dyDescent="0.25">
      <c r="A164" t="s">
        <v>254</v>
      </c>
      <c r="B164">
        <v>0.54845530365323603</v>
      </c>
      <c r="C164">
        <v>0.540782532557747</v>
      </c>
      <c r="D164">
        <v>1.54069151296066</v>
      </c>
    </row>
    <row r="165" spans="1:4" x14ac:dyDescent="0.25">
      <c r="A165" t="s">
        <v>171</v>
      </c>
      <c r="B165">
        <v>0.181134735111007</v>
      </c>
      <c r="C165">
        <v>0.187116389554873</v>
      </c>
      <c r="D165">
        <v>-1.5432989864845099</v>
      </c>
    </row>
    <row r="166" spans="1:4" x14ac:dyDescent="0.25">
      <c r="A166" t="s">
        <v>255</v>
      </c>
      <c r="B166">
        <v>0.25267238341360299</v>
      </c>
      <c r="C166">
        <v>0.24995442209277399</v>
      </c>
      <c r="D166">
        <v>0.62657334397902098</v>
      </c>
    </row>
    <row r="167" spans="1:4" x14ac:dyDescent="0.25">
      <c r="A167" t="s">
        <v>256</v>
      </c>
      <c r="B167">
        <v>0.48913426524139603</v>
      </c>
      <c r="C167">
        <v>0.48665369791658702</v>
      </c>
      <c r="D167">
        <v>0.49624264814687302</v>
      </c>
    </row>
    <row r="168" spans="1:4" x14ac:dyDescent="0.25">
      <c r="A168" t="s">
        <v>172</v>
      </c>
      <c r="B168">
        <v>0.25819335134500199</v>
      </c>
      <c r="C168">
        <v>0.26339187999064001</v>
      </c>
      <c r="D168">
        <v>-1.18397279635583</v>
      </c>
    </row>
    <row r="169" spans="1:4" x14ac:dyDescent="0.25">
      <c r="A169" t="s">
        <v>257</v>
      </c>
      <c r="B169">
        <v>0.26888288499941299</v>
      </c>
      <c r="C169">
        <v>0.271708806667528</v>
      </c>
      <c r="D169">
        <v>-0.63628788876505205</v>
      </c>
    </row>
    <row r="170" spans="1:4" x14ac:dyDescent="0.25">
      <c r="A170" t="s">
        <v>258</v>
      </c>
      <c r="B170">
        <v>5.12157876189357E-2</v>
      </c>
      <c r="C170">
        <v>5.2094175234175297E-2</v>
      </c>
      <c r="D170">
        <v>-0.39685536126915699</v>
      </c>
    </row>
    <row r="171" spans="1:4" x14ac:dyDescent="0.25">
      <c r="A171" t="s">
        <v>173</v>
      </c>
      <c r="B171">
        <v>0.36426641606954102</v>
      </c>
      <c r="C171">
        <v>0.358428743571023</v>
      </c>
      <c r="D171">
        <v>1.21517060128509</v>
      </c>
    </row>
    <row r="172" spans="1:4" x14ac:dyDescent="0.25">
      <c r="A172" t="s">
        <v>174</v>
      </c>
      <c r="B172">
        <v>0.31563491131211102</v>
      </c>
      <c r="C172">
        <v>0.31776827452727402</v>
      </c>
      <c r="D172">
        <v>-0.45858520122783097</v>
      </c>
    </row>
    <row r="173" spans="1:4" x14ac:dyDescent="0.25">
      <c r="A173" t="s">
        <v>259</v>
      </c>
      <c r="B173">
        <v>0.43028309644073798</v>
      </c>
      <c r="C173">
        <v>0.42178108675265202</v>
      </c>
      <c r="D173">
        <v>1.71932135416646</v>
      </c>
    </row>
    <row r="174" spans="1:4" x14ac:dyDescent="0.25">
      <c r="A174" t="s">
        <v>260</v>
      </c>
      <c r="B174">
        <v>0.15188535181487101</v>
      </c>
      <c r="C174">
        <v>0.15861134352893699</v>
      </c>
      <c r="D174">
        <v>-1.8572980966624399</v>
      </c>
    </row>
    <row r="175" spans="1:4" x14ac:dyDescent="0.25">
      <c r="A175" t="s">
        <v>175</v>
      </c>
      <c r="B175">
        <v>0.29343357218371902</v>
      </c>
      <c r="C175">
        <v>0.283156625951277</v>
      </c>
      <c r="D175">
        <v>2.2688601040678398</v>
      </c>
    </row>
    <row r="176" spans="1:4" x14ac:dyDescent="0.25">
      <c r="A176" t="s">
        <v>176</v>
      </c>
      <c r="B176">
        <v>0.124397979560672</v>
      </c>
      <c r="C176">
        <v>0.13645094376713399</v>
      </c>
      <c r="D176">
        <v>-3.5794394680007202</v>
      </c>
    </row>
    <row r="177" spans="1:4" x14ac:dyDescent="0.25">
      <c r="A177" t="s">
        <v>261</v>
      </c>
      <c r="B177">
        <v>0.270292493832961</v>
      </c>
      <c r="C177">
        <v>0.27252581462849401</v>
      </c>
      <c r="D177">
        <v>-0.50220705038108904</v>
      </c>
    </row>
    <row r="178" spans="1:4" x14ac:dyDescent="0.25">
      <c r="A178" t="s">
        <v>262</v>
      </c>
      <c r="B178">
        <v>0.32327029249383299</v>
      </c>
      <c r="C178">
        <v>0.32097939299647699</v>
      </c>
      <c r="D178">
        <v>0.49023549873976702</v>
      </c>
    </row>
    <row r="179" spans="1:4" x14ac:dyDescent="0.25">
      <c r="A179" t="s">
        <v>177</v>
      </c>
      <c r="B179">
        <v>0.40643721367320601</v>
      </c>
      <c r="C179">
        <v>0.406494792375029</v>
      </c>
      <c r="D179">
        <v>-1.1722260227062501E-2</v>
      </c>
    </row>
    <row r="180" spans="1:4" x14ac:dyDescent="0.25">
      <c r="A180" t="s">
        <v>263</v>
      </c>
      <c r="B180">
        <v>0.25161517678844098</v>
      </c>
      <c r="C180">
        <v>0.249258628839266</v>
      </c>
      <c r="D180">
        <v>0.54388739880803305</v>
      </c>
    </row>
    <row r="181" spans="1:4" x14ac:dyDescent="0.25">
      <c r="A181" t="s">
        <v>264</v>
      </c>
      <c r="B181">
        <v>3.8881710325384698E-2</v>
      </c>
      <c r="C181">
        <v>3.69293167754269E-2</v>
      </c>
      <c r="D181">
        <v>1.02234420516617</v>
      </c>
    </row>
    <row r="182" spans="1:4" x14ac:dyDescent="0.25">
      <c r="A182" t="s">
        <v>178</v>
      </c>
      <c r="B182">
        <v>0.70950311288617396</v>
      </c>
      <c r="C182">
        <v>0.71381205438530604</v>
      </c>
      <c r="D182">
        <v>-0.95119609761980595</v>
      </c>
    </row>
    <row r="183" spans="1:4" x14ac:dyDescent="0.25">
      <c r="A183" t="s">
        <v>265</v>
      </c>
      <c r="B183">
        <v>0.50017620110419403</v>
      </c>
      <c r="C183">
        <v>0.52340941776463501</v>
      </c>
      <c r="D183">
        <v>-4.64902484004062</v>
      </c>
    </row>
    <row r="184" spans="1:4" x14ac:dyDescent="0.25">
      <c r="A184" t="s">
        <v>266</v>
      </c>
      <c r="B184">
        <v>0.197110301891225</v>
      </c>
      <c r="C184">
        <v>0.187206602769037</v>
      </c>
      <c r="D184">
        <v>2.5137559380444601</v>
      </c>
    </row>
    <row r="185" spans="1:4" x14ac:dyDescent="0.25">
      <c r="A185" t="s">
        <v>267</v>
      </c>
      <c r="B185">
        <v>0.240338306120052</v>
      </c>
      <c r="C185">
        <v>0.22458422172791301</v>
      </c>
      <c r="D185">
        <v>3.7301595980376701</v>
      </c>
    </row>
    <row r="186" spans="1:4" x14ac:dyDescent="0.25">
      <c r="A186" t="s">
        <v>179</v>
      </c>
      <c r="B186">
        <v>6.2375190884529502E-2</v>
      </c>
      <c r="C186">
        <v>6.4799757738414801E-2</v>
      </c>
      <c r="D186">
        <v>-0.99358426758414398</v>
      </c>
    </row>
    <row r="187" spans="1:4" x14ac:dyDescent="0.25">
      <c r="A187" t="s">
        <v>268</v>
      </c>
      <c r="B187">
        <v>0.41794901914718702</v>
      </c>
      <c r="C187">
        <v>0.41079411202312999</v>
      </c>
      <c r="D187">
        <v>1.4524252124464301</v>
      </c>
    </row>
    <row r="188" spans="1:4" x14ac:dyDescent="0.25">
      <c r="A188" t="s">
        <v>269</v>
      </c>
      <c r="B188">
        <v>0.149066134147774</v>
      </c>
      <c r="C188">
        <v>0.145295392026148</v>
      </c>
      <c r="D188">
        <v>1.06429803260864</v>
      </c>
    </row>
    <row r="189" spans="1:4" x14ac:dyDescent="0.25">
      <c r="A189" t="s">
        <v>180</v>
      </c>
      <c r="B189">
        <v>0.33102314107835101</v>
      </c>
      <c r="C189">
        <v>0.33215077659293601</v>
      </c>
      <c r="D189">
        <v>-0.23951476390713899</v>
      </c>
    </row>
    <row r="190" spans="1:4" x14ac:dyDescent="0.25">
      <c r="A190" t="s">
        <v>181</v>
      </c>
      <c r="B190">
        <v>0.10196170562668901</v>
      </c>
      <c r="C190">
        <v>0.111759719357786</v>
      </c>
      <c r="D190">
        <v>-3.1718221523333199</v>
      </c>
    </row>
    <row r="191" spans="1:4" x14ac:dyDescent="0.25">
      <c r="A191" t="s">
        <v>270</v>
      </c>
      <c r="B191">
        <v>0.27146716786091901</v>
      </c>
      <c r="C191">
        <v>0.272761534663783</v>
      </c>
      <c r="D191">
        <v>-0.290827144807908</v>
      </c>
    </row>
    <row r="192" spans="1:4" x14ac:dyDescent="0.25">
      <c r="A192" t="s">
        <v>271</v>
      </c>
      <c r="B192">
        <v>0.51027839774462602</v>
      </c>
      <c r="C192">
        <v>0.50270622372420104</v>
      </c>
      <c r="D192">
        <v>1.51455152588639</v>
      </c>
    </row>
    <row r="193" spans="1:4" x14ac:dyDescent="0.25">
      <c r="A193" t="s">
        <v>182</v>
      </c>
      <c r="B193">
        <v>0.21825443439445599</v>
      </c>
      <c r="C193">
        <v>0.22453224161201599</v>
      </c>
      <c r="D193">
        <v>-1.5120409647256901</v>
      </c>
    </row>
    <row r="194" spans="1:4" x14ac:dyDescent="0.25">
      <c r="A194" t="s">
        <v>272</v>
      </c>
      <c r="B194">
        <v>0.25196757899682798</v>
      </c>
      <c r="C194">
        <v>0.24931262977167401</v>
      </c>
      <c r="D194">
        <v>0.61259312590564596</v>
      </c>
    </row>
    <row r="195" spans="1:4" x14ac:dyDescent="0.25">
      <c r="A195" t="s">
        <v>273</v>
      </c>
      <c r="B195">
        <v>0.22495007635381201</v>
      </c>
      <c r="C195">
        <v>0.22105570162220201</v>
      </c>
      <c r="D195">
        <v>0.93553897170445699</v>
      </c>
    </row>
    <row r="196" spans="1:4" x14ac:dyDescent="0.25">
      <c r="A196" t="s">
        <v>183</v>
      </c>
      <c r="B196">
        <v>0.52308234464935999</v>
      </c>
      <c r="C196">
        <v>0.52963166860612299</v>
      </c>
      <c r="D196">
        <v>-1.31166957634741</v>
      </c>
    </row>
    <row r="197" spans="1:4" x14ac:dyDescent="0.25">
      <c r="A197" t="s">
        <v>274</v>
      </c>
      <c r="B197">
        <v>0.276048396569952</v>
      </c>
      <c r="C197">
        <v>0.27638078986001602</v>
      </c>
      <c r="D197">
        <v>-7.4337587448627798E-2</v>
      </c>
    </row>
    <row r="198" spans="1:4" x14ac:dyDescent="0.25">
      <c r="A198" t="s">
        <v>275</v>
      </c>
      <c r="B198">
        <v>0.25091037237166702</v>
      </c>
      <c r="C198">
        <v>0.24900433533305599</v>
      </c>
      <c r="D198">
        <v>0.440190662905737</v>
      </c>
    </row>
    <row r="199" spans="1:4" x14ac:dyDescent="0.25">
      <c r="A199" t="s">
        <v>79</v>
      </c>
      <c r="B199">
        <v>0.122988370727123</v>
      </c>
      <c r="C199">
        <v>0.12646249684441699</v>
      </c>
      <c r="D199">
        <v>-1.0514446997615701</v>
      </c>
    </row>
    <row r="200" spans="1:4" x14ac:dyDescent="0.25">
      <c r="A200" t="s">
        <v>80</v>
      </c>
      <c r="B200">
        <v>0.126864795019382</v>
      </c>
      <c r="C200">
        <v>0.12028684369785</v>
      </c>
      <c r="D200">
        <v>1.99881497658091</v>
      </c>
    </row>
    <row r="201" spans="1:4" x14ac:dyDescent="0.25">
      <c r="A201" t="s">
        <v>81</v>
      </c>
      <c r="B201">
        <v>0.100904499001527</v>
      </c>
      <c r="C201">
        <v>9.9756569330011494E-2</v>
      </c>
      <c r="D201">
        <v>0.38206950230411002</v>
      </c>
    </row>
    <row r="202" spans="1:4" x14ac:dyDescent="0.25">
      <c r="A202" t="s">
        <v>97</v>
      </c>
      <c r="B202">
        <v>7.54140725948549E-2</v>
      </c>
      <c r="C202">
        <v>7.7482350586835003E-2</v>
      </c>
      <c r="D202">
        <v>-0.77836344705292104</v>
      </c>
    </row>
    <row r="203" spans="1:4" x14ac:dyDescent="0.25">
      <c r="A203" t="s">
        <v>184</v>
      </c>
      <c r="B203">
        <v>4.6869493715493898E-2</v>
      </c>
      <c r="C203">
        <v>5.0626614347815499E-2</v>
      </c>
      <c r="D203">
        <v>-1.7447371503911</v>
      </c>
    </row>
    <row r="204" spans="1:4" x14ac:dyDescent="0.25">
      <c r="A204" t="s">
        <v>276</v>
      </c>
      <c r="B204">
        <v>0.25631387290027002</v>
      </c>
      <c r="C204">
        <v>0.25227802948044598</v>
      </c>
      <c r="D204">
        <v>0.926766544804842</v>
      </c>
    </row>
    <row r="205" spans="1:4" x14ac:dyDescent="0.25">
      <c r="A205" t="s">
        <v>277</v>
      </c>
      <c r="B205">
        <v>3.9469047339363302E-2</v>
      </c>
      <c r="C205">
        <v>4.8894066342996097E-2</v>
      </c>
      <c r="D205">
        <v>-4.5874744461197503</v>
      </c>
    </row>
    <row r="206" spans="1:4" x14ac:dyDescent="0.25">
      <c r="A206" t="s">
        <v>185</v>
      </c>
      <c r="B206">
        <v>0.10748267355808799</v>
      </c>
      <c r="C206">
        <v>0.10969666438164399</v>
      </c>
      <c r="D206">
        <v>-0.71159021878227902</v>
      </c>
    </row>
    <row r="207" spans="1:4" x14ac:dyDescent="0.25">
      <c r="A207" t="s">
        <v>186</v>
      </c>
      <c r="B207">
        <v>0.170210266651004</v>
      </c>
      <c r="C207">
        <v>0.161131813475274</v>
      </c>
      <c r="D207">
        <v>2.4419482447631</v>
      </c>
    </row>
    <row r="208" spans="1:4" x14ac:dyDescent="0.25">
      <c r="A208" t="s">
        <v>187</v>
      </c>
      <c r="B208">
        <v>0.181369669916598</v>
      </c>
      <c r="C208">
        <v>0.17738425699666799</v>
      </c>
      <c r="D208">
        <v>1.03874348216515</v>
      </c>
    </row>
    <row r="209" spans="1:4" x14ac:dyDescent="0.25">
      <c r="A209" t="s">
        <v>188</v>
      </c>
      <c r="B209">
        <v>0.13673205685422299</v>
      </c>
      <c r="C209">
        <v>0.139354277120397</v>
      </c>
      <c r="D209">
        <v>-0.76016272844083199</v>
      </c>
    </row>
    <row r="210" spans="1:4" x14ac:dyDescent="0.25">
      <c r="A210" t="s">
        <v>189</v>
      </c>
      <c r="B210">
        <v>0.108422412780453</v>
      </c>
      <c r="C210">
        <v>0.111260892202574</v>
      </c>
      <c r="D210">
        <v>-0.90773185008282797</v>
      </c>
    </row>
    <row r="211" spans="1:4" x14ac:dyDescent="0.25">
      <c r="A211" t="s">
        <v>99</v>
      </c>
      <c r="B211">
        <v>0.39539527781040801</v>
      </c>
      <c r="C211">
        <v>0.42275054724446598</v>
      </c>
      <c r="D211">
        <v>-5.5657834651450004</v>
      </c>
    </row>
    <row r="212" spans="1:4" x14ac:dyDescent="0.25">
      <c r="A212" t="s">
        <v>100</v>
      </c>
      <c r="B212">
        <v>1.59215317749325</v>
      </c>
      <c r="C212">
        <v>1.7489447284242099</v>
      </c>
      <c r="D212">
        <v>-4.6851130004806301</v>
      </c>
    </row>
    <row r="213" spans="1:4" x14ac:dyDescent="0.25">
      <c r="A213" t="s">
        <v>101</v>
      </c>
      <c r="B213">
        <v>292.96734406202302</v>
      </c>
      <c r="C213">
        <v>282.45746887165097</v>
      </c>
      <c r="D213">
        <v>7.0188830008759799</v>
      </c>
    </row>
    <row r="214" spans="1:4" x14ac:dyDescent="0.25">
      <c r="A214" t="s">
        <v>102</v>
      </c>
      <c r="B214">
        <v>5.2860331258075899E-3</v>
      </c>
      <c r="C214">
        <v>6.1996476820572397E-3</v>
      </c>
      <c r="D214">
        <v>-1.20904758753797</v>
      </c>
    </row>
    <row r="215" spans="1:4" x14ac:dyDescent="0.25">
      <c r="A215" t="s">
        <v>103</v>
      </c>
      <c r="B215">
        <v>4.7926700340655499E-2</v>
      </c>
      <c r="C215">
        <v>4.5059807043094098E-2</v>
      </c>
      <c r="D215">
        <v>1.3615978287428001</v>
      </c>
    </row>
    <row r="216" spans="1:4" x14ac:dyDescent="0.25">
      <c r="A216" t="s">
        <v>104</v>
      </c>
      <c r="B216">
        <v>0.34136027252437501</v>
      </c>
      <c r="C216">
        <v>0.37101694284169501</v>
      </c>
      <c r="D216">
        <v>-6.1957793622128499</v>
      </c>
    </row>
    <row r="217" spans="1:4" x14ac:dyDescent="0.25">
      <c r="A217" t="s">
        <v>105</v>
      </c>
      <c r="B217">
        <v>8.1052507929049705E-3</v>
      </c>
      <c r="C217">
        <v>1.2571601238831699E-2</v>
      </c>
      <c r="D217">
        <v>-3.8428046512071901</v>
      </c>
    </row>
    <row r="218" spans="1:4" x14ac:dyDescent="0.25">
      <c r="A218" t="s">
        <v>106</v>
      </c>
      <c r="B218">
        <v>0.124397979560672</v>
      </c>
      <c r="C218">
        <v>0.13537073622117801</v>
      </c>
      <c r="D218">
        <v>-1.87688454899873</v>
      </c>
    </row>
    <row r="219" spans="1:4" x14ac:dyDescent="0.25">
      <c r="A219" t="s">
        <v>107</v>
      </c>
      <c r="B219">
        <v>1.45636085986139</v>
      </c>
      <c r="C219">
        <v>1.5985706557539601</v>
      </c>
      <c r="D219">
        <v>-4.4100780011040204</v>
      </c>
    </row>
    <row r="220" spans="1:4" x14ac:dyDescent="0.25">
      <c r="A220" t="s">
        <v>109</v>
      </c>
      <c r="B220">
        <v>0.18477622459767401</v>
      </c>
      <c r="C220">
        <v>0.199043999043065</v>
      </c>
      <c r="D220">
        <v>-3.6235430436947702</v>
      </c>
    </row>
    <row r="221" spans="1:4" x14ac:dyDescent="0.25">
      <c r="A221" t="s">
        <v>108</v>
      </c>
      <c r="B221">
        <v>0.827087983084694</v>
      </c>
      <c r="C221">
        <v>0.919991959659757</v>
      </c>
      <c r="D221">
        <v>-4.11376468857702</v>
      </c>
    </row>
    <row r="222" spans="1:4" x14ac:dyDescent="0.25">
      <c r="A222" t="s">
        <v>111</v>
      </c>
      <c r="B222" t="s">
        <v>278</v>
      </c>
      <c r="C222" t="s">
        <v>278</v>
      </c>
      <c r="D222" t="s">
        <v>278</v>
      </c>
    </row>
    <row r="223" spans="1:4" x14ac:dyDescent="0.25">
      <c r="A223" t="s">
        <v>279</v>
      </c>
      <c r="B223">
        <v>4722005.7476800196</v>
      </c>
      <c r="C223">
        <v>4640553.5038593197</v>
      </c>
      <c r="D223">
        <v>3.0307542672658898</v>
      </c>
    </row>
    <row r="224" spans="1:4" x14ac:dyDescent="0.25">
      <c r="A224" t="s">
        <v>280</v>
      </c>
      <c r="B224">
        <v>1.76506519440855</v>
      </c>
      <c r="C224" t="s">
        <v>278</v>
      </c>
      <c r="D224" t="s">
        <v>278</v>
      </c>
    </row>
    <row r="225" spans="1:4" x14ac:dyDescent="0.25">
      <c r="A225" t="s">
        <v>110</v>
      </c>
      <c r="B225">
        <v>1</v>
      </c>
      <c r="C225">
        <v>0</v>
      </c>
      <c r="D225" t="s">
        <v>281</v>
      </c>
    </row>
    <row r="226" spans="1:4" x14ac:dyDescent="0.25">
      <c r="A226" t="s">
        <v>112</v>
      </c>
      <c r="B226">
        <v>-1.9184340705209599</v>
      </c>
      <c r="C226">
        <v>-1.9321831918799801</v>
      </c>
      <c r="D226">
        <v>1.21878505531521</v>
      </c>
    </row>
    <row r="227" spans="1:4" x14ac:dyDescent="0.25">
      <c r="A227" t="s">
        <v>113</v>
      </c>
      <c r="B227">
        <v>7950.0843415952104</v>
      </c>
      <c r="C227">
        <v>1217.9020533701701</v>
      </c>
      <c r="D227">
        <v>189.675006151986</v>
      </c>
    </row>
    <row r="228" spans="1:4" x14ac:dyDescent="0.25">
      <c r="A228" t="s">
        <v>114</v>
      </c>
      <c r="B228">
        <v>1</v>
      </c>
      <c r="C228">
        <v>1</v>
      </c>
      <c r="D228" t="s">
        <v>278</v>
      </c>
    </row>
    <row r="229" spans="1:4" x14ac:dyDescent="0.25">
      <c r="A229" t="s">
        <v>115</v>
      </c>
      <c r="B229">
        <v>1</v>
      </c>
      <c r="C229">
        <v>0.22294868311420299</v>
      </c>
      <c r="D229">
        <v>690.59299883965298</v>
      </c>
    </row>
  </sheetData>
  <customSheetViews>
    <customSheetView guid="{782BA37A-B6FD-472C-88F3-09B77EF7A055}" state="hidden">
      <selection activeCell="H8" sqref="H8"/>
      <pageMargins left="0.7" right="0.7" top="0.75" bottom="0.75" header="0.3" footer="0.3"/>
    </customSheetView>
    <customSheetView guid="{D4F0F9F3-2760-4804-A01E-F8E46D53FD00}" state="hidden">
      <selection activeCell="H8" sqref="H8"/>
      <pageMargins left="0.7" right="0.7" top="0.75" bottom="0.75" header="0.3" footer="0.3"/>
    </customSheetView>
  </customSheetViews>
  <conditionalFormatting sqref="D2:D1048576">
    <cfRule type="cellIs" dxfId="4" priority="1" operator="between">
      <formula>-5</formula>
      <formula>5</formula>
    </cfRule>
    <cfRule type="cellIs" dxfId="3" priority="2" operator="between">
      <formula>-10</formula>
      <formula>-5</formula>
    </cfRule>
    <cfRule type="cellIs" dxfId="2" priority="3" operator="between">
      <formula>5</formula>
      <formula>10</formula>
    </cfRule>
    <cfRule type="cellIs" dxfId="1" priority="4" operator="lessThan">
      <formula>-10</formula>
    </cfRule>
    <cfRule type="cellIs" dxfId="0" priority="5" operator="greaterThan">
      <formula>10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Index</vt:lpstr>
      <vt:lpstr>A.1 Overall complex model</vt:lpstr>
      <vt:lpstr>A.2 Overall standard model</vt:lpstr>
      <vt:lpstr>A.3Certified complex model</vt:lpstr>
      <vt:lpstr>A.4 Certified standard model</vt:lpstr>
      <vt:lpstr>B.1 Established needs</vt:lpstr>
      <vt:lpstr>B.2 Combined needs</vt:lpstr>
      <vt:lpstr>rw_national_standard</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hwilliams</dc:creator>
  <cp:lastModifiedBy>White, Rosanna</cp:lastModifiedBy>
  <dcterms:created xsi:type="dcterms:W3CDTF">2015-08-06T10:13:59Z</dcterms:created>
  <dcterms:modified xsi:type="dcterms:W3CDTF">2017-01-27T11:34:34Z</dcterms:modified>
</cp:coreProperties>
</file>