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35" yWindow="45" windowWidth="11745" windowHeight="7890"/>
  </bookViews>
  <sheets>
    <sheet name="LA Dropdown" sheetId="2" r:id="rId1"/>
    <sheet name="Key Information 201718" sheetId="3" r:id="rId2"/>
    <sheet name="Lookup1" sheetId="4" r:id="rId3"/>
  </sheets>
  <calcPr calcId="145621" iterateCount="1"/>
</workbook>
</file>

<file path=xl/calcChain.xml><?xml version="1.0" encoding="utf-8"?>
<calcChain xmlns="http://schemas.openxmlformats.org/spreadsheetml/2006/main">
  <c r="E94" i="3" l="1"/>
  <c r="E130" i="3" l="1"/>
  <c r="F130" i="3"/>
  <c r="G130" i="3"/>
  <c r="H130" i="3"/>
  <c r="C23" i="4" l="1"/>
  <c r="C24" i="4"/>
  <c r="C25" i="4" s="1"/>
  <c r="C26" i="4" s="1"/>
  <c r="C27" i="4" s="1"/>
  <c r="C28" i="4" s="1"/>
  <c r="C8" i="4" l="1"/>
  <c r="C3" i="4"/>
  <c r="P7" i="2" l="1"/>
  <c r="P12" i="2" s="1"/>
  <c r="G7" i="2"/>
  <c r="H7" i="2"/>
  <c r="I7" i="2"/>
  <c r="J7" i="2"/>
  <c r="K7" i="2"/>
  <c r="L7" i="2"/>
  <c r="M7" i="2"/>
  <c r="M12" i="2" s="1"/>
  <c r="N7" i="2"/>
  <c r="O7" i="2"/>
  <c r="C4" i="4"/>
  <c r="C5" i="4" s="1"/>
  <c r="C6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G252" i="3"/>
  <c r="G239" i="3"/>
  <c r="G230" i="3"/>
  <c r="G188" i="3"/>
  <c r="G183" i="3"/>
  <c r="G118" i="3"/>
  <c r="G104" i="3" l="1"/>
  <c r="G72" i="3"/>
  <c r="G160" i="3"/>
  <c r="H160" i="3" s="1"/>
  <c r="G196" i="3"/>
  <c r="H196" i="3" s="1"/>
  <c r="G246" i="3"/>
  <c r="H246" i="3" s="1"/>
  <c r="G80" i="3"/>
  <c r="G139" i="3"/>
  <c r="H139" i="3" s="1"/>
  <c r="G165" i="3"/>
  <c r="H165" i="3" s="1"/>
  <c r="F11" i="3"/>
  <c r="G151" i="3"/>
  <c r="H151" i="3" s="1"/>
  <c r="G174" i="3"/>
  <c r="H174" i="3" s="1"/>
  <c r="G206" i="3"/>
  <c r="H206" i="3" s="1"/>
  <c r="G211" i="3"/>
  <c r="G220" i="3"/>
  <c r="H220" i="3" s="1"/>
  <c r="N12" i="2"/>
  <c r="E11" i="3"/>
  <c r="I9" i="2" s="1"/>
  <c r="C7" i="4"/>
  <c r="C9" i="4" s="1"/>
  <c r="C10" i="4" s="1"/>
  <c r="C11" i="4" s="1"/>
  <c r="L12" i="2"/>
  <c r="O10" i="2"/>
  <c r="K9" i="2"/>
  <c r="N10" i="2"/>
  <c r="N9" i="2"/>
  <c r="N11" i="2"/>
  <c r="J10" i="2"/>
  <c r="J9" i="2"/>
  <c r="J11" i="2"/>
  <c r="M11" i="2"/>
  <c r="M10" i="2"/>
  <c r="M9" i="2"/>
  <c r="L11" i="2"/>
  <c r="L10" i="2"/>
  <c r="L9" i="2"/>
  <c r="H11" i="2"/>
  <c r="H9" i="2"/>
  <c r="H10" i="2"/>
  <c r="P11" i="2"/>
  <c r="P10" i="2"/>
  <c r="P9" i="2"/>
  <c r="I10" i="2"/>
  <c r="F28" i="3"/>
  <c r="E41" i="3"/>
  <c r="O9" i="2" s="1"/>
  <c r="E59" i="3"/>
  <c r="G59" i="3"/>
  <c r="E104" i="3"/>
  <c r="E139" i="3"/>
  <c r="F160" i="3"/>
  <c r="E165" i="3"/>
  <c r="E183" i="3"/>
  <c r="F196" i="3"/>
  <c r="F246" i="3"/>
  <c r="E246" i="3"/>
  <c r="G20" i="3"/>
  <c r="K11" i="2" s="1"/>
  <c r="F20" i="3"/>
  <c r="E160" i="3"/>
  <c r="F183" i="3"/>
  <c r="G53" i="3"/>
  <c r="H53" i="3" s="1"/>
  <c r="H183" i="3"/>
  <c r="H252" i="3"/>
  <c r="E53" i="3"/>
  <c r="F59" i="3"/>
  <c r="E72" i="3"/>
  <c r="E151" i="3"/>
  <c r="F165" i="3"/>
  <c r="E188" i="3"/>
  <c r="E211" i="3"/>
  <c r="E220" i="3"/>
  <c r="F230" i="3"/>
  <c r="E252" i="3"/>
  <c r="F41" i="3"/>
  <c r="F72" i="3"/>
  <c r="E80" i="3"/>
  <c r="F151" i="3"/>
  <c r="F211" i="3"/>
  <c r="G94" i="3"/>
  <c r="H94" i="3" s="1"/>
  <c r="F94" i="3"/>
  <c r="E118" i="3"/>
  <c r="G11" i="3"/>
  <c r="F104" i="3"/>
  <c r="E206" i="3"/>
  <c r="E20" i="3"/>
  <c r="H104" i="3"/>
  <c r="F174" i="3"/>
  <c r="F206" i="3"/>
  <c r="F220" i="3"/>
  <c r="E230" i="3"/>
  <c r="E239" i="3"/>
  <c r="G41" i="3"/>
  <c r="H41" i="3" s="1"/>
  <c r="O12" i="2" s="1"/>
  <c r="G28" i="3"/>
  <c r="H28" i="3" s="1"/>
  <c r="F139" i="3"/>
  <c r="E174" i="3"/>
  <c r="E28" i="3"/>
  <c r="F53" i="3"/>
  <c r="F80" i="3"/>
  <c r="F118" i="3"/>
  <c r="F188" i="3"/>
  <c r="E196" i="3"/>
  <c r="F239" i="3"/>
  <c r="K10" i="2" s="1"/>
  <c r="F252" i="3"/>
  <c r="H72" i="3" l="1"/>
  <c r="H12" i="2"/>
  <c r="J12" i="2"/>
  <c r="O11" i="2"/>
  <c r="K12" i="2"/>
  <c r="H11" i="3"/>
  <c r="I12" i="2" s="1"/>
  <c r="I11" i="2"/>
  <c r="H239" i="3"/>
  <c r="H188" i="3"/>
  <c r="C12" i="4"/>
  <c r="C13" i="4" s="1"/>
  <c r="C14" i="4" s="1"/>
  <c r="C15" i="4" s="1"/>
  <c r="C16" i="4" s="1"/>
  <c r="C17" i="4" s="1"/>
  <c r="C18" i="4" s="1"/>
  <c r="C19" i="4" s="1"/>
  <c r="C20" i="4" s="1"/>
  <c r="H59" i="3"/>
  <c r="H20" i="3"/>
  <c r="H211" i="3"/>
  <c r="H118" i="3"/>
  <c r="H80" i="3"/>
  <c r="H230" i="3"/>
  <c r="G12" i="2" l="1"/>
  <c r="C21" i="4"/>
  <c r="C22" i="4" s="1"/>
  <c r="G10" i="2"/>
  <c r="G11" i="2"/>
  <c r="D7" i="2"/>
  <c r="G9" i="2"/>
  <c r="E7" i="2"/>
  <c r="E12" i="2" s="1"/>
  <c r="F7" i="2"/>
  <c r="F10" i="2" l="1"/>
  <c r="F12" i="2"/>
  <c r="D9" i="2"/>
  <c r="D10" i="2"/>
  <c r="D11" i="2"/>
  <c r="D12" i="2"/>
  <c r="E11" i="2"/>
  <c r="E9" i="2"/>
  <c r="F11" i="2"/>
  <c r="F9" i="2"/>
  <c r="E10" i="2"/>
</calcChain>
</file>

<file path=xl/sharedStrings.xml><?xml version="1.0" encoding="utf-8"?>
<sst xmlns="http://schemas.openxmlformats.org/spreadsheetml/2006/main" count="464" uniqueCount="436">
  <si>
    <t>R358</t>
  </si>
  <si>
    <t>R362</t>
  </si>
  <si>
    <t>R127</t>
  </si>
  <si>
    <t>R131</t>
  </si>
  <si>
    <t>R253</t>
  </si>
  <si>
    <t>R254</t>
  </si>
  <si>
    <t>R255</t>
  </si>
  <si>
    <t>R261</t>
  </si>
  <si>
    <t>R17</t>
  </si>
  <si>
    <t>R633</t>
  </si>
  <si>
    <t>R359</t>
  </si>
  <si>
    <t>R280</t>
  </si>
  <si>
    <t>R281</t>
  </si>
  <si>
    <t>R282</t>
  </si>
  <si>
    <t>R283</t>
  </si>
  <si>
    <t>R440</t>
  </si>
  <si>
    <t>R284</t>
  </si>
  <si>
    <t>R665</t>
  </si>
  <si>
    <t>R61</t>
  </si>
  <si>
    <t>R62</t>
  </si>
  <si>
    <t>R67</t>
  </si>
  <si>
    <t>R63</t>
  </si>
  <si>
    <t>R66</t>
  </si>
  <si>
    <t>R70</t>
  </si>
  <si>
    <t>R69</t>
  </si>
  <si>
    <t>R652</t>
  </si>
  <si>
    <t>R653</t>
  </si>
  <si>
    <t>R109</t>
  </si>
  <si>
    <t>R112</t>
  </si>
  <si>
    <t>R108</t>
  </si>
  <si>
    <t>R110</t>
  </si>
  <si>
    <t>R111</t>
  </si>
  <si>
    <t>R419</t>
  </si>
  <si>
    <t>R365</t>
  </si>
  <si>
    <t>R366</t>
  </si>
  <si>
    <t>R367</t>
  </si>
  <si>
    <t>R368</t>
  </si>
  <si>
    <t>R369</t>
  </si>
  <si>
    <t>R614</t>
  </si>
  <si>
    <t>R617</t>
  </si>
  <si>
    <t>R639</t>
  </si>
  <si>
    <t>R628</t>
  </si>
  <si>
    <t>R185</t>
  </si>
  <si>
    <t>R186</t>
  </si>
  <si>
    <t>R187</t>
  </si>
  <si>
    <t>R188</t>
  </si>
  <si>
    <t>R190</t>
  </si>
  <si>
    <t>R191</t>
  </si>
  <si>
    <t>R192</t>
  </si>
  <si>
    <t>R961</t>
  </si>
  <si>
    <t>R428</t>
  </si>
  <si>
    <t>R197</t>
  </si>
  <si>
    <t>R334</t>
  </si>
  <si>
    <t>R335</t>
  </si>
  <si>
    <t>R336</t>
  </si>
  <si>
    <t>R337</t>
  </si>
  <si>
    <t>R338</t>
  </si>
  <si>
    <t>R339</t>
  </si>
  <si>
    <t>R340</t>
  </si>
  <si>
    <t>R341</t>
  </si>
  <si>
    <t>R342</t>
  </si>
  <si>
    <t>R429</t>
  </si>
  <si>
    <t>R202</t>
  </si>
  <si>
    <t>R208</t>
  </si>
  <si>
    <t>R209</t>
  </si>
  <si>
    <t>R210</t>
  </si>
  <si>
    <t>R214</t>
  </si>
  <si>
    <t>R211</t>
  </si>
  <si>
    <t>R430</t>
  </si>
  <si>
    <t>R669</t>
  </si>
  <si>
    <t>R229</t>
  </si>
  <si>
    <t>R233</t>
  </si>
  <si>
    <t>R231</t>
  </si>
  <si>
    <t>R230</t>
  </si>
  <si>
    <t>R232</t>
  </si>
  <si>
    <t>R234</t>
  </si>
  <si>
    <t>R236</t>
  </si>
  <si>
    <t>R237</t>
  </si>
  <si>
    <t>R241</t>
  </si>
  <si>
    <t>R434</t>
  </si>
  <si>
    <t>R436</t>
  </si>
  <si>
    <t>R248</t>
  </si>
  <si>
    <t>R249</t>
  </si>
  <si>
    <t>R630</t>
  </si>
  <si>
    <t>R640</t>
  </si>
  <si>
    <t>R962</t>
  </si>
  <si>
    <t>R257</t>
  </si>
  <si>
    <t>R259</t>
  </si>
  <si>
    <t>R256</t>
  </si>
  <si>
    <t>R258</t>
  </si>
  <si>
    <t>R262</t>
  </si>
  <si>
    <t>R263</t>
  </si>
  <si>
    <t>R264</t>
  </si>
  <si>
    <t>R265</t>
  </si>
  <si>
    <t>R266</t>
  </si>
  <si>
    <t>R267</t>
  </si>
  <si>
    <t>R268</t>
  </si>
  <si>
    <t>R438</t>
  </si>
  <si>
    <t>R271</t>
  </si>
  <si>
    <t>R275</t>
  </si>
  <si>
    <t>R439</t>
  </si>
  <si>
    <t>R671</t>
  </si>
  <si>
    <t>R134</t>
  </si>
  <si>
    <t>R133</t>
  </si>
  <si>
    <t>R135</t>
  </si>
  <si>
    <t>Birmingham</t>
  </si>
  <si>
    <t>Solihull</t>
  </si>
  <si>
    <t>Bromsgrove</t>
  </si>
  <si>
    <t>Redditch</t>
  </si>
  <si>
    <t>Cannock Chase</t>
  </si>
  <si>
    <t>East Staffordshire</t>
  </si>
  <si>
    <t>Lichfield</t>
  </si>
  <si>
    <t>Tamworth</t>
  </si>
  <si>
    <t>Aylesbury Vale</t>
  </si>
  <si>
    <t>Buckinghamshire</t>
  </si>
  <si>
    <t>Coventry</t>
  </si>
  <si>
    <t>North Warwickshire</t>
  </si>
  <si>
    <t>Nuneaton and Bedworth</t>
  </si>
  <si>
    <t>Rugby</t>
  </si>
  <si>
    <t>Stratford-on-Avon</t>
  </si>
  <si>
    <t>Warwickshire</t>
  </si>
  <si>
    <t>Warwick</t>
  </si>
  <si>
    <t>Devon</t>
  </si>
  <si>
    <t>East Devon</t>
  </si>
  <si>
    <t>Exeter</t>
  </si>
  <si>
    <t>Mid Devon</t>
  </si>
  <si>
    <t>North Devon</t>
  </si>
  <si>
    <t>Teignbridge</t>
  </si>
  <si>
    <t>West Devon</t>
  </si>
  <si>
    <t>Torridge</t>
  </si>
  <si>
    <t>Plymouth</t>
  </si>
  <si>
    <t>Torbay</t>
  </si>
  <si>
    <t>Cotswold</t>
  </si>
  <si>
    <t>Stroud</t>
  </si>
  <si>
    <t>Cheltenham</t>
  </si>
  <si>
    <t>Forest of Dean</t>
  </si>
  <si>
    <t>Gloucester</t>
  </si>
  <si>
    <t>Gloucestershire</t>
  </si>
  <si>
    <t>Bradford</t>
  </si>
  <si>
    <t>Calderdale</t>
  </si>
  <si>
    <t>Kirklees</t>
  </si>
  <si>
    <t>Leeds</t>
  </si>
  <si>
    <t>Wakefield</t>
  </si>
  <si>
    <t>Harrogate</t>
  </si>
  <si>
    <t>York</t>
  </si>
  <si>
    <t>Leicestershire</t>
  </si>
  <si>
    <t>Leicester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</si>
  <si>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</si>
  <si>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</si>
  <si>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</si>
  <si>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</si>
  <si>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</si>
  <si>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</si>
  <si>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</si>
  <si>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Leicestershire Fire Authority</t>
  </si>
  <si>
    <t>Lincolnshire</t>
  </si>
  <si>
    <t>North Kesteven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</si>
  <si>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</si>
  <si>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</si>
  <si>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</si>
  <si>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</si>
  <si>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</si>
  <si>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</si>
  <si>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</si>
  <si>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</si>
  <si>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</si>
  <si>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Norfolk</t>
  </si>
  <si>
    <t>Broadland</t>
  </si>
  <si>
    <t>Corby</t>
  </si>
  <si>
    <t>Daventry</t>
  </si>
  <si>
    <t>East Northamptonshire</t>
  </si>
  <si>
    <t>Wellingborough</t>
  </si>
  <si>
    <t>Kettering</t>
  </si>
  <si>
    <t>Northamptonshire</t>
  </si>
  <si>
    <t>Nottinghamshire</t>
  </si>
  <si>
    <t>Ashfield</t>
  </si>
  <si>
    <t>Mansfield</t>
  </si>
  <si>
    <t>Broxtowe</t>
  </si>
  <si>
    <t>Bassetlaw</t>
  </si>
  <si>
    <t>Gedling</t>
  </si>
  <si>
    <t>Newark and Sherwood</t>
  </si>
  <si>
    <t>Rushcliffe</t>
  </si>
  <si>
    <t>Cherwell</t>
  </si>
  <si>
    <t>West Oxfordshire</t>
  </si>
  <si>
    <t>Oxfordshire</t>
  </si>
  <si>
    <t>Somerset</t>
  </si>
  <si>
    <t>Mendip</t>
  </si>
  <si>
    <t>Sedgemoor</t>
  </si>
  <si>
    <t>Stoke-on-Trent</t>
  </si>
  <si>
    <t>Staffordshire</t>
  </si>
  <si>
    <t>Staffordshire Fire Authority</t>
  </si>
  <si>
    <t>South Staffordshire</t>
  </si>
  <si>
    <t>Staffordshire Moorlands</t>
  </si>
  <si>
    <t>Newcastle-under-Lyme</t>
  </si>
  <si>
    <t>Stafford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</si>
  <si>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</si>
  <si>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</si>
  <si>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</si>
  <si>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</si>
  <si>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</si>
  <si>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</si>
  <si>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</si>
  <si>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Suffolk</t>
  </si>
  <si>
    <t>Guildford</t>
  </si>
  <si>
    <t>Spelthorne</t>
  </si>
  <si>
    <t>Surrey</t>
  </si>
  <si>
    <t>Worcestershire</t>
  </si>
  <si>
    <t>Wychavon</t>
  </si>
  <si>
    <t>Worcester</t>
  </si>
  <si>
    <t>Wyre Forest</t>
  </si>
  <si>
    <t>(£ million)</t>
  </si>
  <si>
    <t>Local Authority</t>
  </si>
  <si>
    <t>Baseline Funding Level</t>
  </si>
  <si>
    <t>Tariffs and Top-Ups</t>
  </si>
  <si>
    <t>Levy Rate</t>
  </si>
  <si>
    <t>Safety Net Threshold</t>
  </si>
  <si>
    <t>RCODE</t>
  </si>
  <si>
    <t>R668</t>
  </si>
  <si>
    <t>R174</t>
  </si>
  <si>
    <t>R176</t>
  </si>
  <si>
    <t>R178</t>
  </si>
  <si>
    <t>R180</t>
  </si>
  <si>
    <t>R181</t>
  </si>
  <si>
    <t>R182</t>
  </si>
  <si>
    <t>R183</t>
  </si>
  <si>
    <t>R184</t>
  </si>
  <si>
    <t>R18</t>
  </si>
  <si>
    <t>R19</t>
  </si>
  <si>
    <t>R955</t>
  </si>
  <si>
    <t>R343</t>
  </si>
  <si>
    <t>R677</t>
  </si>
  <si>
    <t>R678</t>
  </si>
  <si>
    <t>R666</t>
  </si>
  <si>
    <t>R95</t>
  </si>
  <si>
    <t>R96</t>
  </si>
  <si>
    <t>R97</t>
  </si>
  <si>
    <t>R99</t>
  </si>
  <si>
    <t>R100</t>
  </si>
  <si>
    <t>R103</t>
  </si>
  <si>
    <t>R105</t>
  </si>
  <si>
    <t>R968</t>
  </si>
  <si>
    <t>R107</t>
  </si>
  <si>
    <t>R102</t>
  </si>
  <si>
    <t>R441</t>
  </si>
  <si>
    <t>R285</t>
  </si>
  <si>
    <t>R286</t>
  </si>
  <si>
    <t>R287</t>
  </si>
  <si>
    <t>R291</t>
  </si>
  <si>
    <t>R621</t>
  </si>
  <si>
    <t>R52</t>
  </si>
  <si>
    <t>R53</t>
  </si>
  <si>
    <t>R54</t>
  </si>
  <si>
    <t>R60</t>
  </si>
  <si>
    <t>R56</t>
  </si>
  <si>
    <t>R57</t>
  </si>
  <si>
    <t>R58</t>
  </si>
  <si>
    <t>R59</t>
  </si>
  <si>
    <t>R956</t>
  </si>
  <si>
    <t>R634</t>
  </si>
  <si>
    <t>R388</t>
  </si>
  <si>
    <t>R213</t>
  </si>
  <si>
    <t>R412</t>
  </si>
  <si>
    <t>R46</t>
  </si>
  <si>
    <t>R47</t>
  </si>
  <si>
    <t>R48</t>
  </si>
  <si>
    <t>R50</t>
  </si>
  <si>
    <t>R51</t>
  </si>
  <si>
    <t>R655</t>
  </si>
  <si>
    <t>R94</t>
  </si>
  <si>
    <t>R393</t>
  </si>
  <si>
    <t>R383</t>
  </si>
  <si>
    <t>R199</t>
  </si>
  <si>
    <t>R195</t>
  </si>
  <si>
    <t>R196</t>
  </si>
  <si>
    <t>R194</t>
  </si>
  <si>
    <t>R200</t>
  </si>
  <si>
    <t>R650</t>
  </si>
  <si>
    <t>R651</t>
  </si>
  <si>
    <t>R346</t>
  </si>
  <si>
    <t>R201</t>
  </si>
  <si>
    <t>R207</t>
  </si>
  <si>
    <t>R204</t>
  </si>
  <si>
    <t>R206</t>
  </si>
  <si>
    <t>R205</t>
  </si>
  <si>
    <t>R221</t>
  </si>
  <si>
    <t>R222</t>
  </si>
  <si>
    <t>R615</t>
  </si>
  <si>
    <t>R224</t>
  </si>
  <si>
    <t>R226</t>
  </si>
  <si>
    <t>R618</t>
  </si>
  <si>
    <t>R667</t>
  </si>
  <si>
    <t>R163</t>
  </si>
  <si>
    <t>R970</t>
  </si>
  <si>
    <t>R157</t>
  </si>
  <si>
    <t>R158</t>
  </si>
  <si>
    <t>R162</t>
  </si>
  <si>
    <t>R166</t>
  </si>
  <si>
    <t>R167</t>
  </si>
  <si>
    <t>R168</t>
  </si>
  <si>
    <t>R169</t>
  </si>
  <si>
    <t>R170</t>
  </si>
  <si>
    <t>R159</t>
  </si>
  <si>
    <t>Lancashire</t>
  </si>
  <si>
    <t>Chorley</t>
  </si>
  <si>
    <t>Hyndburn</t>
  </si>
  <si>
    <t>Pendle</t>
  </si>
  <si>
    <t>Ribble Valley</t>
  </si>
  <si>
    <t>Rossendale</t>
  </si>
  <si>
    <t>South Ribble</t>
  </si>
  <si>
    <t>West Lancashire</t>
  </si>
  <si>
    <t>Wyre</t>
  </si>
  <si>
    <t>South Bucks</t>
  </si>
  <si>
    <t>Chiltern</t>
  </si>
  <si>
    <t>Buckinghamshire Fire Authority</t>
  </si>
  <si>
    <t>Wigan</t>
  </si>
  <si>
    <t>Cheshire East</t>
  </si>
  <si>
    <t>Cheshire West and Chester</t>
  </si>
  <si>
    <t>Essex</t>
  </si>
  <si>
    <t>Braintree</t>
  </si>
  <si>
    <t>Brentwood</t>
  </si>
  <si>
    <t>Castle Point</t>
  </si>
  <si>
    <t>Colchester</t>
  </si>
  <si>
    <t>Epping Forest</t>
  </si>
  <si>
    <t>Rochford</t>
  </si>
  <si>
    <t>Tendring</t>
  </si>
  <si>
    <t>Essex Fire Authority</t>
  </si>
  <si>
    <t>Uttlesford</t>
  </si>
  <si>
    <t>Maldon</t>
  </si>
  <si>
    <t>West Sussex</t>
  </si>
  <si>
    <t>Adur</t>
  </si>
  <si>
    <t>Arun</t>
  </si>
  <si>
    <t>Chichester</t>
  </si>
  <si>
    <t>Worthing</t>
  </si>
  <si>
    <t>Derby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</si>
  <si>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</si>
  <si>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</si>
  <si>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</si>
  <si>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</si>
  <si>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</si>
  <si>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</si>
  <si>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</si>
  <si>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</si>
  <si>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Derbyshire Fire Authority</t>
  </si>
  <si>
    <t>Derbyshire</t>
  </si>
  <si>
    <t>Croydon</t>
  </si>
  <si>
    <t>South Northamptonshire</t>
  </si>
  <si>
    <t>Cumbria</t>
  </si>
  <si>
    <t>Allerdale</t>
  </si>
  <si>
    <t>Barrow-in-Furness</t>
  </si>
  <si>
    <t>Carlisle</t>
  </si>
  <si>
    <t>Eden</t>
  </si>
  <si>
    <t>South Lakeland</t>
  </si>
  <si>
    <t>Thurrock</t>
  </si>
  <si>
    <t>Basildon</t>
  </si>
  <si>
    <t>Havering</t>
  </si>
  <si>
    <t>Barking and Dagenham</t>
  </si>
  <si>
    <t>South Kesteven</t>
  </si>
  <si>
    <t>East Lindsey</t>
  </si>
  <si>
    <t>Lincoln</t>
  </si>
  <si>
    <t>Boston</t>
  </si>
  <si>
    <t>West Lindsey</t>
  </si>
  <si>
    <t>Halton</t>
  </si>
  <si>
    <t>Warrington</t>
  </si>
  <si>
    <t>St Helens</t>
  </si>
  <si>
    <t>Breckland</t>
  </si>
  <si>
    <t>Kings Lynn and West Norfolk</t>
  </si>
  <si>
    <t>North Norfolk</t>
  </si>
  <si>
    <t>South Norfolk</t>
  </si>
  <si>
    <t>Norwich</t>
  </si>
  <si>
    <t>Craven</t>
  </si>
  <si>
    <t>Hambleton</t>
  </si>
  <si>
    <t>Ryedale</t>
  </si>
  <si>
    <t>Richmondshire</t>
  </si>
  <si>
    <t>Scarborough</t>
  </si>
  <si>
    <t>North Yorkshire</t>
  </si>
  <si>
    <t>Kent</t>
  </si>
  <si>
    <t>Maidstone</t>
  </si>
  <si>
    <t>Kent Fire Authority</t>
  </si>
  <si>
    <t>Ashford</t>
  </si>
  <si>
    <t>Canterbury</t>
  </si>
  <si>
    <t>Gravesham</t>
  </si>
  <si>
    <t>Shepway</t>
  </si>
  <si>
    <t>Swale</t>
  </si>
  <si>
    <t>Thanet</t>
  </si>
  <si>
    <t>Tonbridge and Malling</t>
  </si>
  <si>
    <t>Tunbridge Wells</t>
  </si>
  <si>
    <t>Dartford</t>
  </si>
  <si>
    <t>Greater Birmingham &amp;  Solihull Pool</t>
  </si>
  <si>
    <t>Lancashire Business Rates Pool</t>
  </si>
  <si>
    <t>Buckinghamshire Rates Pool</t>
  </si>
  <si>
    <t>Cumbria Business Rates Pool</t>
  </si>
  <si>
    <t>Derbyshire Business Rates Pool</t>
  </si>
  <si>
    <t>Devon Business Rates Pool</t>
  </si>
  <si>
    <t>East London/South Essex Business Rates Pool</t>
  </si>
  <si>
    <t>Essex Business Rates Pool</t>
  </si>
  <si>
    <t>Coventry &amp; Warwickshire Pool</t>
  </si>
  <si>
    <t>Gloucestershire Pool</t>
  </si>
  <si>
    <t>Greater Manchester and Cheshire Business Rates Pool</t>
  </si>
  <si>
    <t>Kent Business Rates Pool</t>
  </si>
  <si>
    <t>Leeds City Region Pool</t>
  </si>
  <si>
    <t>Leicestershire Business Rates Pool</t>
  </si>
  <si>
    <t>Lincolnshire Business Rates Pool</t>
  </si>
  <si>
    <t>Mid Merseyside Business Pool</t>
  </si>
  <si>
    <t>Norfolk Business Rates Pool</t>
  </si>
  <si>
    <t>Northamptonshire Business Rates Pool</t>
  </si>
  <si>
    <t>North Oxfordshire Pool</t>
  </si>
  <si>
    <t>North Yorkshire Business Rates Pool</t>
  </si>
  <si>
    <t>Nottingham Pool</t>
  </si>
  <si>
    <t>Somerset Business Rates Pool</t>
  </si>
  <si>
    <t>Staffordshire &amp; Stoke on Trent Pool</t>
  </si>
  <si>
    <t>Suffolk Business Rates Pool</t>
  </si>
  <si>
    <t>Surrey-Croydon Business Rates Pool</t>
  </si>
  <si>
    <t>West Sussex Business Rates Pool</t>
  </si>
  <si>
    <t>Worcestershire Pool</t>
  </si>
  <si>
    <t>Pools</t>
  </si>
  <si>
    <t>Number of LAs</t>
  </si>
  <si>
    <t>Reference row</t>
  </si>
  <si>
    <t>Select pool by clicking on the cell below and using the drop-down menu</t>
  </si>
  <si>
    <t>Pool</t>
  </si>
  <si>
    <t>Local authorities within pool</t>
  </si>
  <si>
    <t>2017-18 KEY INFORMATION FOR POOLS</t>
  </si>
  <si>
    <t>Elmbridge</t>
  </si>
  <si>
    <t>Mole Valley</t>
  </si>
  <si>
    <t>Surrey Heath</t>
  </si>
  <si>
    <t>2017-18 Key Information</t>
  </si>
  <si>
    <t>R269</t>
  </si>
  <si>
    <t>R272</t>
  </si>
  <si>
    <t>R276</t>
  </si>
  <si>
    <t>Flyde</t>
  </si>
  <si>
    <t>R175</t>
  </si>
  <si>
    <r>
      <t>Baseline funding level (£m)</t>
    </r>
    <r>
      <rPr>
        <b/>
        <vertAlign val="superscript"/>
        <sz val="12.7"/>
        <rFont val="Arial"/>
        <family val="2"/>
      </rPr>
      <t>1</t>
    </r>
  </si>
  <si>
    <t>In 2017-18, figures have not been adjusted to reflect the 100% Business Rates Retention pilots. Please refer to the Settlement Calculation Model</t>
  </si>
  <si>
    <r>
      <rPr>
        <vertAlign val="superscript"/>
        <sz val="11.6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In 2017-18, figures have not been adjusted to reflect the 100% Business Rates Retention pilots. Please refer to the Settlement Calculation Model</t>
    </r>
  </si>
  <si>
    <r>
      <t>Safety Net Threshold (£m)</t>
    </r>
    <r>
      <rPr>
        <b/>
        <vertAlign val="superscript"/>
        <sz val="12.7"/>
        <rFont val="Arial"/>
        <family val="2"/>
      </rPr>
      <t>1</t>
    </r>
  </si>
  <si>
    <r>
      <t>Tariffs or Top-Ups (£m)</t>
    </r>
    <r>
      <rPr>
        <b/>
        <vertAlign val="superscript"/>
        <sz val="12.7"/>
        <rFont val="Arial"/>
        <family val="2"/>
      </rPr>
      <t>1</t>
    </r>
  </si>
  <si>
    <r>
      <t>Levy Rate</t>
    </r>
    <r>
      <rPr>
        <b/>
        <vertAlign val="superscript"/>
        <sz val="12.7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</si>
</sst>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2.7"/>
      <name val="Arial"/>
      <family val="2"/>
    </font>
    <font>
      <vertAlign val="superscript"/>
      <sz val="11.6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0" fillId="0" borderId="0"/>
  </cellStyleXfs>
  <cellXfs count="28">
    <xf numFmtId="0" fontId="0" fillId="0" borderId="0" xfId="0"/>
    <xf numFmtId="0" fontId="2" fillId="0" borderId="0" xfId="1"/>
    <xf numFmtId="0" fontId="2" fillId="0" borderId="1" xfId="1" applyBorder="1" applyAlignment="1">
      <alignment vertical="top" wrapText="1"/>
    </xf>
    <xf numFmtId="0" fontId="2" fillId="0" borderId="0" xfId="1" applyAlignment="1">
      <alignment vertical="top" wrapText="1"/>
    </xf>
    <xf numFmtId="164" fontId="2" fillId="0" borderId="0" xfId="1" applyNumberFormat="1" applyAlignment="1">
      <alignment horizontal="right"/>
    </xf>
    <xf numFmtId="164" fontId="2" fillId="0" borderId="1" xfId="1" applyNumberFormat="1" applyBorder="1" applyAlignment="1">
      <alignment horizontal="center" vertical="top" wrapText="1"/>
    </xf>
    <xf numFmtId="165" fontId="2" fillId="0" borderId="1" xfId="1" applyNumberFormat="1" applyBorder="1" applyAlignment="1">
      <alignment horizontal="center" vertical="top" wrapText="1"/>
    </xf>
    <xf numFmtId="2" fontId="2" fillId="0" borderId="1" xfId="1" applyNumberFormat="1" applyBorder="1" applyAlignment="1">
      <alignment horizontal="center" vertical="top" wrapText="1"/>
    </xf>
    <xf numFmtId="0" fontId="0" fillId="0" borderId="2" xfId="0" applyBorder="1"/>
    <xf numFmtId="2" fontId="0" fillId="0" borderId="0" xfId="0" applyNumberFormat="1"/>
    <xf numFmtId="2" fontId="0" fillId="0" borderId="2" xfId="0" applyNumberFormat="1" applyBorder="1"/>
    <xf numFmtId="0" fontId="4" fillId="0" borderId="0" xfId="2" applyFont="1"/>
    <xf numFmtId="0" fontId="0" fillId="3" borderId="0" xfId="0" applyFill="1"/>
    <xf numFmtId="0" fontId="5" fillId="2" borderId="0" xfId="2" applyFont="1" applyFill="1" applyAlignment="1">
      <alignment horizontal="left"/>
    </xf>
    <xf numFmtId="0" fontId="7" fillId="0" borderId="0" xfId="2"/>
    <xf numFmtId="0" fontId="8" fillId="0" borderId="0" xfId="2" applyFont="1"/>
    <xf numFmtId="0" fontId="9" fillId="0" borderId="0" xfId="0" applyFont="1"/>
    <xf numFmtId="0" fontId="8" fillId="0" borderId="0" xfId="2" applyFont="1"/>
    <xf numFmtId="0" fontId="6" fillId="0" borderId="0" xfId="2" applyFont="1"/>
    <xf numFmtId="0" fontId="5" fillId="2" borderId="0" xfId="2" applyFont="1" applyFill="1" applyAlignment="1">
      <alignment horizontal="left"/>
    </xf>
    <xf numFmtId="1" fontId="8" fillId="0" borderId="0" xfId="2" applyNumberFormat="1" applyFont="1"/>
    <xf numFmtId="2" fontId="6" fillId="0" borderId="0" xfId="2" applyNumberFormat="1" applyFont="1"/>
    <xf numFmtId="0" fontId="0" fillId="0" borderId="0" xfId="0" applyAlignment="1">
      <alignment vertical="top" wrapText="1"/>
    </xf>
    <xf numFmtId="0" fontId="6" fillId="0" borderId="0" xfId="2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0" xfId="3" applyFont="1"/>
    <xf numFmtId="2" fontId="0" fillId="0" borderId="0" xfId="0" applyNumberFormat="1" applyFill="1"/>
    <xf numFmtId="165" fontId="3" fillId="0" borderId="0" xfId="1" applyNumberFormat="1" applyFont="1" applyAlignment="1">
      <alignment horizontal="left"/>
    </xf>
  </cellXfs>
  <cellStyles count="4">
    <cellStyle name="Normal" xfId="0" builtinId="0"/>
    <cellStyle name="Normal 2" xfId="1"/>
    <cellStyle name="Normal 3" xfId="2"/>
    <cellStyle name="Normal 5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106" zoomScaleNormal="106" workbookViewId="0">
      <pane xSplit="3" ySplit="8" topLeftCell="D10" activePane="bottomRight" state="frozen"/>
      <selection pane="topRight" activeCell="D1" sqref="D1"/>
      <selection pane="bottomLeft" activeCell="A9" sqref="A9"/>
      <selection pane="bottomRight" activeCell="A17" sqref="A17"/>
    </sheetView>
  </sheetViews>
  <sheetFormatPr defaultRowHeight="15" x14ac:dyDescent="0.2"/>
  <cols>
    <col min="2" max="2" width="29.6640625" customWidth="1"/>
    <col min="3" max="3" width="5.5546875" hidden="1" customWidth="1"/>
    <col min="4" max="16" width="12.77734375" customWidth="1"/>
  </cols>
  <sheetData>
    <row r="1" spans="1:19" ht="20.25" x14ac:dyDescent="0.3">
      <c r="A1" s="13" t="s">
        <v>420</v>
      </c>
      <c r="B1" s="13"/>
      <c r="C1" s="1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3" spans="1:19" x14ac:dyDescent="0.2">
      <c r="A3" s="14"/>
      <c r="B3" s="15" t="s">
        <v>417</v>
      </c>
      <c r="C3" s="17"/>
    </row>
    <row r="4" spans="1:19" x14ac:dyDescent="0.2">
      <c r="A4" t="s">
        <v>418</v>
      </c>
      <c r="B4" s="12" t="s">
        <v>389</v>
      </c>
      <c r="C4" s="12"/>
    </row>
    <row r="5" spans="1:19" ht="15.75" hidden="1" customHeight="1" x14ac:dyDescent="0.2">
      <c r="D5">
        <v>0</v>
      </c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>
        <v>10</v>
      </c>
      <c r="O5">
        <v>11</v>
      </c>
      <c r="P5">
        <v>12</v>
      </c>
    </row>
    <row r="7" spans="1:19" s="22" customFormat="1" ht="65.25" customHeight="1" x14ac:dyDescent="0.2">
      <c r="B7" s="23" t="s">
        <v>419</v>
      </c>
      <c r="C7" s="23"/>
      <c r="D7" s="24" t="str">
        <f ca="1">IF(D$5&lt;VLOOKUP($B$4, Lookup1!$A$2:$C$28, 2, FALSE), OFFSET('Key Information 201718'!$B$6, VLOOKUP($B$4, Lookup1!$A$2:$C$28, 3, FALSE)-VLOOKUP('LA Dropdown'!$B$4, Lookup1!$A$2:$C$28, 2, FALSE)+D$5, 0), IF(D$5=VLOOKUP('LA Dropdown'!$B$4, Lookup1!$A$2:$C$28, 2, FALSE), "Total for pool", ""))</f>
        <v>Aylesbury Vale</v>
      </c>
      <c r="E7" s="24" t="str">
        <f ca="1">IF(E$5&lt;VLOOKUP($B$4, Lookup1!$A$2:$C$28, 2, FALSE), OFFSET('Key Information 201718'!$B$6, VLOOKUP($B$4, Lookup1!$A$2:$C$28, 3, FALSE)-VLOOKUP('LA Dropdown'!$B$4, Lookup1!$A$2:$C$28, 2, FALSE)+E$5, 0), IF(E$5=VLOOKUP('LA Dropdown'!$B$4, Lookup1!$A$2:$C$28, 2, FALSE), "Total for pool", ""))</f>
        <v>Buckinghamshire</v>
      </c>
      <c r="F7" s="24" t="str">
        <f ca="1">IF(F$5&lt;VLOOKUP($B$4, Lookup1!$A$2:$C$28, 2, FALSE), OFFSET('Key Information 201718'!$B$6, VLOOKUP($B$4, Lookup1!$A$2:$C$28, 3, FALSE)-VLOOKUP('LA Dropdown'!$B$4, Lookup1!$A$2:$C$28, 2, FALSE)+F$5, 0), IF(F$5=VLOOKUP('LA Dropdown'!$B$4, Lookup1!$A$2:$C$28, 2, FALSE), "Total for pool", ""))</f>
        <v>South Bucks</v>
      </c>
      <c r="G7" s="24" t="str">
        <f ca="1">IF(G$5&lt;VLOOKUP($B$4, Lookup1!$A$2:$C$28, 2, FALSE), OFFSET('Key Information 201718'!$B$6, VLOOKUP($B$4, Lookup1!$A$2:$C$28, 3, FALSE)-VLOOKUP('LA Dropdown'!$B$4, Lookup1!$A$2:$C$28, 2, FALSE)+G$5, 0), IF(G$5=VLOOKUP('LA Dropdown'!$B$4, Lookup1!$A$2:$C$28, 2, FALSE), "Total for pool", ""))</f>
        <v>Chiltern</v>
      </c>
      <c r="H7" s="24" t="str">
        <f ca="1">IF(H$5&lt;VLOOKUP($B$4, Lookup1!$A$2:$C$28, 2, FALSE), OFFSET('Key Information 201718'!$B$6, VLOOKUP($B$4, Lookup1!$A$2:$C$28, 3, FALSE)-VLOOKUP('LA Dropdown'!$B$4, Lookup1!$A$2:$C$28, 2, FALSE)+H$5, 0), IF(H$5=VLOOKUP('LA Dropdown'!$B$4, Lookup1!$A$2:$C$28, 2, FALSE), "Total for pool", ""))</f>
        <v>Buckinghamshire Fire Authority</v>
      </c>
      <c r="I7" s="24" t="str">
        <f ca="1">IF(I$5&lt;VLOOKUP($B$4, Lookup1!$A$2:$C$28, 2, FALSE), OFFSET('Key Information 201718'!$B$6, VLOOKUP($B$4, Lookup1!$A$2:$C$28, 3, FALSE)-VLOOKUP('LA Dropdown'!$B$4, Lookup1!$A$2:$C$28, 2, FALSE)+I$5, 0), IF(I$5=VLOOKUP('LA Dropdown'!$B$4, Lookup1!$A$2:$C$28, 2, FALSE), "Total for pool", ""))</f>
        <v>Total for pool</v>
      </c>
      <c r="J7" s="24" t="str">
        <f ca="1">IF(J$5&lt;VLOOKUP($B$4, Lookup1!$A$2:$C$28, 2, FALSE), OFFSET('Key Information 201718'!$B$6, VLOOKUP($B$4, Lookup1!$A$2:$C$28, 3, FALSE)-VLOOKUP('LA Dropdown'!$B$4, Lookup1!$A$2:$C$28, 2, FALSE)+J$5, 0), IF(J$5=VLOOKUP('LA Dropdown'!$B$4, Lookup1!$A$2:$C$28, 2, FALSE), "Total for pool", ""))</f>
        <v/>
      </c>
      <c r="K7" s="24" t="str">
        <f ca="1">IF(K$5&lt;VLOOKUP($B$4, Lookup1!$A$2:$C$28, 2, FALSE), OFFSET('Key Information 201718'!$B$6, VLOOKUP($B$4, Lookup1!$A$2:$C$28, 3, FALSE)-VLOOKUP('LA Dropdown'!$B$4, Lookup1!$A$2:$C$28, 2, FALSE)+K$5, 0), IF(K$5=VLOOKUP('LA Dropdown'!$B$4, Lookup1!$A$2:$C$28, 2, FALSE), "Total for pool", ""))</f>
        <v/>
      </c>
      <c r="L7" s="24" t="str">
        <f ca="1">IF(L$5&lt;VLOOKUP($B$4, Lookup1!$A$2:$C$28, 2, FALSE), OFFSET('Key Information 201718'!$B$6, VLOOKUP($B$4, Lookup1!$A$2:$C$28, 3, FALSE)-VLOOKUP('LA Dropdown'!$B$4, Lookup1!$A$2:$C$28, 2, FALSE)+L$5, 0), IF(L$5=VLOOKUP('LA Dropdown'!$B$4, Lookup1!$A$2:$C$28, 2, FALSE), "Total for pool", ""))</f>
        <v/>
      </c>
      <c r="M7" s="24" t="str">
        <f ca="1">IF(M$5&lt;VLOOKUP($B$4, Lookup1!$A$2:$C$28, 2, FALSE), OFFSET('Key Information 201718'!$B$6, VLOOKUP($B$4, Lookup1!$A$2:$C$28, 3, FALSE)-VLOOKUP('LA Dropdown'!$B$4, Lookup1!$A$2:$C$28, 2, FALSE)+M$5, 0), IF(M$5=VLOOKUP('LA Dropdown'!$B$4, Lookup1!$A$2:$C$28, 2, FALSE), "Total for pool", ""))</f>
        <v/>
      </c>
      <c r="N7" s="24" t="str">
        <f ca="1">IF(N$5&lt;VLOOKUP($B$4, Lookup1!$A$2:$C$28, 2, FALSE), OFFSET('Key Information 201718'!$B$6, VLOOKUP($B$4, Lookup1!$A$2:$C$28, 3, FALSE)-VLOOKUP('LA Dropdown'!$B$4, Lookup1!$A$2:$C$28, 2, FALSE)+N$5, 0), IF(N$5=VLOOKUP('LA Dropdown'!$B$4, Lookup1!$A$2:$C$28, 2, FALSE), "Total for pool", ""))</f>
        <v/>
      </c>
      <c r="O7" s="24" t="str">
        <f ca="1">IF(O$5&lt;VLOOKUP($B$4, Lookup1!$A$2:$C$28, 2, FALSE), OFFSET('Key Information 201718'!$B$6, VLOOKUP($B$4, Lookup1!$A$2:$C$28, 3, FALSE)-VLOOKUP('LA Dropdown'!$B$4, Lookup1!$A$2:$C$28, 2, FALSE)+O$5, 0), IF(O$5=VLOOKUP('LA Dropdown'!$B$4, Lookup1!$A$2:$C$28, 2, FALSE), "Total for pool", ""))</f>
        <v/>
      </c>
      <c r="P7" s="24" t="str">
        <f ca="1">IF(P$5&lt;VLOOKUP($B$4, Lookup1!$A$2:$C$28, 2, FALSE), OFFSET('Key Information 201718'!$B$6, VLOOKUP($B$4, Lookup1!$A$2:$C$28, 3, FALSE)-VLOOKUP('LA Dropdown'!$B$4, Lookup1!$A$2:$C$28, 2, FALSE)+P$5, 0), IF(P$5=VLOOKUP('LA Dropdown'!$B$4, Lookup1!$A$2:$C$28, 2, FALSE), "Total for pool", ""))</f>
        <v/>
      </c>
    </row>
    <row r="8" spans="1:19" hidden="1" x14ac:dyDescent="0.2"/>
    <row r="9" spans="1:19" ht="19.5" x14ac:dyDescent="0.25">
      <c r="B9" s="18" t="s">
        <v>430</v>
      </c>
      <c r="C9" s="17">
        <v>0</v>
      </c>
      <c r="D9" s="9">
        <f ca="1">IF(D$7&lt;&gt;"",OFFSET('Key Information 201718'!$E$6,VLOOKUP('LA Dropdown'!$B$4, Lookup1!$A$2:$C$28,3,FALSE)-VLOOKUP('LA Dropdown'!$B$4, Lookup1!$A$2:$C$28, 2,FALSE)+'LA Dropdown'!D$5,'LA Dropdown'!$C9), "")</f>
        <v>3.7195645048351533</v>
      </c>
      <c r="E9" s="9">
        <f ca="1">IF(E$7&lt;&gt;"",OFFSET('Key Information 201718'!$E$6,VLOOKUP('LA Dropdown'!$B$4, Lookup1!$A$2:$C$28,3,FALSE)-VLOOKUP('LA Dropdown'!$B$4, Lookup1!$A$2:$C$28, 2,FALSE)+'LA Dropdown'!E$5,'LA Dropdown'!$C9), "")</f>
        <v>41.563855133654002</v>
      </c>
      <c r="F9" s="9">
        <f ca="1">IF(F$7&lt;&gt;"",OFFSET('Key Information 201718'!$E$6,VLOOKUP('LA Dropdown'!$B$4, Lookup1!$A$2:$C$28,3,FALSE)-VLOOKUP('LA Dropdown'!$B$4, Lookup1!$A$2:$C$28, 2,FALSE)+'LA Dropdown'!F$5,'LA Dropdown'!$C9), "")</f>
        <v>1.0325637479064633</v>
      </c>
      <c r="G9" s="9">
        <f ca="1">IF(G$7&lt;&gt;"",OFFSET('Key Information 201718'!$E$6,VLOOKUP('LA Dropdown'!$B$4, Lookup1!$A$2:$C$28,3,FALSE)-VLOOKUP('LA Dropdown'!$B$4, Lookup1!$A$2:$C$28, 2,FALSE)+'LA Dropdown'!G$5,'LA Dropdown'!$C9), "")</f>
        <v>1.3944548756355422</v>
      </c>
      <c r="H9" s="9">
        <f ca="1">IF(H$7&lt;&gt;"",OFFSET('Key Information 201718'!$E$6,VLOOKUP('LA Dropdown'!$B$4, Lookup1!$A$2:$C$28,3,FALSE)-VLOOKUP('LA Dropdown'!$B$4, Lookup1!$A$2:$C$28, 2,FALSE)+'LA Dropdown'!H$5,'LA Dropdown'!$C9), "")</f>
        <v>4.8053084609097843</v>
      </c>
      <c r="I9" s="9">
        <f ca="1">IF(I$7&lt;&gt;"",OFFSET('Key Information 201718'!$E$6,VLOOKUP('LA Dropdown'!$B$4, Lookup1!$A$2:$C$28,3,FALSE)-VLOOKUP('LA Dropdown'!$B$4, Lookup1!$A$2:$C$28, 2,FALSE)+'LA Dropdown'!I$5,'LA Dropdown'!$C9), "")</f>
        <v>52.515746722940946</v>
      </c>
      <c r="J9" s="9" t="str">
        <f ca="1">IF(J$7&lt;&gt;"",OFFSET('Key Information 201718'!$E$6,VLOOKUP('LA Dropdown'!$B$4, Lookup1!$A$2:$C$28,3,FALSE)-VLOOKUP('LA Dropdown'!$B$4, Lookup1!$A$2:$C$28, 2,FALSE)+'LA Dropdown'!J$5,'LA Dropdown'!$C9), "")</f>
        <v/>
      </c>
      <c r="K9" s="9" t="str">
        <f ca="1">IF(K$7&lt;&gt;"",OFFSET('Key Information 201718'!$E$6,VLOOKUP('LA Dropdown'!$B$4, Lookup1!$A$2:$C$28,3,FALSE)-VLOOKUP('LA Dropdown'!$B$4, Lookup1!$A$2:$C$28, 2,FALSE)+'LA Dropdown'!K$5,'LA Dropdown'!$C9), "")</f>
        <v/>
      </c>
      <c r="L9" s="9" t="str">
        <f ca="1">IF(L$7&lt;&gt;"",OFFSET('Key Information 201718'!$E$6,VLOOKUP('LA Dropdown'!$B$4, Lookup1!$A$2:$C$28,3,FALSE)-VLOOKUP('LA Dropdown'!$B$4, Lookup1!$A$2:$C$28, 2,FALSE)+'LA Dropdown'!L$5,'LA Dropdown'!$C9), "")</f>
        <v/>
      </c>
      <c r="M9" s="9" t="str">
        <f ca="1">IF(M$7&lt;&gt;"",OFFSET('Key Information 201718'!$E$6,VLOOKUP('LA Dropdown'!$B$4, Lookup1!$A$2:$C$28,3,FALSE)-VLOOKUP('LA Dropdown'!$B$4, Lookup1!$A$2:$C$28, 2,FALSE)+'LA Dropdown'!M$5,'LA Dropdown'!$C9), "")</f>
        <v/>
      </c>
      <c r="N9" s="9" t="str">
        <f ca="1">IF(N$7&lt;&gt;"",OFFSET('Key Information 201718'!$E$6,VLOOKUP('LA Dropdown'!$B$4, Lookup1!$A$2:$C$28,3,FALSE)-VLOOKUP('LA Dropdown'!$B$4, Lookup1!$A$2:$C$28, 2,FALSE)+'LA Dropdown'!N$5,'LA Dropdown'!$C9), "")</f>
        <v/>
      </c>
      <c r="O9" s="9" t="str">
        <f ca="1">IF(O$7&lt;&gt;"",OFFSET('Key Information 201718'!$E$6,VLOOKUP('LA Dropdown'!$B$4, Lookup1!$A$2:$C$28,3,FALSE)-VLOOKUP('LA Dropdown'!$B$4, Lookup1!$A$2:$C$28, 2,FALSE)+'LA Dropdown'!O$5,'LA Dropdown'!$C9), "")</f>
        <v/>
      </c>
      <c r="P9" s="9" t="str">
        <f ca="1">IF(P$7&lt;&gt;"",OFFSET('Key Information 201718'!$E$6,VLOOKUP('LA Dropdown'!$B$4, Lookup1!$A$2:$C$28,3,FALSE)-VLOOKUP('LA Dropdown'!$B$4, Lookup1!$A$2:$C$28, 2,FALSE)+'LA Dropdown'!P$5,'LA Dropdown'!$C9), "")</f>
        <v/>
      </c>
    </row>
    <row r="10" spans="1:19" ht="19.5" x14ac:dyDescent="0.25">
      <c r="B10" s="18" t="s">
        <v>433</v>
      </c>
      <c r="C10" s="17">
        <v>1</v>
      </c>
      <c r="D10" s="9">
        <f ca="1">IF(D$7&lt;&gt;"",OFFSET('Key Information 201718'!$E$6,VLOOKUP('LA Dropdown'!$B$4, Lookup1!$A$2:$C$28,3,FALSE)-VLOOKUP('LA Dropdown'!$B$4, Lookup1!$A$2:$C$28, 2,FALSE)+'LA Dropdown'!D$5,'LA Dropdown'!$C10), "")</f>
        <v>3.4405971669725171</v>
      </c>
      <c r="E10" s="9">
        <f ca="1">IF(E$7&lt;&gt;"",OFFSET('Key Information 201718'!$E$6,VLOOKUP('LA Dropdown'!$B$4, Lookup1!$A$2:$C$28,3,FALSE)-VLOOKUP('LA Dropdown'!$B$4, Lookup1!$A$2:$C$28, 2,FALSE)+'LA Dropdown'!E$5,'LA Dropdown'!$C10), "")</f>
        <v>38.44656599862995</v>
      </c>
      <c r="F10" s="9">
        <f ca="1">IF(F$7&lt;&gt;"",OFFSET('Key Information 201718'!$E$6,VLOOKUP('LA Dropdown'!$B$4, Lookup1!$A$2:$C$28,3,FALSE)-VLOOKUP('LA Dropdown'!$B$4, Lookup1!$A$2:$C$28, 2,FALSE)+'LA Dropdown'!F$5,'LA Dropdown'!$C10), "")</f>
        <v>0.95512146681347865</v>
      </c>
      <c r="G10" s="9">
        <f ca="1">IF(G$7&lt;&gt;"",OFFSET('Key Information 201718'!$E$6,VLOOKUP('LA Dropdown'!$B$4, Lookup1!$A$2:$C$28,3,FALSE)-VLOOKUP('LA Dropdown'!$B$4, Lookup1!$A$2:$C$28, 2,FALSE)+'LA Dropdown'!G$5,'LA Dropdown'!$C10), "")</f>
        <v>1.2898707599628765</v>
      </c>
      <c r="H10" s="9">
        <f ca="1">IF(H$7&lt;&gt;"",OFFSET('Key Information 201718'!$E$6,VLOOKUP('LA Dropdown'!$B$4, Lookup1!$A$2:$C$28,3,FALSE)-VLOOKUP('LA Dropdown'!$B$4, Lookup1!$A$2:$C$28, 2,FALSE)+'LA Dropdown'!H$5,'LA Dropdown'!$C10), "")</f>
        <v>4.4449103263415495</v>
      </c>
      <c r="I10" s="9">
        <f ca="1">IF(I$7&lt;&gt;"",OFFSET('Key Information 201718'!$E$6,VLOOKUP('LA Dropdown'!$B$4, Lookup1!$A$2:$C$28,3,FALSE)-VLOOKUP('LA Dropdown'!$B$4, Lookup1!$A$2:$C$28, 2,FALSE)+'LA Dropdown'!I$5,'LA Dropdown'!$C10), "")</f>
        <v>48.57706571872037</v>
      </c>
      <c r="J10" s="9" t="str">
        <f ca="1">IF(J$7&lt;&gt;"",OFFSET('Key Information 201718'!$E$6,VLOOKUP('LA Dropdown'!$B$4, Lookup1!$A$2:$C$28,3,FALSE)-VLOOKUP('LA Dropdown'!$B$4, Lookup1!$A$2:$C$28, 2,FALSE)+'LA Dropdown'!J$5,'LA Dropdown'!$C10), "")</f>
        <v/>
      </c>
      <c r="K10" s="9" t="str">
        <f ca="1">IF(K$7&lt;&gt;"",OFFSET('Key Information 201718'!$E$6,VLOOKUP('LA Dropdown'!$B$4, Lookup1!$A$2:$C$28,3,FALSE)-VLOOKUP('LA Dropdown'!$B$4, Lookup1!$A$2:$C$28, 2,FALSE)+'LA Dropdown'!K$5,'LA Dropdown'!$C10), "")</f>
        <v/>
      </c>
      <c r="L10" s="9" t="str">
        <f ca="1">IF(L$7&lt;&gt;"",OFFSET('Key Information 201718'!$E$6,VLOOKUP('LA Dropdown'!$B$4, Lookup1!$A$2:$C$28,3,FALSE)-VLOOKUP('LA Dropdown'!$B$4, Lookup1!$A$2:$C$28, 2,FALSE)+'LA Dropdown'!L$5,'LA Dropdown'!$C10), "")</f>
        <v/>
      </c>
      <c r="M10" s="9" t="str">
        <f ca="1">IF(M$7&lt;&gt;"",OFFSET('Key Information 201718'!$E$6,VLOOKUP('LA Dropdown'!$B$4, Lookup1!$A$2:$C$28,3,FALSE)-VLOOKUP('LA Dropdown'!$B$4, Lookup1!$A$2:$C$28, 2,FALSE)+'LA Dropdown'!M$5,'LA Dropdown'!$C10), "")</f>
        <v/>
      </c>
      <c r="N10" s="9" t="str">
        <f ca="1">IF(N$7&lt;&gt;"",OFFSET('Key Information 201718'!$E$6,VLOOKUP('LA Dropdown'!$B$4, Lookup1!$A$2:$C$28,3,FALSE)-VLOOKUP('LA Dropdown'!$B$4, Lookup1!$A$2:$C$28, 2,FALSE)+'LA Dropdown'!N$5,'LA Dropdown'!$C10), "")</f>
        <v/>
      </c>
      <c r="O10" s="9" t="str">
        <f ca="1">IF(O$7&lt;&gt;"",OFFSET('Key Information 201718'!$E$6,VLOOKUP('LA Dropdown'!$B$4, Lookup1!$A$2:$C$28,3,FALSE)-VLOOKUP('LA Dropdown'!$B$4, Lookup1!$A$2:$C$28, 2,FALSE)+'LA Dropdown'!O$5,'LA Dropdown'!$C10), "")</f>
        <v/>
      </c>
      <c r="P10" s="9" t="str">
        <f ca="1">IF(P$7&lt;&gt;"",OFFSET('Key Information 201718'!$E$6,VLOOKUP('LA Dropdown'!$B$4, Lookup1!$A$2:$C$28,3,FALSE)-VLOOKUP('LA Dropdown'!$B$4, Lookup1!$A$2:$C$28, 2,FALSE)+'LA Dropdown'!P$5,'LA Dropdown'!$C10), "")</f>
        <v/>
      </c>
    </row>
    <row r="11" spans="1:19" ht="19.5" x14ac:dyDescent="0.25">
      <c r="B11" s="18" t="s">
        <v>434</v>
      </c>
      <c r="C11" s="17">
        <v>2</v>
      </c>
      <c r="D11" s="9">
        <f ca="1">IF(D$7&lt;&gt;"",OFFSET('Key Information 201718'!$E$6,VLOOKUP('LA Dropdown'!$B$4, Lookup1!$A$2:$C$28,3,FALSE)-VLOOKUP('LA Dropdown'!$B$4, Lookup1!$A$2:$C$28, 2,FALSE)+'LA Dropdown'!D$5,'LA Dropdown'!$C11), "")</f>
        <v>-15.488323478448155</v>
      </c>
      <c r="E11" s="9">
        <f ca="1">IF(E$7&lt;&gt;"",OFFSET('Key Information 201718'!$E$6,VLOOKUP('LA Dropdown'!$B$4, Lookup1!$A$2:$C$28,3,FALSE)-VLOOKUP('LA Dropdown'!$B$4, Lookup1!$A$2:$C$28, 2,FALSE)+'LA Dropdown'!E$5,'LA Dropdown'!$C11), "")</f>
        <v>26.70193776900437</v>
      </c>
      <c r="F11" s="9">
        <f ca="1">IF(F$7&lt;&gt;"",OFFSET('Key Information 201718'!$E$6,VLOOKUP('LA Dropdown'!$B$4, Lookup1!$A$2:$C$28,3,FALSE)-VLOOKUP('LA Dropdown'!$B$4, Lookup1!$A$2:$C$28, 2,FALSE)+'LA Dropdown'!F$5,'LA Dropdown'!$C11), "")</f>
        <v>-10.679575654012901</v>
      </c>
      <c r="G11" s="9">
        <f ca="1">IF(G$7&lt;&gt;"",OFFSET('Key Information 201718'!$E$6,VLOOKUP('LA Dropdown'!$B$4, Lookup1!$A$2:$C$28,3,FALSE)-VLOOKUP('LA Dropdown'!$B$4, Lookup1!$A$2:$C$28, 2,FALSE)+'LA Dropdown'!G$5,'LA Dropdown'!$C11), "")</f>
        <v>-6.9582279068397836</v>
      </c>
      <c r="H11" s="9">
        <f ca="1">IF(H$7&lt;&gt;"",OFFSET('Key Information 201718'!$E$6,VLOOKUP('LA Dropdown'!$B$4, Lookup1!$A$2:$C$28,3,FALSE)-VLOOKUP('LA Dropdown'!$B$4, Lookup1!$A$2:$C$28, 2,FALSE)+'LA Dropdown'!H$5,'LA Dropdown'!$C11), "")</f>
        <v>1.7261384712584522</v>
      </c>
      <c r="I11" s="9">
        <f ca="1">IF(I$7&lt;&gt;"",OFFSET('Key Information 201718'!$E$6,VLOOKUP('LA Dropdown'!$B$4, Lookup1!$A$2:$C$28,3,FALSE)-VLOOKUP('LA Dropdown'!$B$4, Lookup1!$A$2:$C$28, 2,FALSE)+'LA Dropdown'!I$5,'LA Dropdown'!$C11), "")</f>
        <v>-4.6980507990380165</v>
      </c>
      <c r="J11" s="9" t="str">
        <f ca="1">IF(J$7&lt;&gt;"",OFFSET('Key Information 201718'!$E$6,VLOOKUP('LA Dropdown'!$B$4, Lookup1!$A$2:$C$28,3,FALSE)-VLOOKUP('LA Dropdown'!$B$4, Lookup1!$A$2:$C$28, 2,FALSE)+'LA Dropdown'!J$5,'LA Dropdown'!$C11), "")</f>
        <v/>
      </c>
      <c r="K11" s="9" t="str">
        <f ca="1">IF(K$7&lt;&gt;"",OFFSET('Key Information 201718'!$E$6,VLOOKUP('LA Dropdown'!$B$4, Lookup1!$A$2:$C$28,3,FALSE)-VLOOKUP('LA Dropdown'!$B$4, Lookup1!$A$2:$C$28, 2,FALSE)+'LA Dropdown'!K$5,'LA Dropdown'!$C11), "")</f>
        <v/>
      </c>
      <c r="L11" s="9" t="str">
        <f ca="1">IF(L$7&lt;&gt;"",OFFSET('Key Information 201718'!$E$6,VLOOKUP('LA Dropdown'!$B$4, Lookup1!$A$2:$C$28,3,FALSE)-VLOOKUP('LA Dropdown'!$B$4, Lookup1!$A$2:$C$28, 2,FALSE)+'LA Dropdown'!L$5,'LA Dropdown'!$C11), "")</f>
        <v/>
      </c>
      <c r="M11" s="9" t="str">
        <f ca="1">IF(M$7&lt;&gt;"",OFFSET('Key Information 201718'!$E$6,VLOOKUP('LA Dropdown'!$B$4, Lookup1!$A$2:$C$28,3,FALSE)-VLOOKUP('LA Dropdown'!$B$4, Lookup1!$A$2:$C$28, 2,FALSE)+'LA Dropdown'!M$5,'LA Dropdown'!$C11), "")</f>
        <v/>
      </c>
      <c r="N11" s="9" t="str">
        <f ca="1">IF(N$7&lt;&gt;"",OFFSET('Key Information 201718'!$E$6,VLOOKUP('LA Dropdown'!$B$4, Lookup1!$A$2:$C$28,3,FALSE)-VLOOKUP('LA Dropdown'!$B$4, Lookup1!$A$2:$C$28, 2,FALSE)+'LA Dropdown'!N$5,'LA Dropdown'!$C11), "")</f>
        <v/>
      </c>
      <c r="O11" s="9" t="str">
        <f ca="1">IF(O$7&lt;&gt;"",OFFSET('Key Information 201718'!$E$6,VLOOKUP('LA Dropdown'!$B$4, Lookup1!$A$2:$C$28,3,FALSE)-VLOOKUP('LA Dropdown'!$B$4, Lookup1!$A$2:$C$28, 2,FALSE)+'LA Dropdown'!O$5,'LA Dropdown'!$C11), "")</f>
        <v/>
      </c>
      <c r="P11" s="9" t="str">
        <f ca="1">IF(P$7&lt;&gt;"",OFFSET('Key Information 201718'!$E$6,VLOOKUP('LA Dropdown'!$B$4, Lookup1!$A$2:$C$28,3,FALSE)-VLOOKUP('LA Dropdown'!$B$4, Lookup1!$A$2:$C$28, 2,FALSE)+'LA Dropdown'!P$5,'LA Dropdown'!$C11), "")</f>
        <v/>
      </c>
    </row>
    <row r="12" spans="1:19" ht="19.5" x14ac:dyDescent="0.25">
      <c r="B12" s="21" t="s">
        <v>435</v>
      </c>
      <c r="C12" s="20">
        <v>3</v>
      </c>
      <c r="D12" s="9">
        <f ca="1">IF(D$7&lt;&gt;"",OFFSET('Key Information 201718'!$E$6,VLOOKUP('LA Dropdown'!$B$4, Lookup1!$A$2:$C$28,3,FALSE)-VLOOKUP('LA Dropdown'!$B$4, Lookup1!$A$2:$C$28, 2,FALSE)+'LA Dropdown'!D$5,'LA Dropdown'!$C12), "")</f>
        <v>0.5</v>
      </c>
      <c r="E12" s="9">
        <f ca="1">IF(E$7&lt;&gt;"",OFFSET('Key Information 201718'!$E$6,VLOOKUP('LA Dropdown'!$B$4, Lookup1!$A$2:$C$28,3,FALSE)-VLOOKUP('LA Dropdown'!$B$4, Lookup1!$A$2:$C$28, 2,FALSE)+'LA Dropdown'!E$5,'LA Dropdown'!$C12), "")</f>
        <v>0</v>
      </c>
      <c r="F12" s="9">
        <f ca="1">IF(F$7&lt;&gt;"",OFFSET('Key Information 201718'!$E$6,VLOOKUP('LA Dropdown'!$B$4, Lookup1!$A$2:$C$28,3,FALSE)-VLOOKUP('LA Dropdown'!$B$4, Lookup1!$A$2:$C$28, 2,FALSE)+'LA Dropdown'!F$5,'LA Dropdown'!$C12), "")</f>
        <v>0.5</v>
      </c>
      <c r="G12" s="9">
        <f ca="1">IF(G$7&lt;&gt;"",OFFSET('Key Information 201718'!$E$6,VLOOKUP('LA Dropdown'!$B$4, Lookup1!$A$2:$C$28,3,FALSE)-VLOOKUP('LA Dropdown'!$B$4, Lookup1!$A$2:$C$28, 2,FALSE)+'LA Dropdown'!G$5,'LA Dropdown'!$C12), "")</f>
        <v>0.5</v>
      </c>
      <c r="H12" s="9">
        <f ca="1">IF(H$7&lt;&gt;"",OFFSET('Key Information 201718'!$E$6,VLOOKUP('LA Dropdown'!$B$4, Lookup1!$A$2:$C$28,3,FALSE)-VLOOKUP('LA Dropdown'!$B$4, Lookup1!$A$2:$C$28, 2,FALSE)+'LA Dropdown'!H$5,'LA Dropdown'!$C12), "")</f>
        <v>0</v>
      </c>
      <c r="I12" s="9">
        <f ca="1">IF(I$7&lt;&gt;"",OFFSET('Key Information 201718'!$E$6,VLOOKUP('LA Dropdown'!$B$4, Lookup1!$A$2:$C$28,3,FALSE)-VLOOKUP('LA Dropdown'!$B$4, Lookup1!$A$2:$C$28, 2,FALSE)+'LA Dropdown'!I$5,'LA Dropdown'!$C12), "")</f>
        <v>8.2113948077528587E-2</v>
      </c>
      <c r="J12" s="9" t="str">
        <f ca="1">IF(J$7&lt;&gt;"",OFFSET('Key Information 201718'!$E$6,VLOOKUP('LA Dropdown'!$B$4, Lookup1!$A$2:$C$28,3,FALSE)-VLOOKUP('LA Dropdown'!$B$4, Lookup1!$A$2:$C$28, 2,FALSE)+'LA Dropdown'!J$5,'LA Dropdown'!$C12), "")</f>
        <v/>
      </c>
      <c r="K12" s="9" t="str">
        <f ca="1">IF(K$7&lt;&gt;"",OFFSET('Key Information 201718'!$E$6,VLOOKUP('LA Dropdown'!$B$4, Lookup1!$A$2:$C$28,3,FALSE)-VLOOKUP('LA Dropdown'!$B$4, Lookup1!$A$2:$C$28, 2,FALSE)+'LA Dropdown'!K$5,'LA Dropdown'!$C12), "")</f>
        <v/>
      </c>
      <c r="L12" s="9" t="str">
        <f ca="1">IF(L$7&lt;&gt;"",OFFSET('Key Information 201718'!$E$6,VLOOKUP('LA Dropdown'!$B$4, Lookup1!$A$2:$C$28,3,FALSE)-VLOOKUP('LA Dropdown'!$B$4, Lookup1!$A$2:$C$28, 2,FALSE)+'LA Dropdown'!L$5,'LA Dropdown'!$C12), "")</f>
        <v/>
      </c>
      <c r="M12" s="9" t="str">
        <f ca="1">IF(M$7&lt;&gt;"",OFFSET('Key Information 201718'!$E$6,VLOOKUP('LA Dropdown'!$B$4, Lookup1!$A$2:$C$28,3,FALSE)-VLOOKUP('LA Dropdown'!$B$4, Lookup1!$A$2:$C$28, 2,FALSE)+'LA Dropdown'!M$5,'LA Dropdown'!$C12), "")</f>
        <v/>
      </c>
      <c r="N12" s="9" t="str">
        <f ca="1">IF(N$7&lt;&gt;"",OFFSET('Key Information 201718'!$E$6,VLOOKUP('LA Dropdown'!$B$4, Lookup1!$A$2:$C$28,3,FALSE)-VLOOKUP('LA Dropdown'!$B$4, Lookup1!$A$2:$C$28, 2,FALSE)+'LA Dropdown'!N$5,'LA Dropdown'!$C12), "")</f>
        <v/>
      </c>
      <c r="O12" s="9" t="str">
        <f ca="1">IF(O$7&lt;&gt;"",OFFSET('Key Information 201718'!$E$6,VLOOKUP('LA Dropdown'!$B$4, Lookup1!$A$2:$C$28,3,FALSE)-VLOOKUP('LA Dropdown'!$B$4, Lookup1!$A$2:$C$28, 2,FALSE)+'LA Dropdown'!O$5,'LA Dropdown'!$C12), "")</f>
        <v/>
      </c>
      <c r="P12" s="9" t="str">
        <f ca="1">IF(P$7&lt;&gt;"",OFFSET('Key Information 201718'!$E$6,VLOOKUP('LA Dropdown'!$B$4, Lookup1!$A$2:$C$28,3,FALSE)-VLOOKUP('LA Dropdown'!$B$4, Lookup1!$A$2:$C$28, 2,FALSE)+'LA Dropdown'!P$5,'LA Dropdown'!$C12), "")</f>
        <v/>
      </c>
    </row>
    <row r="16" spans="1:19" ht="18" x14ac:dyDescent="0.25">
      <c r="A16" s="25" t="s">
        <v>432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Lookup1!$A$2:$A$28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53"/>
  <sheetViews>
    <sheetView workbookViewId="0">
      <pane ySplit="4" topLeftCell="A5" activePane="bottomLeft" state="frozen"/>
      <selection pane="bottomLeft" activeCell="A2" sqref="A2"/>
    </sheetView>
  </sheetViews>
  <sheetFormatPr defaultRowHeight="15" x14ac:dyDescent="0.2"/>
  <cols>
    <col min="2" max="2" width="49.21875" bestFit="1" customWidth="1"/>
    <col min="3" max="3" width="0" hidden="1" customWidth="1"/>
  </cols>
  <sheetData>
    <row r="1" spans="1:237" ht="18" x14ac:dyDescent="0.25">
      <c r="B1" s="27" t="s">
        <v>424</v>
      </c>
      <c r="C1" s="27"/>
      <c r="D1" s="27"/>
      <c r="E1" s="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</row>
    <row r="2" spans="1:237" ht="15.75" x14ac:dyDescent="0.25">
      <c r="A2" s="25" t="s">
        <v>431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</row>
    <row r="3" spans="1:237" ht="15.75" thickBot="1" x14ac:dyDescent="0.25">
      <c r="B3" s="1"/>
      <c r="C3" s="1"/>
      <c r="D3" s="1"/>
      <c r="E3" s="4"/>
      <c r="F3" s="1"/>
      <c r="G3" s="4" t="s">
        <v>210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</row>
    <row r="4" spans="1:237" ht="38.25" x14ac:dyDescent="0.2">
      <c r="A4" s="2" t="s">
        <v>216</v>
      </c>
      <c r="B4" s="2" t="s">
        <v>211</v>
      </c>
      <c r="C4" s="2"/>
      <c r="D4" s="2"/>
      <c r="E4" s="5" t="s">
        <v>212</v>
      </c>
      <c r="F4" s="5" t="s">
        <v>215</v>
      </c>
      <c r="G4" s="6" t="s">
        <v>213</v>
      </c>
      <c r="H4" s="7" t="s">
        <v>214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6" spans="1:237" x14ac:dyDescent="0.2">
      <c r="A6" t="s">
        <v>8</v>
      </c>
      <c r="B6" t="s">
        <v>113</v>
      </c>
      <c r="C6">
        <v>0</v>
      </c>
      <c r="E6" s="9">
        <v>3.7195645048351533</v>
      </c>
      <c r="F6" s="9">
        <v>3.4405971669725171</v>
      </c>
      <c r="G6" s="9">
        <v>-15.488323478448155</v>
      </c>
      <c r="H6" s="9">
        <v>0.5</v>
      </c>
    </row>
    <row r="7" spans="1:237" x14ac:dyDescent="0.2">
      <c r="A7" t="s">
        <v>9</v>
      </c>
      <c r="B7" t="s">
        <v>114</v>
      </c>
      <c r="C7">
        <f>C6+1</f>
        <v>1</v>
      </c>
      <c r="E7" s="9">
        <v>41.563855133654002</v>
      </c>
      <c r="F7" s="9">
        <v>38.44656599862995</v>
      </c>
      <c r="G7" s="9">
        <v>26.70193776900437</v>
      </c>
      <c r="H7" s="9">
        <v>0</v>
      </c>
    </row>
    <row r="8" spans="1:237" x14ac:dyDescent="0.2">
      <c r="A8" t="s">
        <v>226</v>
      </c>
      <c r="B8" t="s">
        <v>311</v>
      </c>
      <c r="C8">
        <f t="shared" ref="C8:C62" si="0">C7+1</f>
        <v>2</v>
      </c>
      <c r="E8" s="9">
        <v>1.0325637479064633</v>
      </c>
      <c r="F8" s="9">
        <v>0.95512146681347865</v>
      </c>
      <c r="G8" s="9">
        <v>-10.679575654012901</v>
      </c>
      <c r="H8" s="9">
        <v>0.5</v>
      </c>
    </row>
    <row r="9" spans="1:237" x14ac:dyDescent="0.2">
      <c r="A9" t="s">
        <v>227</v>
      </c>
      <c r="B9" t="s">
        <v>312</v>
      </c>
      <c r="C9">
        <f t="shared" si="0"/>
        <v>3</v>
      </c>
      <c r="E9" s="9">
        <v>1.3944548756355422</v>
      </c>
      <c r="F9" s="9">
        <v>1.2898707599628765</v>
      </c>
      <c r="G9" s="9">
        <v>-6.9582279068397836</v>
      </c>
      <c r="H9" s="9">
        <v>0.5</v>
      </c>
    </row>
    <row r="10" spans="1:237" ht="15.75" thickBot="1" x14ac:dyDescent="0.25">
      <c r="A10" t="s">
        <v>228</v>
      </c>
      <c r="B10" t="s">
        <v>313</v>
      </c>
      <c r="C10">
        <f t="shared" si="0"/>
        <v>4</v>
      </c>
      <c r="E10" s="9">
        <v>4.8053084609097843</v>
      </c>
      <c r="F10" s="9">
        <v>4.4449103263415495</v>
      </c>
      <c r="G10" s="9">
        <v>1.7261384712584522</v>
      </c>
      <c r="H10" s="9">
        <v>0</v>
      </c>
    </row>
    <row r="11" spans="1:237" ht="16.5" thickTop="1" thickBot="1" x14ac:dyDescent="0.25">
      <c r="A11" s="8"/>
      <c r="B11" s="8" t="s">
        <v>389</v>
      </c>
      <c r="C11" s="8">
        <f t="shared" si="0"/>
        <v>5</v>
      </c>
      <c r="D11" s="8"/>
      <c r="E11" s="10">
        <f>SUM(E6:E10)</f>
        <v>52.515746722940946</v>
      </c>
      <c r="F11" s="10">
        <f>SUM(F6:F10)</f>
        <v>48.57706571872037</v>
      </c>
      <c r="G11" s="10">
        <f t="shared" ref="G11" si="1">SUM(G6:G10)</f>
        <v>-4.6980507990380165</v>
      </c>
      <c r="H11" s="10">
        <f>IF(G11&gt;0, 0, IF((1-(E11/(E11-G11)))&gt;0.5, 0.5, (1-(E11/(E11-G11)))))</f>
        <v>8.2113948077528587E-2</v>
      </c>
    </row>
    <row r="12" spans="1:237" ht="15.75" thickTop="1" x14ac:dyDescent="0.2">
      <c r="C12">
        <f t="shared" si="0"/>
        <v>6</v>
      </c>
      <c r="E12" s="9"/>
      <c r="F12" s="9"/>
      <c r="G12" s="9"/>
      <c r="H12" s="9"/>
    </row>
    <row r="13" spans="1:237" x14ac:dyDescent="0.2">
      <c r="A13" t="s">
        <v>10</v>
      </c>
      <c r="B13" t="s">
        <v>115</v>
      </c>
      <c r="C13">
        <f t="shared" si="0"/>
        <v>7</v>
      </c>
      <c r="E13" s="26">
        <v>75.515410124017123</v>
      </c>
      <c r="F13" s="26">
        <v>69.851754364715845</v>
      </c>
      <c r="G13" s="26">
        <v>20.626484906835191</v>
      </c>
      <c r="H13" s="26">
        <v>0</v>
      </c>
    </row>
    <row r="14" spans="1:237" x14ac:dyDescent="0.2">
      <c r="A14" t="s">
        <v>11</v>
      </c>
      <c r="B14" t="s">
        <v>116</v>
      </c>
      <c r="C14">
        <f t="shared" si="0"/>
        <v>8</v>
      </c>
      <c r="E14" s="9">
        <v>1.7945722385262071</v>
      </c>
      <c r="F14" s="9">
        <v>1.6599793206367419</v>
      </c>
      <c r="G14" s="9">
        <v>-14.471993046144176</v>
      </c>
      <c r="H14" s="9">
        <v>0.5</v>
      </c>
    </row>
    <row r="15" spans="1:237" x14ac:dyDescent="0.2">
      <c r="A15" t="s">
        <v>12</v>
      </c>
      <c r="B15" t="s">
        <v>117</v>
      </c>
      <c r="C15">
        <f t="shared" si="0"/>
        <v>9</v>
      </c>
      <c r="E15" s="9">
        <v>3.4475808431750545</v>
      </c>
      <c r="F15" s="9">
        <v>3.1890122799369256</v>
      </c>
      <c r="G15" s="9">
        <v>-8.7965812173561293</v>
      </c>
      <c r="H15" s="9">
        <v>0.5</v>
      </c>
    </row>
    <row r="16" spans="1:237" x14ac:dyDescent="0.2">
      <c r="A16" t="s">
        <v>13</v>
      </c>
      <c r="B16" t="s">
        <v>118</v>
      </c>
      <c r="C16">
        <f t="shared" si="0"/>
        <v>10</v>
      </c>
      <c r="E16" s="9">
        <v>2.2546921181641864</v>
      </c>
      <c r="F16" s="9">
        <v>2.0855902093018726</v>
      </c>
      <c r="G16" s="9">
        <v>-12.473748966449691</v>
      </c>
      <c r="H16" s="9">
        <v>0.5</v>
      </c>
    </row>
    <row r="17" spans="1:8" x14ac:dyDescent="0.2">
      <c r="A17" t="s">
        <v>14</v>
      </c>
      <c r="B17" t="s">
        <v>119</v>
      </c>
      <c r="C17">
        <f t="shared" si="0"/>
        <v>11</v>
      </c>
      <c r="E17" s="9">
        <v>2.3070370835777934</v>
      </c>
      <c r="F17" s="9">
        <v>2.1340093023094591</v>
      </c>
      <c r="G17" s="9">
        <v>-17.946167124280286</v>
      </c>
      <c r="H17" s="9">
        <v>0.5</v>
      </c>
    </row>
    <row r="18" spans="1:8" x14ac:dyDescent="0.2">
      <c r="A18" t="s">
        <v>15</v>
      </c>
      <c r="B18" t="s">
        <v>120</v>
      </c>
      <c r="C18">
        <f t="shared" si="0"/>
        <v>12</v>
      </c>
      <c r="E18" s="9">
        <v>59.857192499575412</v>
      </c>
      <c r="F18" s="9">
        <v>55.36790306210726</v>
      </c>
      <c r="G18" s="9">
        <v>37.774489456520733</v>
      </c>
      <c r="H18" s="9">
        <v>0</v>
      </c>
    </row>
    <row r="19" spans="1:8" ht="15.75" thickBot="1" x14ac:dyDescent="0.25">
      <c r="A19" t="s">
        <v>16</v>
      </c>
      <c r="B19" t="s">
        <v>121</v>
      </c>
      <c r="C19">
        <f t="shared" si="0"/>
        <v>13</v>
      </c>
      <c r="E19" s="9">
        <v>3.2189199856112025</v>
      </c>
      <c r="F19" s="9">
        <v>2.9775009866903623</v>
      </c>
      <c r="G19" s="9">
        <v>-21.658850150482159</v>
      </c>
      <c r="H19" s="9">
        <v>0.5</v>
      </c>
    </row>
    <row r="20" spans="1:8" ht="16.5" thickTop="1" thickBot="1" x14ac:dyDescent="0.25">
      <c r="A20" s="8"/>
      <c r="B20" s="8" t="s">
        <v>395</v>
      </c>
      <c r="C20" s="8">
        <f t="shared" si="0"/>
        <v>14</v>
      </c>
      <c r="D20" s="8"/>
      <c r="E20" s="10">
        <f>SUM(E13:E19)</f>
        <v>148.39540489264698</v>
      </c>
      <c r="F20" s="10">
        <f t="shared" ref="F20:G20" si="2">SUM(F13:F19)</f>
        <v>137.26574952569848</v>
      </c>
      <c r="G20" s="10">
        <f t="shared" si="2"/>
        <v>-16.946366141356521</v>
      </c>
      <c r="H20" s="10">
        <f t="shared" ref="H20" si="3">IF(G20&gt;0, 0, IF((1-(E20/(E20-G20)))&gt;0.5, 0.5, (1-(E20/(E20-G20)))))</f>
        <v>0.10249295163211602</v>
      </c>
    </row>
    <row r="21" spans="1:8" ht="15.75" thickTop="1" x14ac:dyDescent="0.2">
      <c r="C21">
        <f t="shared" si="0"/>
        <v>15</v>
      </c>
      <c r="E21" s="9"/>
      <c r="F21" s="9"/>
      <c r="G21" s="9"/>
      <c r="H21" s="9"/>
    </row>
    <row r="22" spans="1:8" x14ac:dyDescent="0.2">
      <c r="A22" t="s">
        <v>261</v>
      </c>
      <c r="B22" t="s">
        <v>346</v>
      </c>
      <c r="C22">
        <f t="shared" si="0"/>
        <v>16</v>
      </c>
      <c r="E22" s="9">
        <v>82.973367468892363</v>
      </c>
      <c r="F22" s="9">
        <v>76.750364908725444</v>
      </c>
      <c r="G22" s="9">
        <v>65.27274833113421</v>
      </c>
      <c r="H22" s="9">
        <v>0</v>
      </c>
    </row>
    <row r="23" spans="1:8" x14ac:dyDescent="0.2">
      <c r="A23" t="s">
        <v>262</v>
      </c>
      <c r="B23" t="s">
        <v>347</v>
      </c>
      <c r="C23">
        <f t="shared" si="0"/>
        <v>17</v>
      </c>
      <c r="E23" s="9">
        <v>3.4138498179190919</v>
      </c>
      <c r="F23" s="9">
        <v>3.1578110815751601</v>
      </c>
      <c r="G23" s="9">
        <v>-6.9310349672074159</v>
      </c>
      <c r="H23" s="9">
        <v>0.5</v>
      </c>
    </row>
    <row r="24" spans="1:8" x14ac:dyDescent="0.2">
      <c r="A24" t="s">
        <v>263</v>
      </c>
      <c r="B24" t="s">
        <v>348</v>
      </c>
      <c r="C24">
        <f t="shared" si="0"/>
        <v>18</v>
      </c>
      <c r="E24" s="9">
        <v>2.9225154198656074</v>
      </c>
      <c r="F24" s="9">
        <v>2.7033267633756868</v>
      </c>
      <c r="G24" s="9">
        <v>-4.8828950036260563</v>
      </c>
      <c r="H24" s="9">
        <v>0.5</v>
      </c>
    </row>
    <row r="25" spans="1:8" x14ac:dyDescent="0.2">
      <c r="A25" t="s">
        <v>264</v>
      </c>
      <c r="B25" t="s">
        <v>349</v>
      </c>
      <c r="C25">
        <f t="shared" si="0"/>
        <v>19</v>
      </c>
      <c r="E25" s="9">
        <v>3.1146152759985117</v>
      </c>
      <c r="F25" s="9">
        <v>2.8810191302986232</v>
      </c>
      <c r="G25" s="9">
        <v>-11.720641514124697</v>
      </c>
      <c r="H25" s="9">
        <v>0.5</v>
      </c>
    </row>
    <row r="26" spans="1:8" x14ac:dyDescent="0.2">
      <c r="A26" t="s">
        <v>265</v>
      </c>
      <c r="B26" t="s">
        <v>350</v>
      </c>
      <c r="C26">
        <f t="shared" si="0"/>
        <v>20</v>
      </c>
      <c r="E26" s="9">
        <v>1.6021805702173224</v>
      </c>
      <c r="F26" s="9">
        <v>1.4820170274510232</v>
      </c>
      <c r="G26" s="9">
        <v>-6.3776207801512479</v>
      </c>
      <c r="H26" s="9">
        <v>0.5</v>
      </c>
    </row>
    <row r="27" spans="1:8" ht="15.75" thickBot="1" x14ac:dyDescent="0.25">
      <c r="A27" t="s">
        <v>266</v>
      </c>
      <c r="B27" t="s">
        <v>351</v>
      </c>
      <c r="C27">
        <f t="shared" si="0"/>
        <v>21</v>
      </c>
      <c r="E27" s="9">
        <v>2.1004037767385082</v>
      </c>
      <c r="F27" s="9">
        <v>1.9428734934831202</v>
      </c>
      <c r="G27" s="9">
        <v>-14.207782267326923</v>
      </c>
      <c r="H27" s="9">
        <v>0.5</v>
      </c>
    </row>
    <row r="28" spans="1:8" ht="16.5" thickTop="1" thickBot="1" x14ac:dyDescent="0.25">
      <c r="A28" s="8"/>
      <c r="B28" s="8" t="s">
        <v>390</v>
      </c>
      <c r="C28" s="8">
        <f t="shared" si="0"/>
        <v>22</v>
      </c>
      <c r="D28" s="8"/>
      <c r="E28" s="10">
        <f>SUM(E22:E27)</f>
        <v>96.126932329631401</v>
      </c>
      <c r="F28" s="10">
        <f t="shared" ref="F28:G28" si="4">SUM(F22:F27)</f>
        <v>88.917412404909058</v>
      </c>
      <c r="G28" s="10">
        <f t="shared" si="4"/>
        <v>21.152773798697876</v>
      </c>
      <c r="H28" s="10">
        <f t="shared" ref="H28" si="5">IF(G28&gt;0, 0, IF((1-(E28/(E28-G28)))&gt;0.5, 0.5, (1-(E28/(E28-G28)))))</f>
        <v>0</v>
      </c>
    </row>
    <row r="29" spans="1:8" ht="15.75" thickTop="1" x14ac:dyDescent="0.2">
      <c r="C29">
        <f t="shared" si="0"/>
        <v>23</v>
      </c>
      <c r="E29" s="9"/>
      <c r="F29" s="9"/>
      <c r="G29" s="9"/>
      <c r="H29" s="9"/>
    </row>
    <row r="30" spans="1:8" x14ac:dyDescent="0.2">
      <c r="A30" t="s">
        <v>248</v>
      </c>
      <c r="B30" t="s">
        <v>333</v>
      </c>
      <c r="C30">
        <f t="shared" si="0"/>
        <v>24</v>
      </c>
      <c r="E30" s="9">
        <v>53.903289969016029</v>
      </c>
      <c r="F30" s="9">
        <v>49.860543221339832</v>
      </c>
      <c r="G30" s="9">
        <v>15.291016201852123</v>
      </c>
      <c r="H30" s="9">
        <v>0</v>
      </c>
    </row>
    <row r="31" spans="1:8" x14ac:dyDescent="0.2">
      <c r="A31" t="s">
        <v>249</v>
      </c>
      <c r="B31" t="s">
        <v>334</v>
      </c>
      <c r="C31">
        <f t="shared" si="0"/>
        <v>25</v>
      </c>
      <c r="E31" s="9">
        <v>3.0092379100955076</v>
      </c>
      <c r="F31" s="9">
        <v>2.7835450668383452</v>
      </c>
      <c r="G31" s="9">
        <v>-8.6158828520355577</v>
      </c>
      <c r="H31" s="9">
        <v>0.5</v>
      </c>
    </row>
    <row r="32" spans="1:8" x14ac:dyDescent="0.2">
      <c r="A32" t="s">
        <v>250</v>
      </c>
      <c r="B32" t="s">
        <v>335</v>
      </c>
      <c r="C32">
        <f t="shared" si="0"/>
        <v>26</v>
      </c>
      <c r="E32" s="9">
        <v>2.7328792610721844</v>
      </c>
      <c r="F32" s="9">
        <v>2.5279133164917704</v>
      </c>
      <c r="G32" s="9">
        <v>-5.354355898966709</v>
      </c>
      <c r="H32" s="9">
        <v>0.5</v>
      </c>
    </row>
    <row r="33" spans="1:8" x14ac:dyDescent="0.2">
      <c r="A33" t="s">
        <v>251</v>
      </c>
      <c r="B33" t="s">
        <v>336</v>
      </c>
      <c r="C33">
        <f t="shared" si="0"/>
        <v>27</v>
      </c>
      <c r="E33" s="9">
        <v>3.1504219641105862</v>
      </c>
      <c r="F33" s="9">
        <v>2.9141403168022926</v>
      </c>
      <c r="G33" s="9">
        <v>-10.887543049425712</v>
      </c>
      <c r="H33" s="9">
        <v>0.5</v>
      </c>
    </row>
    <row r="34" spans="1:8" x14ac:dyDescent="0.2">
      <c r="A34" t="s">
        <v>252</v>
      </c>
      <c r="B34" t="s">
        <v>337</v>
      </c>
      <c r="C34">
        <f t="shared" si="0"/>
        <v>28</v>
      </c>
      <c r="E34" s="9">
        <v>1.5643259968459164</v>
      </c>
      <c r="F34" s="9">
        <v>1.4470015470824729</v>
      </c>
      <c r="G34" s="9">
        <v>-6.1781276229216786</v>
      </c>
      <c r="H34" s="9">
        <v>0.5</v>
      </c>
    </row>
    <row r="35" spans="1:8" x14ac:dyDescent="0.2">
      <c r="A35" t="s">
        <v>253</v>
      </c>
      <c r="B35" t="s">
        <v>338</v>
      </c>
      <c r="C35">
        <f t="shared" si="0"/>
        <v>29</v>
      </c>
      <c r="E35" s="9">
        <v>3.1042882353503534</v>
      </c>
      <c r="F35" s="9">
        <v>2.8714666176990771</v>
      </c>
      <c r="G35" s="9">
        <v>-5.9478596950420703</v>
      </c>
      <c r="H35" s="9">
        <v>0.5</v>
      </c>
    </row>
    <row r="36" spans="1:8" x14ac:dyDescent="0.2">
      <c r="A36" t="s">
        <v>254</v>
      </c>
      <c r="B36" t="s">
        <v>339</v>
      </c>
      <c r="C36">
        <f t="shared" si="0"/>
        <v>30</v>
      </c>
      <c r="E36" s="9">
        <v>2.2111322509438742</v>
      </c>
      <c r="F36" s="9">
        <v>2.0452973321230834</v>
      </c>
      <c r="G36" s="9">
        <v>-7.6832118294976519</v>
      </c>
      <c r="H36" s="9">
        <v>0.5</v>
      </c>
    </row>
    <row r="37" spans="1:8" x14ac:dyDescent="0.2">
      <c r="A37" t="s">
        <v>255</v>
      </c>
      <c r="B37" t="s">
        <v>340</v>
      </c>
      <c r="C37">
        <f t="shared" si="0"/>
        <v>31</v>
      </c>
      <c r="E37" s="9">
        <v>2.6166174469060275</v>
      </c>
      <c r="F37" s="9">
        <v>2.4203711383880755</v>
      </c>
      <c r="G37" s="9">
        <v>-3.0446640457581555</v>
      </c>
      <c r="H37" s="9">
        <v>0.5</v>
      </c>
    </row>
    <row r="38" spans="1:8" x14ac:dyDescent="0.2">
      <c r="A38" t="s">
        <v>256</v>
      </c>
      <c r="B38" t="s">
        <v>341</v>
      </c>
      <c r="C38">
        <f t="shared" si="0"/>
        <v>32</v>
      </c>
      <c r="E38" s="9">
        <v>2.3568987539945505</v>
      </c>
      <c r="F38" s="9">
        <v>2.1801313474449593</v>
      </c>
      <c r="G38" s="9">
        <v>-6.1936771482649782</v>
      </c>
      <c r="H38" s="9">
        <v>0.5</v>
      </c>
    </row>
    <row r="39" spans="1:8" x14ac:dyDescent="0.2">
      <c r="A39" t="s">
        <v>257</v>
      </c>
      <c r="B39" t="s">
        <v>342</v>
      </c>
      <c r="C39">
        <f t="shared" si="0"/>
        <v>33</v>
      </c>
      <c r="E39" s="9">
        <v>8.389089001091941</v>
      </c>
      <c r="F39" s="9">
        <v>7.7599073260100457</v>
      </c>
      <c r="G39" s="9">
        <v>5.7334988178698056</v>
      </c>
      <c r="H39" s="9">
        <v>0</v>
      </c>
    </row>
    <row r="40" spans="1:8" ht="15.75" thickBot="1" x14ac:dyDescent="0.25">
      <c r="A40" t="s">
        <v>258</v>
      </c>
      <c r="B40" t="s">
        <v>343</v>
      </c>
      <c r="C40">
        <f t="shared" si="0"/>
        <v>34</v>
      </c>
      <c r="E40" s="9">
        <v>105.40991793767951</v>
      </c>
      <c r="F40" s="9">
        <v>97.504174092353551</v>
      </c>
      <c r="G40" s="9">
        <v>88.603853170935693</v>
      </c>
      <c r="H40" s="9">
        <v>0</v>
      </c>
    </row>
    <row r="41" spans="1:8" ht="16.5" thickTop="1" thickBot="1" x14ac:dyDescent="0.25">
      <c r="A41" s="8"/>
      <c r="B41" s="8" t="s">
        <v>391</v>
      </c>
      <c r="C41" s="8">
        <f t="shared" si="0"/>
        <v>35</v>
      </c>
      <c r="D41" s="8"/>
      <c r="E41" s="10">
        <f>SUM(E30:E40)</f>
        <v>188.4480987271065</v>
      </c>
      <c r="F41" s="10">
        <f t="shared" ref="F41:G41" si="6">SUM(F30:F40)</f>
        <v>174.3144913225735</v>
      </c>
      <c r="G41" s="10">
        <f t="shared" si="6"/>
        <v>55.723046048745111</v>
      </c>
      <c r="H41" s="10">
        <f t="shared" ref="H41" si="7">IF(G41&gt;0, 0, IF((1-(E41/(E41-G41)))&gt;0.5, 0.5, (1-(E41/(E41-G41)))))</f>
        <v>0</v>
      </c>
    </row>
    <row r="42" spans="1:8" ht="15.75" thickTop="1" x14ac:dyDescent="0.2">
      <c r="C42">
        <f t="shared" si="0"/>
        <v>36</v>
      </c>
      <c r="E42" s="9"/>
      <c r="F42" s="9"/>
      <c r="G42" s="9"/>
      <c r="H42" s="9"/>
    </row>
    <row r="43" spans="1:8" x14ac:dyDescent="0.2">
      <c r="A43" t="s">
        <v>17</v>
      </c>
      <c r="B43" t="s">
        <v>122</v>
      </c>
      <c r="C43">
        <f t="shared" si="0"/>
        <v>37</v>
      </c>
      <c r="E43" s="9">
        <v>95.862251283307273</v>
      </c>
      <c r="F43" s="9">
        <v>88.672582437059219</v>
      </c>
      <c r="G43" s="9">
        <v>75.119370145509663</v>
      </c>
      <c r="H43" s="9">
        <v>0</v>
      </c>
    </row>
    <row r="44" spans="1:8" x14ac:dyDescent="0.2">
      <c r="A44" t="s">
        <v>18</v>
      </c>
      <c r="B44" t="s">
        <v>123</v>
      </c>
      <c r="C44">
        <f t="shared" si="0"/>
        <v>38</v>
      </c>
      <c r="E44" s="9">
        <v>2.4909204677706738</v>
      </c>
      <c r="F44" s="9">
        <v>2.3041014326878737</v>
      </c>
      <c r="G44" s="9">
        <v>-9.7367313518762284</v>
      </c>
      <c r="H44" s="9">
        <v>0.5</v>
      </c>
    </row>
    <row r="45" spans="1:8" x14ac:dyDescent="0.2">
      <c r="A45" t="s">
        <v>19</v>
      </c>
      <c r="B45" t="s">
        <v>124</v>
      </c>
      <c r="C45">
        <f t="shared" si="0"/>
        <v>39</v>
      </c>
      <c r="E45" s="9">
        <v>3.8569039230167665</v>
      </c>
      <c r="F45" s="9">
        <v>3.5676361287905096</v>
      </c>
      <c r="G45" s="9">
        <v>-24.159078565740906</v>
      </c>
      <c r="H45" s="9">
        <v>0.5</v>
      </c>
    </row>
    <row r="46" spans="1:8" x14ac:dyDescent="0.2">
      <c r="A46" t="s">
        <v>20</v>
      </c>
      <c r="B46" t="s">
        <v>125</v>
      </c>
      <c r="C46">
        <f t="shared" si="0"/>
        <v>40</v>
      </c>
      <c r="E46" s="9">
        <v>2.0667199460490577</v>
      </c>
      <c r="F46" s="9">
        <v>1.9117159500953786</v>
      </c>
      <c r="G46" s="9">
        <v>-3.7745503318852105</v>
      </c>
      <c r="H46" s="9">
        <v>0.5</v>
      </c>
    </row>
    <row r="47" spans="1:8" x14ac:dyDescent="0.2">
      <c r="A47" t="s">
        <v>21</v>
      </c>
      <c r="B47" t="s">
        <v>126</v>
      </c>
      <c r="C47">
        <f t="shared" si="0"/>
        <v>41</v>
      </c>
      <c r="E47" s="9">
        <v>2.7929586987631931</v>
      </c>
      <c r="F47" s="9">
        <v>2.5834867963559538</v>
      </c>
      <c r="G47" s="9">
        <v>-9.3550283362167281</v>
      </c>
      <c r="H47" s="9">
        <v>0.5</v>
      </c>
    </row>
    <row r="48" spans="1:8" x14ac:dyDescent="0.2">
      <c r="A48" t="s">
        <v>22</v>
      </c>
      <c r="B48" t="s">
        <v>127</v>
      </c>
      <c r="C48">
        <f t="shared" si="0"/>
        <v>42</v>
      </c>
      <c r="E48" s="9">
        <v>3.1693555342869484</v>
      </c>
      <c r="F48" s="9">
        <v>2.9316538692154275</v>
      </c>
      <c r="G48" s="9">
        <v>-8.4960966151460351</v>
      </c>
      <c r="H48" s="9">
        <v>0.5</v>
      </c>
    </row>
    <row r="49" spans="1:8" x14ac:dyDescent="0.2">
      <c r="A49" t="s">
        <v>23</v>
      </c>
      <c r="B49" t="s">
        <v>128</v>
      </c>
      <c r="C49">
        <f t="shared" si="0"/>
        <v>43</v>
      </c>
      <c r="E49" s="9">
        <v>1.5389728110532102</v>
      </c>
      <c r="F49" s="9">
        <v>1.4235498502242194</v>
      </c>
      <c r="G49" s="9">
        <v>-2.965583360365474</v>
      </c>
      <c r="H49" s="9">
        <v>0.5</v>
      </c>
    </row>
    <row r="50" spans="1:8" x14ac:dyDescent="0.2">
      <c r="A50" t="s">
        <v>24</v>
      </c>
      <c r="B50" t="s">
        <v>129</v>
      </c>
      <c r="C50">
        <f t="shared" si="0"/>
        <v>44</v>
      </c>
      <c r="E50" s="9">
        <v>2.223107652842899</v>
      </c>
      <c r="F50" s="9">
        <v>2.0563745788796814</v>
      </c>
      <c r="G50" s="9">
        <v>-2.23806645136542</v>
      </c>
      <c r="H50" s="9">
        <v>0.5</v>
      </c>
    </row>
    <row r="51" spans="1:8" x14ac:dyDescent="0.2">
      <c r="A51" t="s">
        <v>25</v>
      </c>
      <c r="B51" t="s">
        <v>130</v>
      </c>
      <c r="C51">
        <f t="shared" si="0"/>
        <v>45</v>
      </c>
      <c r="E51" s="9">
        <v>54.477004812945147</v>
      </c>
      <c r="F51" s="9">
        <v>50.391229451974269</v>
      </c>
      <c r="G51" s="9">
        <v>13.765373968933218</v>
      </c>
      <c r="H51" s="9">
        <v>0</v>
      </c>
    </row>
    <row r="52" spans="1:8" ht="15.75" thickBot="1" x14ac:dyDescent="0.25">
      <c r="A52" t="s">
        <v>26</v>
      </c>
      <c r="B52" t="s">
        <v>131</v>
      </c>
      <c r="C52">
        <f t="shared" si="0"/>
        <v>46</v>
      </c>
      <c r="E52" s="9">
        <v>30.388551123961179</v>
      </c>
      <c r="F52" s="9">
        <v>28.109409789664092</v>
      </c>
      <c r="G52" s="9">
        <v>13.997304728268219</v>
      </c>
      <c r="H52" s="9">
        <v>0</v>
      </c>
    </row>
    <row r="53" spans="1:8" ht="16.5" thickTop="1" thickBot="1" x14ac:dyDescent="0.25">
      <c r="A53" s="8"/>
      <c r="B53" s="8" t="s">
        <v>392</v>
      </c>
      <c r="C53" s="8">
        <f t="shared" si="0"/>
        <v>47</v>
      </c>
      <c r="D53" s="8"/>
      <c r="E53" s="10">
        <f>SUM(E43:E52)</f>
        <v>198.86674625399635</v>
      </c>
      <c r="F53" s="10">
        <f t="shared" ref="F53:G53" si="8">SUM(F43:F52)</f>
        <v>183.95174028494662</v>
      </c>
      <c r="G53" s="10">
        <f t="shared" si="8"/>
        <v>42.156913830115101</v>
      </c>
      <c r="H53" s="10">
        <f t="shared" ref="H53" si="9">IF(G53&gt;0, 0, IF((1-(E53/(E53-G53)))&gt;0.5, 0.5, (1-(E53/(E53-G53)))))</f>
        <v>0</v>
      </c>
    </row>
    <row r="54" spans="1:8" ht="15.75" thickTop="1" x14ac:dyDescent="0.2">
      <c r="C54">
        <f t="shared" si="0"/>
        <v>48</v>
      </c>
      <c r="E54" s="9"/>
      <c r="F54" s="9"/>
      <c r="G54" s="9"/>
      <c r="H54" s="9"/>
    </row>
    <row r="55" spans="1:8" x14ac:dyDescent="0.2">
      <c r="A55" t="s">
        <v>267</v>
      </c>
      <c r="B55" t="s">
        <v>352</v>
      </c>
      <c r="C55">
        <f t="shared" si="0"/>
        <v>49</v>
      </c>
      <c r="E55" s="9">
        <v>31.011015127525322</v>
      </c>
      <c r="F55" s="9">
        <v>28.685188992960928</v>
      </c>
      <c r="G55" s="9">
        <v>-18.959377556128633</v>
      </c>
      <c r="H55" s="9">
        <v>0.37941221867424957</v>
      </c>
    </row>
    <row r="56" spans="1:8" x14ac:dyDescent="0.2">
      <c r="A56" t="s">
        <v>268</v>
      </c>
      <c r="B56" t="s">
        <v>353</v>
      </c>
      <c r="C56">
        <f t="shared" si="0"/>
        <v>50</v>
      </c>
      <c r="E56" s="9">
        <v>5.3244195559359664</v>
      </c>
      <c r="F56" s="9">
        <v>4.92508808924077</v>
      </c>
      <c r="G56" s="9">
        <v>-24.64895376293445</v>
      </c>
      <c r="H56" s="9">
        <v>0.5</v>
      </c>
    </row>
    <row r="57" spans="1:8" x14ac:dyDescent="0.2">
      <c r="A57" t="s">
        <v>269</v>
      </c>
      <c r="B57" t="s">
        <v>354</v>
      </c>
      <c r="C57">
        <f t="shared" si="0"/>
        <v>51</v>
      </c>
      <c r="E57" s="9">
        <v>32.272308307899699</v>
      </c>
      <c r="F57" s="9">
        <v>29.851885184807223</v>
      </c>
      <c r="G57" s="9">
        <v>9.2318357646550027</v>
      </c>
      <c r="H57" s="9">
        <v>0</v>
      </c>
    </row>
    <row r="58" spans="1:8" ht="15.75" thickBot="1" x14ac:dyDescent="0.25">
      <c r="A58" t="s">
        <v>270</v>
      </c>
      <c r="B58" t="s">
        <v>355</v>
      </c>
      <c r="C58">
        <f t="shared" si="0"/>
        <v>52</v>
      </c>
      <c r="E58" s="9">
        <v>53.883083147329081</v>
      </c>
      <c r="F58" s="9">
        <v>49.841851911279406</v>
      </c>
      <c r="G58" s="9">
        <v>36.433858708180374</v>
      </c>
      <c r="H58" s="9">
        <v>0</v>
      </c>
    </row>
    <row r="59" spans="1:8" ht="16.5" thickTop="1" thickBot="1" x14ac:dyDescent="0.25">
      <c r="A59" s="8"/>
      <c r="B59" s="8" t="s">
        <v>393</v>
      </c>
      <c r="C59" s="8">
        <f t="shared" si="0"/>
        <v>53</v>
      </c>
      <c r="D59" s="8"/>
      <c r="E59" s="10">
        <f>SUM(E55:E58)</f>
        <v>122.49082613869007</v>
      </c>
      <c r="F59" s="10">
        <f t="shared" ref="F59:G59" si="10">SUM(F55:F58)</f>
        <v>113.30401417828833</v>
      </c>
      <c r="G59" s="10">
        <f t="shared" si="10"/>
        <v>2.0573631537722932</v>
      </c>
      <c r="H59" s="10">
        <f t="shared" ref="H59" si="11">IF(G59&gt;0, 0, IF((1-(E59/(E59-G59)))&gt;0.5, 0.5, (1-(E59/(E59-G59)))))</f>
        <v>0</v>
      </c>
    </row>
    <row r="60" spans="1:8" ht="15.75" thickTop="1" x14ac:dyDescent="0.2">
      <c r="C60">
        <f t="shared" si="0"/>
        <v>54</v>
      </c>
      <c r="E60" s="9"/>
      <c r="F60" s="9"/>
      <c r="G60" s="9"/>
      <c r="H60" s="9"/>
    </row>
    <row r="61" spans="1:8" x14ac:dyDescent="0.2">
      <c r="A61" t="s">
        <v>232</v>
      </c>
      <c r="B61" t="s">
        <v>317</v>
      </c>
      <c r="C61" t="e">
        <f>#REF!+1</f>
        <v>#REF!</v>
      </c>
      <c r="E61" s="9">
        <v>164.95489726572188</v>
      </c>
      <c r="F61" s="9">
        <v>152.58327997079274</v>
      </c>
      <c r="G61" s="9">
        <v>124.00585623069634</v>
      </c>
      <c r="H61" s="9">
        <v>0</v>
      </c>
    </row>
    <row r="62" spans="1:8" x14ac:dyDescent="0.2">
      <c r="A62" t="s">
        <v>233</v>
      </c>
      <c r="B62" t="s">
        <v>318</v>
      </c>
      <c r="C62" t="e">
        <f t="shared" si="0"/>
        <v>#REF!</v>
      </c>
      <c r="E62" s="9">
        <v>3.2563305575861721</v>
      </c>
      <c r="F62" s="9">
        <v>3.0121057657672092</v>
      </c>
      <c r="G62" s="9">
        <v>-12.267607429300133</v>
      </c>
      <c r="H62" s="9">
        <v>0.5</v>
      </c>
    </row>
    <row r="63" spans="1:8" x14ac:dyDescent="0.2">
      <c r="A63" t="s">
        <v>234</v>
      </c>
      <c r="B63" t="s">
        <v>319</v>
      </c>
      <c r="C63" t="e">
        <f t="shared" ref="C63:C118" si="12">C62+1</f>
        <v>#REF!</v>
      </c>
      <c r="E63" s="9">
        <v>1.5495109217532732</v>
      </c>
      <c r="F63" s="9">
        <v>1.4332976026217776</v>
      </c>
      <c r="G63" s="9">
        <v>-9.5075709212238841</v>
      </c>
      <c r="H63" s="9">
        <v>0.5</v>
      </c>
    </row>
    <row r="64" spans="1:8" x14ac:dyDescent="0.2">
      <c r="A64" t="s">
        <v>235</v>
      </c>
      <c r="B64" t="s">
        <v>320</v>
      </c>
      <c r="C64" t="e">
        <f t="shared" si="12"/>
        <v>#REF!</v>
      </c>
      <c r="E64" s="9">
        <v>2.1135627908990391</v>
      </c>
      <c r="F64" s="9">
        <v>1.9550455815816115</v>
      </c>
      <c r="G64" s="9">
        <v>-3.5575459967503749</v>
      </c>
      <c r="H64" s="9">
        <v>0.5</v>
      </c>
    </row>
    <row r="65" spans="1:8" x14ac:dyDescent="0.2">
      <c r="A65" t="s">
        <v>236</v>
      </c>
      <c r="B65" t="s">
        <v>321</v>
      </c>
      <c r="C65" t="e">
        <f t="shared" si="12"/>
        <v>#REF!</v>
      </c>
      <c r="E65" s="9">
        <v>4.0407612482983799</v>
      </c>
      <c r="F65" s="9">
        <v>3.7377041546760017</v>
      </c>
      <c r="G65" s="9">
        <v>-19.055091581943262</v>
      </c>
      <c r="H65" s="9">
        <v>0.5</v>
      </c>
    </row>
    <row r="66" spans="1:8" x14ac:dyDescent="0.2">
      <c r="A66" t="s">
        <v>237</v>
      </c>
      <c r="B66" t="s">
        <v>322</v>
      </c>
      <c r="C66" t="e">
        <f t="shared" si="12"/>
        <v>#REF!</v>
      </c>
      <c r="E66" s="9">
        <v>3.1100329395620201</v>
      </c>
      <c r="F66" s="9">
        <v>2.8767804690948688</v>
      </c>
      <c r="G66" s="9">
        <v>-10.185639622109756</v>
      </c>
      <c r="H66" s="9">
        <v>0.5</v>
      </c>
    </row>
    <row r="67" spans="1:8" x14ac:dyDescent="0.2">
      <c r="A67" t="s">
        <v>238</v>
      </c>
      <c r="B67" t="s">
        <v>323</v>
      </c>
      <c r="C67" t="e">
        <f t="shared" si="12"/>
        <v>#REF!</v>
      </c>
      <c r="E67" s="9">
        <v>1.6228790374206963</v>
      </c>
      <c r="F67" s="9">
        <v>1.501163109614144</v>
      </c>
      <c r="G67" s="9">
        <v>-4.745985271322839</v>
      </c>
      <c r="H67" s="9">
        <v>0.5</v>
      </c>
    </row>
    <row r="68" spans="1:8" x14ac:dyDescent="0.2">
      <c r="A68" t="s">
        <v>239</v>
      </c>
      <c r="B68" t="s">
        <v>324</v>
      </c>
      <c r="C68" t="e">
        <f t="shared" si="12"/>
        <v>#REF!</v>
      </c>
      <c r="E68" s="9">
        <v>4.7243668911552374</v>
      </c>
      <c r="F68" s="9">
        <v>4.370039374318595</v>
      </c>
      <c r="G68" s="9">
        <v>-5.1544771306293873</v>
      </c>
      <c r="H68" s="9">
        <v>0.5</v>
      </c>
    </row>
    <row r="69" spans="1:8" x14ac:dyDescent="0.2">
      <c r="A69" t="s">
        <v>240</v>
      </c>
      <c r="B69" t="s">
        <v>325</v>
      </c>
      <c r="C69" t="e">
        <f t="shared" si="12"/>
        <v>#REF!</v>
      </c>
      <c r="E69" s="9">
        <v>15.42675107326512</v>
      </c>
      <c r="F69" s="9">
        <v>14.269744742770238</v>
      </c>
      <c r="G69" s="9">
        <v>9.4230522345124026</v>
      </c>
      <c r="H69" s="9">
        <v>0</v>
      </c>
    </row>
    <row r="70" spans="1:8" x14ac:dyDescent="0.2">
      <c r="A70" t="s">
        <v>241</v>
      </c>
      <c r="B70" t="s">
        <v>326</v>
      </c>
      <c r="C70" t="e">
        <f t="shared" si="12"/>
        <v>#REF!</v>
      </c>
      <c r="E70" s="9">
        <v>1.4496233992488268</v>
      </c>
      <c r="F70" s="9">
        <v>1.3409016443051649</v>
      </c>
      <c r="G70" s="9">
        <v>-14.317151813774167</v>
      </c>
      <c r="H70" s="9">
        <v>0.5</v>
      </c>
    </row>
    <row r="71" spans="1:8" ht="15.75" thickBot="1" x14ac:dyDescent="0.25">
      <c r="A71" t="s">
        <v>242</v>
      </c>
      <c r="B71" t="s">
        <v>327</v>
      </c>
      <c r="C71" t="e">
        <f t="shared" si="12"/>
        <v>#REF!</v>
      </c>
      <c r="E71" s="9">
        <v>1.4311390118501632</v>
      </c>
      <c r="F71" s="9">
        <v>1.3238035859614012</v>
      </c>
      <c r="G71" s="9">
        <v>-3.5928817425089927</v>
      </c>
      <c r="H71" s="9">
        <v>0.5</v>
      </c>
    </row>
    <row r="72" spans="1:8" ht="16.5" thickTop="1" thickBot="1" x14ac:dyDescent="0.25">
      <c r="A72" s="8"/>
      <c r="B72" s="8" t="s">
        <v>394</v>
      </c>
      <c r="C72" s="8" t="e">
        <f t="shared" si="12"/>
        <v>#REF!</v>
      </c>
      <c r="D72" s="8"/>
      <c r="E72" s="10">
        <f>SUM(E61:E71)</f>
        <v>203.67985513676075</v>
      </c>
      <c r="F72" s="10">
        <f t="shared" ref="F72" si="13">SUM(F61:F71)</f>
        <v>188.40386600150376</v>
      </c>
      <c r="G72" s="10">
        <f>SUM(G61:G71)</f>
        <v>51.044956955645937</v>
      </c>
      <c r="H72" s="10">
        <f t="shared" ref="H72" si="14">IF(G72&gt;0, 0, IF((1-(E72/(E72-G72)))&gt;0.5, 0.5, (1-(E72/(E72-G72)))))</f>
        <v>0</v>
      </c>
    </row>
    <row r="73" spans="1:8" ht="15.75" thickTop="1" x14ac:dyDescent="0.2">
      <c r="C73" t="e">
        <f t="shared" si="12"/>
        <v>#REF!</v>
      </c>
      <c r="E73" s="9"/>
      <c r="F73" s="9"/>
      <c r="G73" s="9"/>
      <c r="H73" s="9"/>
    </row>
    <row r="74" spans="1:8" x14ac:dyDescent="0.2">
      <c r="A74" t="s">
        <v>27</v>
      </c>
      <c r="B74" t="s">
        <v>132</v>
      </c>
      <c r="C74" t="e">
        <f t="shared" si="12"/>
        <v>#REF!</v>
      </c>
      <c r="E74" s="9">
        <v>1.7540985725746161</v>
      </c>
      <c r="F74" s="9">
        <v>1.6225411796315201</v>
      </c>
      <c r="G74" s="9">
        <v>-10.72149412703396</v>
      </c>
      <c r="H74" s="9">
        <v>0.5</v>
      </c>
    </row>
    <row r="75" spans="1:8" x14ac:dyDescent="0.2">
      <c r="A75" t="s">
        <v>28</v>
      </c>
      <c r="B75" t="s">
        <v>133</v>
      </c>
      <c r="C75" t="e">
        <f t="shared" si="12"/>
        <v>#REF!</v>
      </c>
      <c r="E75" s="9">
        <v>2.3068063812816684</v>
      </c>
      <c r="F75" s="9">
        <v>2.1337959026855433</v>
      </c>
      <c r="G75" s="9">
        <v>-7.3947474756325784</v>
      </c>
      <c r="H75" s="9">
        <v>0.5</v>
      </c>
    </row>
    <row r="76" spans="1:8" x14ac:dyDescent="0.2">
      <c r="A76" t="s">
        <v>29</v>
      </c>
      <c r="B76" t="s">
        <v>134</v>
      </c>
      <c r="C76" t="e">
        <f t="shared" si="12"/>
        <v>#REF!</v>
      </c>
      <c r="E76" s="9">
        <v>2.6535322970804613</v>
      </c>
      <c r="F76" s="9">
        <v>2.4545173747994271</v>
      </c>
      <c r="G76" s="9">
        <v>-17.818354954370417</v>
      </c>
      <c r="H76" s="9">
        <v>0.5</v>
      </c>
    </row>
    <row r="77" spans="1:8" x14ac:dyDescent="0.2">
      <c r="A77" t="s">
        <v>30</v>
      </c>
      <c r="B77" t="s">
        <v>135</v>
      </c>
      <c r="C77" t="e">
        <f t="shared" si="12"/>
        <v>#REF!</v>
      </c>
      <c r="E77" s="9">
        <v>2.4207465618947595</v>
      </c>
      <c r="F77" s="9">
        <v>2.2391905697526528</v>
      </c>
      <c r="G77" s="9">
        <v>-2.4443785767269177</v>
      </c>
      <c r="H77" s="9">
        <v>0.5</v>
      </c>
    </row>
    <row r="78" spans="1:8" x14ac:dyDescent="0.2">
      <c r="A78" t="s">
        <v>31</v>
      </c>
      <c r="B78" t="s">
        <v>136</v>
      </c>
      <c r="C78" t="e">
        <f t="shared" si="12"/>
        <v>#REF!</v>
      </c>
      <c r="E78" s="9">
        <v>3.4595343881462663</v>
      </c>
      <c r="F78" s="9">
        <v>3.2000693090352965</v>
      </c>
      <c r="G78" s="9">
        <v>-15.2528311762802</v>
      </c>
      <c r="H78" s="9">
        <v>0.5</v>
      </c>
    </row>
    <row r="79" spans="1:8" ht="15.75" thickBot="1" x14ac:dyDescent="0.25">
      <c r="A79" t="s">
        <v>32</v>
      </c>
      <c r="B79" t="s">
        <v>137</v>
      </c>
      <c r="C79" t="e">
        <f t="shared" si="12"/>
        <v>#REF!</v>
      </c>
      <c r="E79" s="9">
        <v>70.758376908401459</v>
      </c>
      <c r="F79" s="9">
        <v>65.451498640271353</v>
      </c>
      <c r="G79" s="9">
        <v>50.673975713890158</v>
      </c>
      <c r="H79" s="9">
        <v>0</v>
      </c>
    </row>
    <row r="80" spans="1:8" ht="16.5" thickTop="1" thickBot="1" x14ac:dyDescent="0.25">
      <c r="A80" s="8"/>
      <c r="B80" s="8" t="s">
        <v>396</v>
      </c>
      <c r="C80" s="8" t="e">
        <f t="shared" si="12"/>
        <v>#REF!</v>
      </c>
      <c r="D80" s="8"/>
      <c r="E80" s="10">
        <f>SUM(E74:E79)</f>
        <v>83.353095109379225</v>
      </c>
      <c r="F80" s="10">
        <f t="shared" ref="F80" si="15">SUM(F74:F79)</f>
        <v>77.101612976175801</v>
      </c>
      <c r="G80" s="10">
        <f>SUM(G74:G79)</f>
        <v>-2.9578305961539115</v>
      </c>
      <c r="H80" s="10">
        <f t="shared" ref="H80" si="16">IF(G80&gt;0, 0, IF((1-(E80/(E80-G80)))&gt;0.5, 0.5, (1-(E80/(E80-G80)))))</f>
        <v>3.4269480624563586E-2</v>
      </c>
    </row>
    <row r="81" spans="1:8" ht="15.75" thickTop="1" x14ac:dyDescent="0.2">
      <c r="C81" t="e">
        <f t="shared" si="12"/>
        <v>#REF!</v>
      </c>
      <c r="E81" s="9"/>
      <c r="F81" s="9"/>
      <c r="G81" s="9"/>
      <c r="H81" s="9"/>
    </row>
    <row r="82" spans="1:8" x14ac:dyDescent="0.2">
      <c r="A82" t="s">
        <v>54</v>
      </c>
      <c r="B82" t="s">
        <v>159</v>
      </c>
      <c r="C82" t="e">
        <f t="shared" si="12"/>
        <v>#REF!</v>
      </c>
      <c r="E82" s="26">
        <v>166.94514633432439</v>
      </c>
      <c r="F82" s="26">
        <v>154.42426035925007</v>
      </c>
      <c r="G82" s="26">
        <v>13.635979855655567</v>
      </c>
      <c r="H82" s="26">
        <v>0</v>
      </c>
    </row>
    <row r="83" spans="1:8" x14ac:dyDescent="0.2">
      <c r="A83" t="s">
        <v>52</v>
      </c>
      <c r="B83" t="s">
        <v>157</v>
      </c>
      <c r="C83" t="e">
        <f t="shared" si="12"/>
        <v>#REF!</v>
      </c>
      <c r="E83" s="26">
        <v>63.650866085258521</v>
      </c>
      <c r="F83" s="26">
        <v>58.877051128864132</v>
      </c>
      <c r="G83" s="26">
        <v>24.698833557156835</v>
      </c>
      <c r="H83" s="26">
        <v>0</v>
      </c>
    </row>
    <row r="84" spans="1:8" x14ac:dyDescent="0.2">
      <c r="A84" t="s">
        <v>53</v>
      </c>
      <c r="B84" t="s">
        <v>158</v>
      </c>
      <c r="C84" t="e">
        <f t="shared" si="12"/>
        <v>#REF!</v>
      </c>
      <c r="E84" s="26">
        <v>33.627589453950094</v>
      </c>
      <c r="F84" s="26">
        <v>31.10552024490384</v>
      </c>
      <c r="G84" s="26">
        <v>10.150518082581129</v>
      </c>
      <c r="H84" s="26">
        <v>0</v>
      </c>
    </row>
    <row r="85" spans="1:8" x14ac:dyDescent="0.2">
      <c r="A85" t="s">
        <v>55</v>
      </c>
      <c r="B85" t="s">
        <v>160</v>
      </c>
      <c r="C85" t="e">
        <f t="shared" si="12"/>
        <v>#REF!</v>
      </c>
      <c r="E85" s="26">
        <v>60.507371757655953</v>
      </c>
      <c r="F85" s="26">
        <v>55.96931887583176</v>
      </c>
      <c r="G85" s="26">
        <v>34.014593463117215</v>
      </c>
      <c r="H85" s="26">
        <v>0</v>
      </c>
    </row>
    <row r="86" spans="1:8" x14ac:dyDescent="0.2">
      <c r="A86" t="s">
        <v>56</v>
      </c>
      <c r="B86" t="s">
        <v>161</v>
      </c>
      <c r="C86" t="e">
        <f t="shared" si="12"/>
        <v>#REF!</v>
      </c>
      <c r="E86" s="26">
        <v>57.2998773673323</v>
      </c>
      <c r="F86" s="26">
        <v>53.002386564782377</v>
      </c>
      <c r="G86" s="26">
        <v>30.134540211499452</v>
      </c>
      <c r="H86" s="26">
        <v>0</v>
      </c>
    </row>
    <row r="87" spans="1:8" x14ac:dyDescent="0.2">
      <c r="A87" t="s">
        <v>57</v>
      </c>
      <c r="B87" t="s">
        <v>162</v>
      </c>
      <c r="C87" t="e">
        <f t="shared" si="12"/>
        <v>#REF!</v>
      </c>
      <c r="E87" s="26">
        <v>67.829175475199079</v>
      </c>
      <c r="F87" s="26">
        <v>62.741987314559154</v>
      </c>
      <c r="G87" s="26">
        <v>31.849026286416272</v>
      </c>
      <c r="H87" s="26">
        <v>0</v>
      </c>
    </row>
    <row r="88" spans="1:8" x14ac:dyDescent="0.2">
      <c r="A88" t="s">
        <v>58</v>
      </c>
      <c r="B88" t="s">
        <v>163</v>
      </c>
      <c r="C88" t="e">
        <f t="shared" si="12"/>
        <v>#REF!</v>
      </c>
      <c r="E88" s="26">
        <v>44.746849835816178</v>
      </c>
      <c r="F88" s="26">
        <v>41.390836098129967</v>
      </c>
      <c r="G88" s="26">
        <v>5.3885378104303232</v>
      </c>
      <c r="H88" s="26">
        <v>0</v>
      </c>
    </row>
    <row r="89" spans="1:8" x14ac:dyDescent="0.2">
      <c r="A89" t="s">
        <v>59</v>
      </c>
      <c r="B89" t="s">
        <v>164</v>
      </c>
      <c r="C89" t="e">
        <f t="shared" si="12"/>
        <v>#REF!</v>
      </c>
      <c r="E89" s="26">
        <v>52.575030483057645</v>
      </c>
      <c r="F89" s="26">
        <v>48.631903196828326</v>
      </c>
      <c r="G89" s="26">
        <v>27.975534661669361</v>
      </c>
      <c r="H89" s="26">
        <v>0</v>
      </c>
    </row>
    <row r="90" spans="1:8" x14ac:dyDescent="0.2">
      <c r="A90" t="s">
        <v>60</v>
      </c>
      <c r="B90" t="s">
        <v>165</v>
      </c>
      <c r="C90" t="e">
        <f t="shared" si="12"/>
        <v>#REF!</v>
      </c>
      <c r="E90" s="26">
        <v>34.009719375118578</v>
      </c>
      <c r="F90" s="26">
        <v>31.458990421984687</v>
      </c>
      <c r="G90" s="26">
        <v>-34.987985112683589</v>
      </c>
      <c r="H90" s="26">
        <v>0.5</v>
      </c>
    </row>
    <row r="91" spans="1:8" x14ac:dyDescent="0.2">
      <c r="A91" t="s">
        <v>229</v>
      </c>
      <c r="B91" t="s">
        <v>314</v>
      </c>
      <c r="C91" t="e">
        <f t="shared" si="12"/>
        <v>#REF!</v>
      </c>
      <c r="E91" s="26">
        <v>65.924844203496988</v>
      </c>
      <c r="F91" s="26">
        <v>60.980480888234716</v>
      </c>
      <c r="G91" s="26">
        <v>30.281543228455519</v>
      </c>
      <c r="H91" s="26">
        <v>0</v>
      </c>
    </row>
    <row r="92" spans="1:8" x14ac:dyDescent="0.2">
      <c r="A92" t="s">
        <v>230</v>
      </c>
      <c r="B92" t="s">
        <v>315</v>
      </c>
      <c r="C92" t="e">
        <f t="shared" si="12"/>
        <v>#REF!</v>
      </c>
      <c r="E92" s="9">
        <v>39.723369492238625</v>
      </c>
      <c r="F92" s="9">
        <v>36.744116780320731</v>
      </c>
      <c r="G92" s="9">
        <v>-23.414468543122879</v>
      </c>
      <c r="H92" s="9">
        <v>0.37084685303936404</v>
      </c>
    </row>
    <row r="93" spans="1:8" ht="15.75" thickBot="1" x14ac:dyDescent="0.25">
      <c r="A93" t="s">
        <v>231</v>
      </c>
      <c r="B93" t="s">
        <v>316</v>
      </c>
      <c r="C93" t="e">
        <f t="shared" si="12"/>
        <v>#REF!</v>
      </c>
      <c r="E93" s="9">
        <v>49.45086104477101</v>
      </c>
      <c r="F93" s="9">
        <v>45.742046466413186</v>
      </c>
      <c r="G93" s="9">
        <v>-17.359069357983167</v>
      </c>
      <c r="H93" s="9">
        <v>0.25982768210259288</v>
      </c>
    </row>
    <row r="94" spans="1:8" ht="16.5" thickTop="1" thickBot="1" x14ac:dyDescent="0.25">
      <c r="A94" s="8"/>
      <c r="B94" s="8" t="s">
        <v>397</v>
      </c>
      <c r="C94" s="8" t="e">
        <f t="shared" si="12"/>
        <v>#REF!</v>
      </c>
      <c r="D94" s="8"/>
      <c r="E94" s="10">
        <f>SUM(E82:E93)</f>
        <v>736.29070090821938</v>
      </c>
      <c r="F94" s="10">
        <f t="shared" ref="F94:G94" si="17">SUM(F82:F93)</f>
        <v>681.06889834010292</v>
      </c>
      <c r="G94" s="10">
        <f t="shared" si="17"/>
        <v>132.36758414319206</v>
      </c>
      <c r="H94" s="10">
        <f t="shared" ref="H94" si="18">IF(G94&gt;0, 0, IF((1-(E94/(E94-G94)))&gt;0.5, 0.5, (1-(E94/(E94-G94)))))</f>
        <v>0</v>
      </c>
    </row>
    <row r="95" spans="1:8" ht="15.75" thickTop="1" x14ac:dyDescent="0.2">
      <c r="C95" t="e">
        <f t="shared" si="12"/>
        <v>#REF!</v>
      </c>
      <c r="E95" s="9"/>
      <c r="F95" s="9"/>
      <c r="G95" s="9"/>
      <c r="H95" s="9"/>
    </row>
    <row r="96" spans="1:8" x14ac:dyDescent="0.2">
      <c r="A96" t="s">
        <v>0</v>
      </c>
      <c r="B96" t="s">
        <v>105</v>
      </c>
      <c r="C96" t="e">
        <f t="shared" si="12"/>
        <v>#REF!</v>
      </c>
      <c r="E96" s="26">
        <v>334.52301524323082</v>
      </c>
      <c r="F96" s="26">
        <v>309.43378909998853</v>
      </c>
      <c r="G96" s="26">
        <v>142.08054677078928</v>
      </c>
      <c r="H96" s="26">
        <v>0</v>
      </c>
    </row>
    <row r="97" spans="1:8" x14ac:dyDescent="0.2">
      <c r="A97" t="s">
        <v>1</v>
      </c>
      <c r="B97" t="s">
        <v>106</v>
      </c>
      <c r="C97" t="e">
        <f t="shared" si="12"/>
        <v>#REF!</v>
      </c>
      <c r="E97" s="26">
        <v>28.215207720981486</v>
      </c>
      <c r="F97" s="26">
        <v>26.099067141907874</v>
      </c>
      <c r="G97" s="26">
        <v>-19.180128945121783</v>
      </c>
      <c r="H97" s="26">
        <v>0.40468388441344783</v>
      </c>
    </row>
    <row r="98" spans="1:8" x14ac:dyDescent="0.2">
      <c r="A98" t="s">
        <v>2</v>
      </c>
      <c r="B98" t="s">
        <v>107</v>
      </c>
      <c r="C98" t="e">
        <f t="shared" si="12"/>
        <v>#REF!</v>
      </c>
      <c r="E98" s="9">
        <v>1.6306955894806716</v>
      </c>
      <c r="F98" s="9">
        <v>1.5083934202696212</v>
      </c>
      <c r="G98" s="9">
        <v>-7.6396396769238413</v>
      </c>
      <c r="H98" s="9">
        <v>0.5</v>
      </c>
    </row>
    <row r="99" spans="1:8" x14ac:dyDescent="0.2">
      <c r="A99" t="s">
        <v>3</v>
      </c>
      <c r="B99" t="s">
        <v>108</v>
      </c>
      <c r="C99" t="e">
        <f t="shared" si="12"/>
        <v>#REF!</v>
      </c>
      <c r="E99" s="9">
        <v>2.0604688384609715</v>
      </c>
      <c r="F99" s="9">
        <v>1.9059336755763989</v>
      </c>
      <c r="G99" s="9">
        <v>-10.384141969732344</v>
      </c>
      <c r="H99" s="9">
        <v>0.5</v>
      </c>
    </row>
    <row r="100" spans="1:8" x14ac:dyDescent="0.2">
      <c r="A100" t="s">
        <v>4</v>
      </c>
      <c r="B100" t="s">
        <v>109</v>
      </c>
      <c r="C100" t="e">
        <f t="shared" si="12"/>
        <v>#REF!</v>
      </c>
      <c r="E100" s="9">
        <v>2.8441573563711837</v>
      </c>
      <c r="F100" s="9">
        <v>2.6308455546433449</v>
      </c>
      <c r="G100" s="9">
        <v>-8.8038305844924327</v>
      </c>
      <c r="H100" s="9">
        <v>0.5</v>
      </c>
    </row>
    <row r="101" spans="1:8" x14ac:dyDescent="0.2">
      <c r="A101" t="s">
        <v>5</v>
      </c>
      <c r="B101" t="s">
        <v>110</v>
      </c>
      <c r="C101" t="e">
        <f t="shared" si="12"/>
        <v>#REF!</v>
      </c>
      <c r="E101" s="9">
        <v>2.987726583030077</v>
      </c>
      <c r="F101" s="9">
        <v>2.7636470893028218</v>
      </c>
      <c r="G101" s="9">
        <v>-17.871348168420429</v>
      </c>
      <c r="H101" s="9">
        <v>0.5</v>
      </c>
    </row>
    <row r="102" spans="1:8" x14ac:dyDescent="0.2">
      <c r="A102" t="s">
        <v>6</v>
      </c>
      <c r="B102" t="s">
        <v>111</v>
      </c>
      <c r="C102" t="e">
        <f t="shared" si="12"/>
        <v>#REF!</v>
      </c>
      <c r="E102" s="9">
        <v>1.9767667518106551</v>
      </c>
      <c r="F102" s="9">
        <v>1.8285092454248559</v>
      </c>
      <c r="G102" s="9">
        <v>-11.025733411692524</v>
      </c>
      <c r="H102" s="9">
        <v>0.5</v>
      </c>
    </row>
    <row r="103" spans="1:8" ht="15.75" thickBot="1" x14ac:dyDescent="0.25">
      <c r="A103" t="s">
        <v>7</v>
      </c>
      <c r="B103" t="s">
        <v>112</v>
      </c>
      <c r="C103" t="e">
        <f t="shared" si="12"/>
        <v>#REF!</v>
      </c>
      <c r="E103" s="9">
        <v>2.1838554614469423</v>
      </c>
      <c r="F103" s="9">
        <v>2.0200663018384217</v>
      </c>
      <c r="G103" s="9">
        <v>-9.7917080107736059</v>
      </c>
      <c r="H103" s="9">
        <v>0.5</v>
      </c>
    </row>
    <row r="104" spans="1:8" ht="16.5" thickTop="1" thickBot="1" x14ac:dyDescent="0.25">
      <c r="A104" s="8"/>
      <c r="B104" s="8" t="s">
        <v>387</v>
      </c>
      <c r="C104" s="8" t="e">
        <f t="shared" si="12"/>
        <v>#REF!</v>
      </c>
      <c r="D104" s="8"/>
      <c r="E104" s="10">
        <f>SUM(E96:E103)</f>
        <v>376.4218935448128</v>
      </c>
      <c r="F104" s="10">
        <f t="shared" ref="F104" si="19">SUM(F96:F103)</f>
        <v>348.19025152895193</v>
      </c>
      <c r="G104" s="10">
        <f>SUM(G96:G103)</f>
        <v>57.38401600363234</v>
      </c>
      <c r="H104" s="10">
        <f t="shared" ref="H104" si="20">IF(G104&gt;0, 0, IF((1-(E104/(E104-G104)))&gt;0.5, 0.5, (1-(E104/(E104-G104)))))</f>
        <v>0</v>
      </c>
    </row>
    <row r="105" spans="1:8" ht="15.75" thickTop="1" x14ac:dyDescent="0.2">
      <c r="C105" t="e">
        <f>#REF!+1</f>
        <v>#REF!</v>
      </c>
      <c r="E105" s="9"/>
      <c r="F105" s="9"/>
      <c r="G105" s="9"/>
      <c r="H105" s="9"/>
    </row>
    <row r="106" spans="1:8" x14ac:dyDescent="0.2">
      <c r="A106" t="s">
        <v>290</v>
      </c>
      <c r="B106" t="s">
        <v>375</v>
      </c>
      <c r="C106" t="e">
        <f t="shared" si="12"/>
        <v>#REF!</v>
      </c>
      <c r="E106" s="9">
        <v>175.47184046172862</v>
      </c>
      <c r="F106" s="9">
        <v>162.311452427099</v>
      </c>
      <c r="G106" s="9">
        <v>128.86376387804359</v>
      </c>
      <c r="H106" s="9">
        <v>0</v>
      </c>
    </row>
    <row r="107" spans="1:8" x14ac:dyDescent="0.2">
      <c r="A107" t="s">
        <v>291</v>
      </c>
      <c r="B107" t="s">
        <v>376</v>
      </c>
      <c r="C107" t="e">
        <f t="shared" si="12"/>
        <v>#REF!</v>
      </c>
      <c r="E107" s="9">
        <v>3.0442488948498947</v>
      </c>
      <c r="F107" s="9">
        <v>2.8159302277361529</v>
      </c>
      <c r="G107" s="9">
        <v>-18.11063138946362</v>
      </c>
      <c r="H107" s="9">
        <v>0.5</v>
      </c>
    </row>
    <row r="108" spans="1:8" x14ac:dyDescent="0.2">
      <c r="A108" t="s">
        <v>292</v>
      </c>
      <c r="B108" t="s">
        <v>377</v>
      </c>
      <c r="C108" t="e">
        <f t="shared" si="12"/>
        <v>#REF!</v>
      </c>
      <c r="E108" s="9">
        <v>13.917551911629751</v>
      </c>
      <c r="F108" s="9">
        <v>12.87373551825752</v>
      </c>
      <c r="G108" s="9">
        <v>7.9107583509502772</v>
      </c>
      <c r="H108" s="9">
        <v>0</v>
      </c>
    </row>
    <row r="109" spans="1:8" x14ac:dyDescent="0.2">
      <c r="A109" t="s">
        <v>293</v>
      </c>
      <c r="B109" t="s">
        <v>378</v>
      </c>
      <c r="C109" t="e">
        <f t="shared" si="12"/>
        <v>#REF!</v>
      </c>
      <c r="E109" s="9">
        <v>2.6873244138221657</v>
      </c>
      <c r="F109" s="9">
        <v>2.4857750827855036</v>
      </c>
      <c r="G109" s="9">
        <v>-15.262445222444905</v>
      </c>
      <c r="H109" s="9">
        <v>0.5</v>
      </c>
    </row>
    <row r="110" spans="1:8" x14ac:dyDescent="0.2">
      <c r="A110" t="s">
        <v>294</v>
      </c>
      <c r="B110" t="s">
        <v>379</v>
      </c>
      <c r="C110" t="e">
        <f t="shared" si="12"/>
        <v>#REF!</v>
      </c>
      <c r="E110" s="9">
        <v>4.3773639220931573</v>
      </c>
      <c r="F110" s="9">
        <v>4.0490616279361706</v>
      </c>
      <c r="G110" s="9">
        <v>-15.688280299548662</v>
      </c>
      <c r="H110" s="9">
        <v>0.5</v>
      </c>
    </row>
    <row r="111" spans="1:8" x14ac:dyDescent="0.2">
      <c r="A111" t="s">
        <v>295</v>
      </c>
      <c r="B111" t="s">
        <v>380</v>
      </c>
      <c r="C111" t="e">
        <f t="shared" si="12"/>
        <v>#REF!</v>
      </c>
      <c r="E111" s="9">
        <v>2.7687425895808482</v>
      </c>
      <c r="F111" s="9">
        <v>2.5610868953622852</v>
      </c>
      <c r="G111" s="9">
        <v>-5.8386510272852048</v>
      </c>
      <c r="H111" s="9">
        <v>0.5</v>
      </c>
    </row>
    <row r="112" spans="1:8" x14ac:dyDescent="0.2">
      <c r="A112" t="s">
        <v>296</v>
      </c>
      <c r="B112" t="s">
        <v>381</v>
      </c>
      <c r="C112" t="e">
        <f t="shared" si="12"/>
        <v>#REF!</v>
      </c>
      <c r="E112" s="9">
        <v>3.4857073374394338</v>
      </c>
      <c r="F112" s="9">
        <v>3.224279287131476</v>
      </c>
      <c r="G112" s="9">
        <v>-6.0893217987788724</v>
      </c>
      <c r="H112" s="9">
        <v>0.5</v>
      </c>
    </row>
    <row r="113" spans="1:8" x14ac:dyDescent="0.2">
      <c r="A113" t="s">
        <v>297</v>
      </c>
      <c r="B113" t="s">
        <v>382</v>
      </c>
      <c r="C113" t="e">
        <f t="shared" si="12"/>
        <v>#REF!</v>
      </c>
      <c r="E113" s="9">
        <v>4.0065821808804447</v>
      </c>
      <c r="F113" s="9">
        <v>3.7060885173144116</v>
      </c>
      <c r="G113" s="9">
        <v>-10.872979189644647</v>
      </c>
      <c r="H113" s="9">
        <v>0.5</v>
      </c>
    </row>
    <row r="114" spans="1:8" x14ac:dyDescent="0.2">
      <c r="A114" t="s">
        <v>298</v>
      </c>
      <c r="B114" t="s">
        <v>383</v>
      </c>
      <c r="C114" t="e">
        <f t="shared" si="12"/>
        <v>#REF!</v>
      </c>
      <c r="E114" s="9">
        <v>4.7196325096580951</v>
      </c>
      <c r="F114" s="9">
        <v>4.365660071433739</v>
      </c>
      <c r="G114" s="9">
        <v>-7.9810288961900593</v>
      </c>
      <c r="H114" s="9">
        <v>0.5</v>
      </c>
    </row>
    <row r="115" spans="1:8" x14ac:dyDescent="0.2">
      <c r="A115" t="s">
        <v>299</v>
      </c>
      <c r="B115" t="s">
        <v>384</v>
      </c>
      <c r="C115" t="e">
        <f t="shared" si="12"/>
        <v>#REF!</v>
      </c>
      <c r="E115" s="9">
        <v>2.1495315891198663</v>
      </c>
      <c r="F115" s="9">
        <v>1.9883167199358764</v>
      </c>
      <c r="G115" s="9">
        <v>-19.970635324563663</v>
      </c>
      <c r="H115" s="9">
        <v>0.5</v>
      </c>
    </row>
    <row r="116" spans="1:8" x14ac:dyDescent="0.2">
      <c r="A116" t="s">
        <v>300</v>
      </c>
      <c r="B116" t="s">
        <v>385</v>
      </c>
      <c r="C116" t="e">
        <f t="shared" si="12"/>
        <v>#REF!</v>
      </c>
      <c r="E116" s="9">
        <v>2.2176404510345002</v>
      </c>
      <c r="F116" s="9">
        <v>2.0513174172069126</v>
      </c>
      <c r="G116" s="9">
        <v>-17.348655595293337</v>
      </c>
      <c r="H116" s="9">
        <v>0.5</v>
      </c>
    </row>
    <row r="117" spans="1:8" ht="15.75" thickBot="1" x14ac:dyDescent="0.25">
      <c r="A117" t="s">
        <v>301</v>
      </c>
      <c r="B117" t="s">
        <v>386</v>
      </c>
      <c r="C117" t="e">
        <f t="shared" si="12"/>
        <v>#REF!</v>
      </c>
      <c r="E117" s="9">
        <v>2.5362983276853437</v>
      </c>
      <c r="F117" s="9">
        <v>2.3460759531089432</v>
      </c>
      <c r="G117" s="9">
        <v>-27.951440561119416</v>
      </c>
      <c r="H117" s="9">
        <v>0.5</v>
      </c>
    </row>
    <row r="118" spans="1:8" ht="16.5" thickTop="1" thickBot="1" x14ac:dyDescent="0.25">
      <c r="A118" s="8"/>
      <c r="B118" s="8" t="s">
        <v>398</v>
      </c>
      <c r="C118" s="8" t="e">
        <f t="shared" si="12"/>
        <v>#REF!</v>
      </c>
      <c r="D118" s="8"/>
      <c r="E118" s="10">
        <f>SUM(E106:E117)</f>
        <v>221.3824645895221</v>
      </c>
      <c r="F118" s="10">
        <f t="shared" ref="F118" si="21">SUM(F106:F117)</f>
        <v>204.77877974530799</v>
      </c>
      <c r="G118" s="10">
        <f>SUM(G106:G117)</f>
        <v>-8.3395470753385474</v>
      </c>
      <c r="H118" s="10">
        <f t="shared" ref="H118" si="22">IF(G118&gt;0, 0, IF((1-(E118/(E118-G118)))&gt;0.5, 0.5, (1-(E118/(E118-G118)))))</f>
        <v>3.630277749571964E-2</v>
      </c>
    </row>
    <row r="119" spans="1:8" ht="15.75" thickTop="1" x14ac:dyDescent="0.2">
      <c r="C119" t="e">
        <f t="shared" ref="C119:C182" si="23">C118+1</f>
        <v>#REF!</v>
      </c>
      <c r="E119" s="9"/>
      <c r="F119" s="9"/>
      <c r="G119" s="9"/>
      <c r="H119" s="9"/>
    </row>
    <row r="120" spans="1:8" x14ac:dyDescent="0.2">
      <c r="A120" t="s">
        <v>217</v>
      </c>
      <c r="B120" t="s">
        <v>302</v>
      </c>
      <c r="C120" t="e">
        <f t="shared" si="23"/>
        <v>#REF!</v>
      </c>
      <c r="E120" s="9">
        <v>176.94816814912886</v>
      </c>
      <c r="F120" s="9">
        <v>163.6770555379442</v>
      </c>
      <c r="G120" s="9">
        <v>147.04221502782744</v>
      </c>
      <c r="H120" s="9">
        <v>0</v>
      </c>
    </row>
    <row r="121" spans="1:8" x14ac:dyDescent="0.2">
      <c r="A121" t="s">
        <v>429</v>
      </c>
      <c r="B121" t="s">
        <v>428</v>
      </c>
      <c r="C121" t="e">
        <f t="shared" si="23"/>
        <v>#REF!</v>
      </c>
      <c r="E121" s="9">
        <v>1.8073386941601772</v>
      </c>
      <c r="F121" s="9">
        <v>1.6717882920981639</v>
      </c>
      <c r="G121" s="9">
        <v>-7.6836528010654224</v>
      </c>
      <c r="H121" s="9">
        <v>0.5</v>
      </c>
    </row>
    <row r="122" spans="1:8" x14ac:dyDescent="0.2">
      <c r="A122" t="s">
        <v>218</v>
      </c>
      <c r="B122" t="s">
        <v>303</v>
      </c>
      <c r="C122" t="e">
        <f t="shared" si="23"/>
        <v>#REF!</v>
      </c>
      <c r="E122" s="9">
        <v>2.7465515079793819</v>
      </c>
      <c r="F122" s="9">
        <v>2.5405601448809283</v>
      </c>
      <c r="G122" s="9">
        <v>-6.2031402349318903</v>
      </c>
      <c r="H122" s="9">
        <v>0.5</v>
      </c>
    </row>
    <row r="123" spans="1:8" x14ac:dyDescent="0.2">
      <c r="A123" t="s">
        <v>219</v>
      </c>
      <c r="B123" t="s">
        <v>304</v>
      </c>
      <c r="C123" t="e">
        <f t="shared" si="23"/>
        <v>#REF!</v>
      </c>
      <c r="E123" s="9">
        <v>3.3625912621639236</v>
      </c>
      <c r="F123" s="9">
        <v>3.1103969175016295</v>
      </c>
      <c r="G123" s="9">
        <v>-3.8160139942867697</v>
      </c>
      <c r="H123" s="9">
        <v>0.5</v>
      </c>
    </row>
    <row r="124" spans="1:8" x14ac:dyDescent="0.2">
      <c r="A124" t="s">
        <v>220</v>
      </c>
      <c r="B124" t="s">
        <v>305</v>
      </c>
      <c r="C124" t="e">
        <f t="shared" si="23"/>
        <v>#REF!</v>
      </c>
      <c r="E124" s="9">
        <v>3.8021383351034244</v>
      </c>
      <c r="F124" s="9">
        <v>3.5169779599706676</v>
      </c>
      <c r="G124" s="9">
        <v>-3.2477623342874908</v>
      </c>
      <c r="H124" s="9">
        <v>0.46068199916468966</v>
      </c>
    </row>
    <row r="125" spans="1:8" x14ac:dyDescent="0.2">
      <c r="A125" t="s">
        <v>221</v>
      </c>
      <c r="B125" t="s">
        <v>306</v>
      </c>
      <c r="C125" t="e">
        <f t="shared" si="23"/>
        <v>#REF!</v>
      </c>
      <c r="E125" s="9">
        <v>1.264824144329489</v>
      </c>
      <c r="F125" s="9">
        <v>1.1699623335047773</v>
      </c>
      <c r="G125" s="9">
        <v>-3.997471625324831</v>
      </c>
      <c r="H125" s="9">
        <v>0.5</v>
      </c>
    </row>
    <row r="126" spans="1:8" x14ac:dyDescent="0.2">
      <c r="A126" t="s">
        <v>222</v>
      </c>
      <c r="B126" t="s">
        <v>307</v>
      </c>
      <c r="C126" t="e">
        <f t="shared" si="23"/>
        <v>#REF!</v>
      </c>
      <c r="E126" s="9">
        <v>2.0354187011729836</v>
      </c>
      <c r="F126" s="9">
        <v>1.8827622985850097</v>
      </c>
      <c r="G126" s="9">
        <v>-2.6163104023245345</v>
      </c>
      <c r="H126" s="9">
        <v>0.5</v>
      </c>
    </row>
    <row r="127" spans="1:8" x14ac:dyDescent="0.2">
      <c r="A127" t="s">
        <v>223</v>
      </c>
      <c r="B127" t="s">
        <v>308</v>
      </c>
      <c r="C127" t="e">
        <f t="shared" si="23"/>
        <v>#REF!</v>
      </c>
      <c r="E127" s="9">
        <v>2.1912722151590511</v>
      </c>
      <c r="F127" s="9">
        <v>2.0269267990221222</v>
      </c>
      <c r="G127" s="9">
        <v>-9.7495562218105167</v>
      </c>
      <c r="H127" s="9">
        <v>0.5</v>
      </c>
    </row>
    <row r="128" spans="1:8" x14ac:dyDescent="0.2">
      <c r="A128" t="s">
        <v>224</v>
      </c>
      <c r="B128" t="s">
        <v>309</v>
      </c>
      <c r="C128" t="e">
        <f t="shared" si="23"/>
        <v>#REF!</v>
      </c>
      <c r="E128" s="9">
        <v>3.0955232329392155</v>
      </c>
      <c r="F128" s="9">
        <v>2.8633589904687744</v>
      </c>
      <c r="G128" s="9">
        <v>-8.2269216639876923</v>
      </c>
      <c r="H128" s="9">
        <v>0.5</v>
      </c>
    </row>
    <row r="129" spans="1:8" ht="15.75" thickBot="1" x14ac:dyDescent="0.25">
      <c r="A129" t="s">
        <v>225</v>
      </c>
      <c r="B129" t="s">
        <v>310</v>
      </c>
      <c r="C129" t="e">
        <f t="shared" si="23"/>
        <v>#REF!</v>
      </c>
      <c r="E129" s="9">
        <v>3.1838015209352548</v>
      </c>
      <c r="F129" s="9">
        <v>2.9450164068651108</v>
      </c>
      <c r="G129" s="9">
        <v>-6.4063661449660803</v>
      </c>
      <c r="H129" s="9">
        <v>0.5</v>
      </c>
    </row>
    <row r="130" spans="1:8" ht="16.5" thickTop="1" thickBot="1" x14ac:dyDescent="0.25">
      <c r="A130" s="8"/>
      <c r="B130" s="8" t="s">
        <v>388</v>
      </c>
      <c r="C130" s="8" t="e">
        <f t="shared" si="23"/>
        <v>#REF!</v>
      </c>
      <c r="D130" s="8"/>
      <c r="E130" s="10">
        <f>SUM(E120:E129)</f>
        <v>200.43762776307173</v>
      </c>
      <c r="F130" s="10">
        <f t="shared" ref="F130" si="24">SUM(F120:F129)</f>
        <v>185.40480568084141</v>
      </c>
      <c r="G130" s="10">
        <f>SUM(G120:G129)</f>
        <v>95.095019604842207</v>
      </c>
      <c r="H130" s="10">
        <f t="shared" ref="H130" si="25">IF(G130&gt;0, 0, IF((1-(E130/(E130-G130)))&gt;0.5, 0.5, (1-(E130/(E130-G130)))))</f>
        <v>0</v>
      </c>
    </row>
    <row r="131" spans="1:8" ht="15.75" thickTop="1" x14ac:dyDescent="0.2">
      <c r="C131" t="e">
        <f t="shared" si="23"/>
        <v>#REF!</v>
      </c>
      <c r="E131" s="9"/>
      <c r="F131" s="9"/>
      <c r="G131" s="9"/>
      <c r="H131" s="9"/>
    </row>
    <row r="132" spans="1:8" x14ac:dyDescent="0.2">
      <c r="A132" t="s">
        <v>33</v>
      </c>
      <c r="B132" t="s">
        <v>138</v>
      </c>
      <c r="C132" t="e">
        <f t="shared" si="23"/>
        <v>#REF!</v>
      </c>
      <c r="E132" s="9">
        <v>130.04817921928824</v>
      </c>
      <c r="F132" s="9">
        <v>120.29456577784163</v>
      </c>
      <c r="G132" s="9">
        <v>64.511967437051382</v>
      </c>
      <c r="H132" s="9">
        <v>0</v>
      </c>
    </row>
    <row r="133" spans="1:8" x14ac:dyDescent="0.2">
      <c r="A133" t="s">
        <v>34</v>
      </c>
      <c r="B133" t="s">
        <v>139</v>
      </c>
      <c r="C133" t="e">
        <f t="shared" si="23"/>
        <v>#REF!</v>
      </c>
      <c r="E133" s="9">
        <v>39.435857785713978</v>
      </c>
      <c r="F133" s="9">
        <v>36.478168451785429</v>
      </c>
      <c r="G133" s="9">
        <v>12.859236588430582</v>
      </c>
      <c r="H133" s="9">
        <v>0</v>
      </c>
    </row>
    <row r="134" spans="1:8" x14ac:dyDescent="0.2">
      <c r="A134" t="s">
        <v>35</v>
      </c>
      <c r="B134" t="s">
        <v>140</v>
      </c>
      <c r="C134" t="e">
        <f t="shared" si="23"/>
        <v>#REF!</v>
      </c>
      <c r="E134" s="9">
        <v>77.210935126173396</v>
      </c>
      <c r="F134" s="9">
        <v>71.420114991710392</v>
      </c>
      <c r="G134" s="9">
        <v>26.676438027846764</v>
      </c>
      <c r="H134" s="9">
        <v>0</v>
      </c>
    </row>
    <row r="135" spans="1:8" x14ac:dyDescent="0.2">
      <c r="A135" t="s">
        <v>36</v>
      </c>
      <c r="B135" t="s">
        <v>141</v>
      </c>
      <c r="C135" t="e">
        <f t="shared" si="23"/>
        <v>#REF!</v>
      </c>
      <c r="E135" s="9">
        <v>147.95678992692621</v>
      </c>
      <c r="F135" s="9">
        <v>136.86003068240672</v>
      </c>
      <c r="G135" s="9">
        <v>-13.389533939379243</v>
      </c>
      <c r="H135" s="9">
        <v>8.2986296920369074E-2</v>
      </c>
    </row>
    <row r="136" spans="1:8" x14ac:dyDescent="0.2">
      <c r="A136" t="s">
        <v>37</v>
      </c>
      <c r="B136" t="s">
        <v>142</v>
      </c>
      <c r="C136" t="e">
        <f t="shared" si="23"/>
        <v>#REF!</v>
      </c>
      <c r="E136" s="9">
        <v>67.364373046975246</v>
      </c>
      <c r="F136" s="9">
        <v>62.3120450684521</v>
      </c>
      <c r="G136" s="9">
        <v>13.043435406357609</v>
      </c>
      <c r="H136" s="9">
        <v>0</v>
      </c>
    </row>
    <row r="137" spans="1:8" x14ac:dyDescent="0.2">
      <c r="A137" t="s">
        <v>38</v>
      </c>
      <c r="B137" t="s">
        <v>143</v>
      </c>
      <c r="C137" t="e">
        <f t="shared" si="23"/>
        <v>#REF!</v>
      </c>
      <c r="E137" s="9">
        <v>3.4950484541723421</v>
      </c>
      <c r="F137" s="9">
        <v>3.2329198201094167</v>
      </c>
      <c r="G137" s="9">
        <v>-20.426669961696813</v>
      </c>
      <c r="H137" s="9">
        <v>0.5</v>
      </c>
    </row>
    <row r="138" spans="1:8" ht="15.75" thickBot="1" x14ac:dyDescent="0.25">
      <c r="A138" t="s">
        <v>39</v>
      </c>
      <c r="B138" t="s">
        <v>144</v>
      </c>
      <c r="C138" t="e">
        <f t="shared" si="23"/>
        <v>#REF!</v>
      </c>
      <c r="E138" s="9">
        <v>24.798879410251043</v>
      </c>
      <c r="F138" s="9">
        <v>22.938963454482217</v>
      </c>
      <c r="G138" s="9">
        <v>-20.378560748404656</v>
      </c>
      <c r="H138" s="9">
        <v>0.45107825226127285</v>
      </c>
    </row>
    <row r="139" spans="1:8" ht="16.5" thickTop="1" thickBot="1" x14ac:dyDescent="0.25">
      <c r="A139" s="8"/>
      <c r="B139" s="8" t="s">
        <v>399</v>
      </c>
      <c r="C139" s="8" t="e">
        <f t="shared" si="23"/>
        <v>#REF!</v>
      </c>
      <c r="D139" s="8"/>
      <c r="E139" s="10">
        <f>SUM(E132:E138)</f>
        <v>490.31006296950045</v>
      </c>
      <c r="F139" s="10">
        <f t="shared" ref="F139" si="26">SUM(F132:F138)</f>
        <v>453.53680824678793</v>
      </c>
      <c r="G139" s="10">
        <f>SUM(G132:G138)</f>
        <v>62.896312810205629</v>
      </c>
      <c r="H139" s="10">
        <f t="shared" ref="H139" si="27">IF(G139&gt;0, 0, IF((1-(E139/(E139-G139)))&gt;0.5, 0.5, (1-(E139/(E139-G139)))))</f>
        <v>0</v>
      </c>
    </row>
    <row r="140" spans="1:8" ht="15.75" thickTop="1" x14ac:dyDescent="0.2">
      <c r="C140" t="e">
        <f t="shared" si="23"/>
        <v>#REF!</v>
      </c>
      <c r="E140" s="9"/>
      <c r="F140" s="9"/>
      <c r="G140" s="9"/>
      <c r="H140" s="9"/>
    </row>
    <row r="141" spans="1:8" x14ac:dyDescent="0.2">
      <c r="A141" t="s">
        <v>40</v>
      </c>
      <c r="B141" t="s">
        <v>145</v>
      </c>
      <c r="C141" t="e">
        <f t="shared" si="23"/>
        <v>#REF!</v>
      </c>
      <c r="E141" s="9">
        <v>57.782715350483514</v>
      </c>
      <c r="F141" s="9">
        <v>53.449011699197257</v>
      </c>
      <c r="G141" s="9">
        <v>37.565577743742359</v>
      </c>
      <c r="H141" s="9">
        <v>0</v>
      </c>
    </row>
    <row r="142" spans="1:8" x14ac:dyDescent="0.2">
      <c r="A142" t="s">
        <v>41</v>
      </c>
      <c r="B142" t="s">
        <v>146</v>
      </c>
      <c r="C142" t="e">
        <f t="shared" si="23"/>
        <v>#REF!</v>
      </c>
      <c r="E142" s="9">
        <v>94.625526961224793</v>
      </c>
      <c r="F142" s="9">
        <v>87.528612439132942</v>
      </c>
      <c r="G142" s="9">
        <v>42.129029235195873</v>
      </c>
      <c r="H142" s="9">
        <v>0</v>
      </c>
    </row>
    <row r="143" spans="1:8" x14ac:dyDescent="0.2">
      <c r="A143" t="s">
        <v>42</v>
      </c>
      <c r="B143" t="s">
        <v>147</v>
      </c>
      <c r="C143" t="e">
        <f t="shared" si="23"/>
        <v>#REF!</v>
      </c>
      <c r="E143" s="9">
        <v>2.0827480122419639</v>
      </c>
      <c r="F143" s="9">
        <v>1.9265419113238165</v>
      </c>
      <c r="G143" s="9">
        <v>-13.681339240156095</v>
      </c>
      <c r="H143" s="9">
        <v>0.5</v>
      </c>
    </row>
    <row r="144" spans="1:8" x14ac:dyDescent="0.2">
      <c r="A144" t="s">
        <v>43</v>
      </c>
      <c r="B144" t="s">
        <v>148</v>
      </c>
      <c r="C144" t="e">
        <f t="shared" si="23"/>
        <v>#REF!</v>
      </c>
      <c r="E144" s="9">
        <v>4.0088713689285003</v>
      </c>
      <c r="F144" s="9">
        <v>3.7082060162588628</v>
      </c>
      <c r="G144" s="9">
        <v>-14.614949526323601</v>
      </c>
      <c r="H144" s="9">
        <v>0.5</v>
      </c>
    </row>
    <row r="145" spans="1:8" x14ac:dyDescent="0.2">
      <c r="A145" t="s">
        <v>44</v>
      </c>
      <c r="B145" t="s">
        <v>149</v>
      </c>
      <c r="C145" t="e">
        <f t="shared" si="23"/>
        <v>#REF!</v>
      </c>
      <c r="E145" s="9">
        <v>1.6534824235813117</v>
      </c>
      <c r="F145" s="9">
        <v>1.5294712418127134</v>
      </c>
      <c r="G145" s="9">
        <v>-12.733057973641243</v>
      </c>
      <c r="H145" s="9">
        <v>0.5</v>
      </c>
    </row>
    <row r="146" spans="1:8" x14ac:dyDescent="0.2">
      <c r="A146" t="s">
        <v>45</v>
      </c>
      <c r="B146" t="s">
        <v>150</v>
      </c>
      <c r="C146" t="e">
        <f t="shared" si="23"/>
        <v>#REF!</v>
      </c>
      <c r="E146" s="9">
        <v>2.4269150238184602</v>
      </c>
      <c r="F146" s="9">
        <v>2.2448963970320759</v>
      </c>
      <c r="G146" s="9">
        <v>-9.062974723506029</v>
      </c>
      <c r="H146" s="9">
        <v>0.5</v>
      </c>
    </row>
    <row r="147" spans="1:8" x14ac:dyDescent="0.2">
      <c r="A147" t="s">
        <v>46</v>
      </c>
      <c r="B147" t="s">
        <v>151</v>
      </c>
      <c r="C147" t="e">
        <f t="shared" si="23"/>
        <v>#REF!</v>
      </c>
      <c r="E147" s="9">
        <v>1.2398315420347541</v>
      </c>
      <c r="F147" s="9">
        <v>1.1468441763821475</v>
      </c>
      <c r="G147" s="9">
        <v>-4.0496204958096094</v>
      </c>
      <c r="H147" s="9">
        <v>0.5</v>
      </c>
    </row>
    <row r="148" spans="1:8" x14ac:dyDescent="0.2">
      <c r="A148" t="s">
        <v>47</v>
      </c>
      <c r="B148" t="s">
        <v>152</v>
      </c>
      <c r="C148" t="e">
        <f t="shared" si="23"/>
        <v>#REF!</v>
      </c>
      <c r="E148" s="9">
        <v>2.2446606451545761</v>
      </c>
      <c r="F148" s="9">
        <v>2.076311096767983</v>
      </c>
      <c r="G148" s="9">
        <v>-17.009288122784824</v>
      </c>
      <c r="H148" s="9">
        <v>0.5</v>
      </c>
    </row>
    <row r="149" spans="1:8" x14ac:dyDescent="0.2">
      <c r="A149" t="s">
        <v>48</v>
      </c>
      <c r="B149" t="s">
        <v>153</v>
      </c>
      <c r="C149" t="e">
        <f t="shared" si="23"/>
        <v>#REF!</v>
      </c>
      <c r="E149" s="9">
        <v>1.4402784673350721</v>
      </c>
      <c r="F149" s="9">
        <v>1.3322575822849418</v>
      </c>
      <c r="G149" s="9">
        <v>-3.5131538430872733</v>
      </c>
      <c r="H149" s="9">
        <v>0.5</v>
      </c>
    </row>
    <row r="150" spans="1:8" ht="15.75" thickBot="1" x14ac:dyDescent="0.25">
      <c r="A150" t="s">
        <v>49</v>
      </c>
      <c r="B150" t="s">
        <v>154</v>
      </c>
      <c r="C150" t="e">
        <f t="shared" si="23"/>
        <v>#REF!</v>
      </c>
      <c r="E150" s="9">
        <v>8.4119200512627206</v>
      </c>
      <c r="F150" s="9">
        <v>7.7810260474180177</v>
      </c>
      <c r="G150" s="9">
        <v>4.9879409293940871</v>
      </c>
      <c r="H150" s="9">
        <v>0</v>
      </c>
    </row>
    <row r="151" spans="1:8" ht="16.5" thickTop="1" thickBot="1" x14ac:dyDescent="0.25">
      <c r="A151" s="8"/>
      <c r="B151" s="8" t="s">
        <v>400</v>
      </c>
      <c r="C151" s="8" t="e">
        <f t="shared" si="23"/>
        <v>#REF!</v>
      </c>
      <c r="D151" s="8"/>
      <c r="E151" s="10">
        <f>SUM(E141:E150)</f>
        <v>175.91694984606565</v>
      </c>
      <c r="F151" s="10">
        <f t="shared" ref="F151" si="28">SUM(F141:F150)</f>
        <v>162.72317860761078</v>
      </c>
      <c r="G151" s="10">
        <f>SUM(G141:G150)</f>
        <v>10.018163983023639</v>
      </c>
      <c r="H151" s="10">
        <f t="shared" ref="H151" si="29">IF(G151&gt;0, 0, IF((1-(E151/(E151-G151)))&gt;0.5, 0.5, (1-(E151/(E151-G151)))))</f>
        <v>0</v>
      </c>
    </row>
    <row r="152" spans="1:8" ht="15.75" thickTop="1" x14ac:dyDescent="0.2">
      <c r="C152" t="e">
        <f t="shared" si="23"/>
        <v>#REF!</v>
      </c>
      <c r="E152" s="9"/>
      <c r="F152" s="9"/>
      <c r="G152" s="9"/>
      <c r="H152" s="9"/>
    </row>
    <row r="153" spans="1:8" x14ac:dyDescent="0.2">
      <c r="A153" t="s">
        <v>50</v>
      </c>
      <c r="B153" t="s">
        <v>155</v>
      </c>
      <c r="C153" t="e">
        <f t="shared" si="23"/>
        <v>#REF!</v>
      </c>
      <c r="E153" s="9">
        <v>104.09254887881042</v>
      </c>
      <c r="F153" s="9">
        <v>96.285607712899633</v>
      </c>
      <c r="G153" s="9">
        <v>85.144631568050272</v>
      </c>
      <c r="H153" s="9">
        <v>0</v>
      </c>
    </row>
    <row r="154" spans="1:8" x14ac:dyDescent="0.2">
      <c r="A154" t="s">
        <v>51</v>
      </c>
      <c r="B154" t="s">
        <v>156</v>
      </c>
      <c r="C154" t="e">
        <f t="shared" si="23"/>
        <v>#REF!</v>
      </c>
      <c r="E154" s="9">
        <v>2.9078022439154205</v>
      </c>
      <c r="F154" s="9">
        <v>2.6897170756217643</v>
      </c>
      <c r="G154" s="9">
        <v>-6.1594995024040431</v>
      </c>
      <c r="H154" s="9">
        <v>0.5</v>
      </c>
    </row>
    <row r="155" spans="1:8" x14ac:dyDescent="0.2">
      <c r="A155" t="s">
        <v>271</v>
      </c>
      <c r="B155" t="s">
        <v>356</v>
      </c>
      <c r="C155" t="e">
        <f t="shared" si="23"/>
        <v>#REF!</v>
      </c>
      <c r="E155" s="9">
        <v>3.4266014330939685</v>
      </c>
      <c r="F155" s="9">
        <v>3.1696063256119209</v>
      </c>
      <c r="G155" s="9">
        <v>-12.432120688178813</v>
      </c>
      <c r="H155" s="9">
        <v>0.5</v>
      </c>
    </row>
    <row r="156" spans="1:8" x14ac:dyDescent="0.2">
      <c r="A156" t="s">
        <v>272</v>
      </c>
      <c r="B156" t="s">
        <v>357</v>
      </c>
      <c r="C156" t="e">
        <f t="shared" si="23"/>
        <v>#REF!</v>
      </c>
      <c r="E156" s="9">
        <v>5.7442461391713113</v>
      </c>
      <c r="F156" s="9">
        <v>5.3134276787334631</v>
      </c>
      <c r="G156" s="9">
        <v>-7.1302839845885897</v>
      </c>
      <c r="H156" s="9">
        <v>0.5</v>
      </c>
    </row>
    <row r="157" spans="1:8" x14ac:dyDescent="0.2">
      <c r="A157" t="s">
        <v>273</v>
      </c>
      <c r="B157" t="s">
        <v>358</v>
      </c>
      <c r="C157" t="e">
        <f t="shared" si="23"/>
        <v>#REF!</v>
      </c>
      <c r="E157" s="9">
        <v>3.5619476882454917</v>
      </c>
      <c r="F157" s="9">
        <v>3.2948016116270802</v>
      </c>
      <c r="G157" s="9">
        <v>-12.397435658838845</v>
      </c>
      <c r="H157" s="9">
        <v>0.5</v>
      </c>
    </row>
    <row r="158" spans="1:8" x14ac:dyDescent="0.2">
      <c r="A158" t="s">
        <v>274</v>
      </c>
      <c r="B158" t="s">
        <v>359</v>
      </c>
      <c r="C158" t="e">
        <f t="shared" si="23"/>
        <v>#REF!</v>
      </c>
      <c r="E158" s="9">
        <v>2.5242238734335025</v>
      </c>
      <c r="F158" s="9">
        <v>2.3349070829259899</v>
      </c>
      <c r="G158" s="9">
        <v>-4.8300726014352229</v>
      </c>
      <c r="H158" s="9">
        <v>0.5</v>
      </c>
    </row>
    <row r="159" spans="1:8" ht="15.75" thickBot="1" x14ac:dyDescent="0.25">
      <c r="A159" t="s">
        <v>275</v>
      </c>
      <c r="B159" t="s">
        <v>360</v>
      </c>
      <c r="C159" t="e">
        <f t="shared" si="23"/>
        <v>#REF!</v>
      </c>
      <c r="E159" s="9">
        <v>2.8227964494239957</v>
      </c>
      <c r="F159" s="9">
        <v>2.6110867157171964</v>
      </c>
      <c r="G159" s="9">
        <v>-3.3885222690272045</v>
      </c>
      <c r="H159" s="9">
        <v>0.5</v>
      </c>
    </row>
    <row r="160" spans="1:8" ht="16.5" thickTop="1" thickBot="1" x14ac:dyDescent="0.25">
      <c r="A160" s="8"/>
      <c r="B160" s="8" t="s">
        <v>401</v>
      </c>
      <c r="C160" s="8" t="e">
        <f t="shared" si="23"/>
        <v>#REF!</v>
      </c>
      <c r="D160" s="8"/>
      <c r="E160" s="10">
        <f>SUM(E153:E159)</f>
        <v>125.0801667060941</v>
      </c>
      <c r="F160" s="10">
        <f t="shared" ref="F160" si="30">SUM(F153:F159)</f>
        <v>115.69915420313704</v>
      </c>
      <c r="G160" s="10">
        <f>SUM(G153:G159)</f>
        <v>38.806696863577557</v>
      </c>
      <c r="H160" s="10">
        <f t="shared" ref="H160" si="31">IF(G160&gt;0, 0, IF((1-(E160/(E160-G160)))&gt;0.5, 0.5, (1-(E160/(E160-G160)))))</f>
        <v>0</v>
      </c>
    </row>
    <row r="161" spans="1:8" ht="15.75" thickTop="1" x14ac:dyDescent="0.2">
      <c r="C161" t="e">
        <f t="shared" si="23"/>
        <v>#REF!</v>
      </c>
      <c r="E161" s="9"/>
      <c r="F161" s="9"/>
      <c r="G161" s="9"/>
      <c r="H161" s="9"/>
    </row>
    <row r="162" spans="1:8" x14ac:dyDescent="0.2">
      <c r="A162" t="s">
        <v>276</v>
      </c>
      <c r="B162" t="s">
        <v>361</v>
      </c>
      <c r="C162" t="e">
        <f t="shared" si="23"/>
        <v>#REF!</v>
      </c>
      <c r="E162" s="26">
        <v>33.716190056538075</v>
      </c>
      <c r="F162" s="26">
        <v>31.187475802297719</v>
      </c>
      <c r="G162" s="26">
        <v>12.127723142716638</v>
      </c>
      <c r="H162" s="26">
        <v>0</v>
      </c>
    </row>
    <row r="163" spans="1:8" x14ac:dyDescent="0.2">
      <c r="A163" t="s">
        <v>277</v>
      </c>
      <c r="B163" t="s">
        <v>362</v>
      </c>
      <c r="C163" t="e">
        <f t="shared" si="23"/>
        <v>#REF!</v>
      </c>
      <c r="E163" s="26">
        <v>29.25826778294514</v>
      </c>
      <c r="F163" s="26">
        <v>27.063897699224256</v>
      </c>
      <c r="G163" s="26">
        <v>-16.22812959012742</v>
      </c>
      <c r="H163" s="26">
        <v>0.35676884799265929</v>
      </c>
    </row>
    <row r="164" spans="1:8" ht="15.75" thickBot="1" x14ac:dyDescent="0.25">
      <c r="A164" t="s">
        <v>278</v>
      </c>
      <c r="B164" t="s">
        <v>363</v>
      </c>
      <c r="C164" t="e">
        <f t="shared" si="23"/>
        <v>#REF!</v>
      </c>
      <c r="E164" s="26">
        <v>43.163853171724654</v>
      </c>
      <c r="F164" s="26">
        <v>39.926564183845308</v>
      </c>
      <c r="G164" s="26">
        <v>21.346808981179191</v>
      </c>
      <c r="H164" s="26">
        <v>0</v>
      </c>
    </row>
    <row r="165" spans="1:8" ht="16.5" thickTop="1" thickBot="1" x14ac:dyDescent="0.25">
      <c r="A165" s="8"/>
      <c r="B165" s="8" t="s">
        <v>402</v>
      </c>
      <c r="C165" s="8" t="e">
        <f t="shared" si="23"/>
        <v>#REF!</v>
      </c>
      <c r="D165" s="8"/>
      <c r="E165" s="10">
        <f>SUM(E162:E164)</f>
        <v>106.13831101120786</v>
      </c>
      <c r="F165" s="10">
        <f t="shared" ref="F165" si="32">SUM(F162:F164)</f>
        <v>98.177937685367283</v>
      </c>
      <c r="G165" s="10">
        <f>SUM(G162:G164)</f>
        <v>17.246402533768411</v>
      </c>
      <c r="H165" s="10">
        <f t="shared" ref="H165" si="33">IF(G165&gt;0, 0, IF((1-(E165/(E165-G165)))&gt;0.5, 0.5, (1-(E165/(E165-G165)))))</f>
        <v>0</v>
      </c>
    </row>
    <row r="166" spans="1:8" ht="15.75" thickTop="1" x14ac:dyDescent="0.2">
      <c r="C166" t="e">
        <f t="shared" si="23"/>
        <v>#REF!</v>
      </c>
      <c r="E166" s="9"/>
      <c r="F166" s="9"/>
      <c r="G166" s="9"/>
      <c r="H166" s="9"/>
    </row>
    <row r="167" spans="1:8" x14ac:dyDescent="0.2">
      <c r="A167" t="s">
        <v>279</v>
      </c>
      <c r="B167" t="s">
        <v>364</v>
      </c>
      <c r="C167" t="e">
        <f t="shared" si="23"/>
        <v>#REF!</v>
      </c>
      <c r="E167" s="9">
        <v>3.6975684078673985</v>
      </c>
      <c r="F167" s="9">
        <v>3.4202507772773441</v>
      </c>
      <c r="G167" s="9">
        <v>-7.9748413928463506</v>
      </c>
      <c r="H167" s="9">
        <v>0.5</v>
      </c>
    </row>
    <row r="168" spans="1:8" x14ac:dyDescent="0.2">
      <c r="A168" t="s">
        <v>62</v>
      </c>
      <c r="B168" t="s">
        <v>167</v>
      </c>
      <c r="C168" t="e">
        <f t="shared" si="23"/>
        <v>#REF!</v>
      </c>
      <c r="E168" s="9">
        <v>2.6853823796486269</v>
      </c>
      <c r="F168" s="9">
        <v>2.4839787011749799</v>
      </c>
      <c r="G168" s="9">
        <v>-8.4713617112535839</v>
      </c>
      <c r="H168" s="9">
        <v>0.5</v>
      </c>
    </row>
    <row r="169" spans="1:8" x14ac:dyDescent="0.2">
      <c r="A169" t="s">
        <v>280</v>
      </c>
      <c r="B169" t="s">
        <v>365</v>
      </c>
      <c r="C169" t="e">
        <f t="shared" si="23"/>
        <v>#REF!</v>
      </c>
      <c r="E169" s="9">
        <v>5.1280786162177092</v>
      </c>
      <c r="F169" s="9">
        <v>4.7434727200013809</v>
      </c>
      <c r="G169" s="9">
        <v>-10.452245723762939</v>
      </c>
      <c r="H169" s="9">
        <v>0.5</v>
      </c>
    </row>
    <row r="170" spans="1:8" x14ac:dyDescent="0.2">
      <c r="A170" t="s">
        <v>281</v>
      </c>
      <c r="B170" t="s">
        <v>366</v>
      </c>
      <c r="C170" t="e">
        <f t="shared" si="23"/>
        <v>#REF!</v>
      </c>
      <c r="E170" s="9">
        <v>3.0119341375466742</v>
      </c>
      <c r="F170" s="9">
        <v>2.7860390772306736</v>
      </c>
      <c r="G170" s="9">
        <v>-7.428264409586772</v>
      </c>
      <c r="H170" s="9">
        <v>0.5</v>
      </c>
    </row>
    <row r="171" spans="1:8" x14ac:dyDescent="0.2">
      <c r="A171" t="s">
        <v>282</v>
      </c>
      <c r="B171" t="s">
        <v>367</v>
      </c>
      <c r="C171" t="e">
        <f t="shared" si="23"/>
        <v>#REF!</v>
      </c>
      <c r="E171" s="9">
        <v>2.915015067289441</v>
      </c>
      <c r="F171" s="9">
        <v>2.696388937242733</v>
      </c>
      <c r="G171" s="9">
        <v>-7.6649094176605237</v>
      </c>
      <c r="H171" s="9">
        <v>0.5</v>
      </c>
    </row>
    <row r="172" spans="1:8" x14ac:dyDescent="0.2">
      <c r="A172" t="s">
        <v>61</v>
      </c>
      <c r="B172" t="s">
        <v>166</v>
      </c>
      <c r="C172" t="e">
        <f t="shared" si="23"/>
        <v>#REF!</v>
      </c>
      <c r="E172" s="9">
        <v>144.76682237586053</v>
      </c>
      <c r="F172" s="9">
        <v>133.909310697671</v>
      </c>
      <c r="G172" s="9">
        <v>119.35117485937278</v>
      </c>
      <c r="H172" s="9">
        <v>0</v>
      </c>
    </row>
    <row r="173" spans="1:8" ht="15.75" thickBot="1" x14ac:dyDescent="0.25">
      <c r="A173" t="s">
        <v>283</v>
      </c>
      <c r="B173" t="s">
        <v>368</v>
      </c>
      <c r="C173" t="e">
        <f t="shared" si="23"/>
        <v>#REF!</v>
      </c>
      <c r="E173" s="9">
        <v>5.5906766086604849</v>
      </c>
      <c r="F173" s="9">
        <v>5.1713758630109483</v>
      </c>
      <c r="G173" s="9">
        <v>-25.032784281079433</v>
      </c>
      <c r="H173" s="9">
        <v>0.5</v>
      </c>
    </row>
    <row r="174" spans="1:8" ht="16.5" thickTop="1" thickBot="1" x14ac:dyDescent="0.25">
      <c r="A174" s="8"/>
      <c r="B174" s="8" t="s">
        <v>403</v>
      </c>
      <c r="C174" s="8" t="e">
        <f t="shared" si="23"/>
        <v>#REF!</v>
      </c>
      <c r="D174" s="8"/>
      <c r="E174" s="10">
        <f>SUM(E167:E173)</f>
        <v>167.79547759309088</v>
      </c>
      <c r="F174" s="10">
        <f t="shared" ref="F174" si="34">SUM(F167:F173)</f>
        <v>155.21081677360905</v>
      </c>
      <c r="G174" s="10">
        <f>SUM(G167:G173)</f>
        <v>52.326767923183169</v>
      </c>
      <c r="H174" s="10">
        <f t="shared" ref="H174" si="35">IF(G174&gt;0, 0, IF((1-(E174/(E174-G174)))&gt;0.5, 0.5, (1-(E174/(E174-G174)))))</f>
        <v>0</v>
      </c>
    </row>
    <row r="175" spans="1:8" ht="15.75" thickTop="1" x14ac:dyDescent="0.2">
      <c r="C175" t="e">
        <f t="shared" si="23"/>
        <v>#REF!</v>
      </c>
      <c r="E175" s="9"/>
      <c r="F175" s="9"/>
      <c r="G175" s="9"/>
      <c r="H175" s="9"/>
    </row>
    <row r="176" spans="1:8" x14ac:dyDescent="0.2">
      <c r="A176" t="s">
        <v>63</v>
      </c>
      <c r="B176" t="s">
        <v>168</v>
      </c>
      <c r="C176" t="e">
        <f t="shared" si="23"/>
        <v>#REF!</v>
      </c>
      <c r="E176" s="9">
        <v>1.9746905293595021</v>
      </c>
      <c r="F176" s="9">
        <v>1.8265887396575393</v>
      </c>
      <c r="G176" s="9">
        <v>-9.4947811257054529</v>
      </c>
      <c r="H176" s="9">
        <v>0.5</v>
      </c>
    </row>
    <row r="177" spans="1:8" x14ac:dyDescent="0.2">
      <c r="A177" t="s">
        <v>64</v>
      </c>
      <c r="B177" t="s">
        <v>169</v>
      </c>
      <c r="C177" t="e">
        <f t="shared" si="23"/>
        <v>#REF!</v>
      </c>
      <c r="E177" s="9">
        <v>1.9778019822894595</v>
      </c>
      <c r="F177" s="9">
        <v>1.8294668336177502</v>
      </c>
      <c r="G177" s="9">
        <v>-11.772338129084018</v>
      </c>
      <c r="H177" s="9">
        <v>0.5</v>
      </c>
    </row>
    <row r="178" spans="1:8" x14ac:dyDescent="0.2">
      <c r="A178" t="s">
        <v>65</v>
      </c>
      <c r="B178" t="s">
        <v>170</v>
      </c>
      <c r="C178" t="e">
        <f t="shared" si="23"/>
        <v>#REF!</v>
      </c>
      <c r="E178" s="9">
        <v>2.2505461315422335</v>
      </c>
      <c r="F178" s="9">
        <v>2.0817551716765661</v>
      </c>
      <c r="G178" s="9">
        <v>-5.0707850105400238</v>
      </c>
      <c r="H178" s="9">
        <v>0.5</v>
      </c>
    </row>
    <row r="179" spans="1:8" x14ac:dyDescent="0.2">
      <c r="A179" t="s">
        <v>66</v>
      </c>
      <c r="B179" t="s">
        <v>171</v>
      </c>
      <c r="C179" t="e">
        <f t="shared" si="23"/>
        <v>#REF!</v>
      </c>
      <c r="E179" s="9">
        <v>2.2603904462449758</v>
      </c>
      <c r="F179" s="9">
        <v>2.0908611627766023</v>
      </c>
      <c r="G179" s="9">
        <v>-7.4959057508174514</v>
      </c>
      <c r="H179" s="9">
        <v>0.5</v>
      </c>
    </row>
    <row r="180" spans="1:8" x14ac:dyDescent="0.2">
      <c r="A180" t="s">
        <v>67</v>
      </c>
      <c r="B180" t="s">
        <v>172</v>
      </c>
      <c r="C180" t="e">
        <f t="shared" si="23"/>
        <v>#REF!</v>
      </c>
      <c r="E180" s="9">
        <v>2.3573986934802087</v>
      </c>
      <c r="F180" s="9">
        <v>2.1805937914691929</v>
      </c>
      <c r="G180" s="9">
        <v>-7.8672451454200099</v>
      </c>
      <c r="H180" s="9">
        <v>0.5</v>
      </c>
    </row>
    <row r="181" spans="1:8" x14ac:dyDescent="0.2">
      <c r="A181" t="s">
        <v>68</v>
      </c>
      <c r="B181" t="s">
        <v>173</v>
      </c>
      <c r="C181" t="e">
        <f t="shared" si="23"/>
        <v>#REF!</v>
      </c>
      <c r="E181" s="9">
        <v>85.932195700101161</v>
      </c>
      <c r="F181" s="9">
        <v>79.487281022593592</v>
      </c>
      <c r="G181" s="9">
        <v>61.986098365162128</v>
      </c>
      <c r="H181" s="9">
        <v>0</v>
      </c>
    </row>
    <row r="182" spans="1:8" ht="15.75" thickBot="1" x14ac:dyDescent="0.25">
      <c r="A182" t="s">
        <v>260</v>
      </c>
      <c r="B182" t="s">
        <v>345</v>
      </c>
      <c r="C182" t="e">
        <f t="shared" si="23"/>
        <v>#REF!</v>
      </c>
      <c r="E182" s="9">
        <v>1.7610996292261649</v>
      </c>
      <c r="F182" s="9">
        <v>1.6290171570342027</v>
      </c>
      <c r="G182" s="9">
        <v>-6.0994937467578856</v>
      </c>
      <c r="H182" s="9">
        <v>0.5</v>
      </c>
    </row>
    <row r="183" spans="1:8" ht="16.5" thickTop="1" thickBot="1" x14ac:dyDescent="0.25">
      <c r="A183" s="8"/>
      <c r="B183" s="8" t="s">
        <v>404</v>
      </c>
      <c r="C183" s="8" t="e">
        <f t="shared" ref="C183:C242" si="36">C182+1</f>
        <v>#REF!</v>
      </c>
      <c r="D183" s="8"/>
      <c r="E183" s="10">
        <f>SUM(E176:E182)</f>
        <v>98.514123112243709</v>
      </c>
      <c r="F183" s="10">
        <f t="shared" ref="F183" si="37">SUM(F176:F182)</f>
        <v>91.125563878825446</v>
      </c>
      <c r="G183" s="10">
        <f>SUM(G176:G182)</f>
        <v>14.185549456837286</v>
      </c>
      <c r="H183" s="10">
        <f t="shared" ref="H183" si="38">IF(G183&gt;0, 0, IF((1-(E183/(E183-G183)))&gt;0.5, 0.5, (1-(E183/(E183-G183)))))</f>
        <v>0</v>
      </c>
    </row>
    <row r="184" spans="1:8" ht="15.75" thickTop="1" x14ac:dyDescent="0.2">
      <c r="C184" t="e">
        <f t="shared" si="36"/>
        <v>#REF!</v>
      </c>
      <c r="E184" s="9"/>
      <c r="F184" s="9"/>
      <c r="G184" s="9"/>
      <c r="H184" s="9"/>
    </row>
    <row r="185" spans="1:8" x14ac:dyDescent="0.2">
      <c r="A185" t="s">
        <v>77</v>
      </c>
      <c r="B185" t="s">
        <v>182</v>
      </c>
      <c r="C185" t="e">
        <f t="shared" si="36"/>
        <v>#REF!</v>
      </c>
      <c r="E185" s="9">
        <v>3.5662916853612328</v>
      </c>
      <c r="F185" s="9">
        <v>3.2988198089591405</v>
      </c>
      <c r="G185" s="9">
        <v>-27.093098122182838</v>
      </c>
      <c r="H185" s="9">
        <v>0.5</v>
      </c>
    </row>
    <row r="186" spans="1:8" x14ac:dyDescent="0.2">
      <c r="A186" t="s">
        <v>78</v>
      </c>
      <c r="B186" t="s">
        <v>183</v>
      </c>
      <c r="C186" t="e">
        <f t="shared" si="36"/>
        <v>#REF!</v>
      </c>
      <c r="E186" s="9">
        <v>2.0041446484472405</v>
      </c>
      <c r="F186" s="9">
        <v>1.8538337998136976</v>
      </c>
      <c r="G186" s="9">
        <v>-11.239870091612028</v>
      </c>
      <c r="H186" s="9">
        <v>0.5</v>
      </c>
    </row>
    <row r="187" spans="1:8" ht="15.75" thickBot="1" x14ac:dyDescent="0.25">
      <c r="A187" t="s">
        <v>79</v>
      </c>
      <c r="B187" t="s">
        <v>184</v>
      </c>
      <c r="C187" t="e">
        <f t="shared" si="36"/>
        <v>#REF!</v>
      </c>
      <c r="E187" s="9">
        <v>67.197261851572151</v>
      </c>
      <c r="F187" s="9">
        <v>62.157467212704248</v>
      </c>
      <c r="G187" s="9">
        <v>37.821192013063154</v>
      </c>
      <c r="H187" s="9">
        <v>0</v>
      </c>
    </row>
    <row r="188" spans="1:8" ht="16.5" thickTop="1" thickBot="1" x14ac:dyDescent="0.25">
      <c r="A188" s="8"/>
      <c r="B188" s="8" t="s">
        <v>405</v>
      </c>
      <c r="C188" s="8" t="e">
        <f t="shared" si="36"/>
        <v>#REF!</v>
      </c>
      <c r="D188" s="8"/>
      <c r="E188" s="10">
        <f>SUM(E185:E187)</f>
        <v>72.767698185380624</v>
      </c>
      <c r="F188" s="10">
        <f t="shared" ref="F188" si="39">SUM(F185:F187)</f>
        <v>67.310120821477085</v>
      </c>
      <c r="G188" s="10">
        <f>SUM(G185:G187)</f>
        <v>-0.51177620073170971</v>
      </c>
      <c r="H188" s="10">
        <f t="shared" ref="H188" si="40">IF(G188&gt;0, 0, IF((1-(E188/(E188-G188)))&gt;0.5, 0.5, (1-(E188/(E188-G188)))))</f>
        <v>6.9838956272412211E-3</v>
      </c>
    </row>
    <row r="189" spans="1:8" ht="15.75" thickTop="1" x14ac:dyDescent="0.2">
      <c r="C189" t="e">
        <f t="shared" si="36"/>
        <v>#REF!</v>
      </c>
      <c r="E189" s="9"/>
      <c r="F189" s="9"/>
      <c r="G189" s="9"/>
      <c r="H189" s="9"/>
    </row>
    <row r="190" spans="1:8" x14ac:dyDescent="0.2">
      <c r="A190" t="s">
        <v>284</v>
      </c>
      <c r="B190" t="s">
        <v>369</v>
      </c>
      <c r="C190" t="e">
        <f t="shared" si="36"/>
        <v>#REF!</v>
      </c>
      <c r="E190" s="9">
        <v>1.3872919819764762</v>
      </c>
      <c r="F190" s="9">
        <v>1.2832450833282405</v>
      </c>
      <c r="G190" s="9">
        <v>-5.6375490318207895</v>
      </c>
      <c r="H190" s="9">
        <v>0.5</v>
      </c>
    </row>
    <row r="191" spans="1:8" x14ac:dyDescent="0.2">
      <c r="A191" t="s">
        <v>285</v>
      </c>
      <c r="B191" t="s">
        <v>370</v>
      </c>
      <c r="C191" t="e">
        <f t="shared" si="36"/>
        <v>#REF!</v>
      </c>
      <c r="E191" s="9">
        <v>1.9495629715945813</v>
      </c>
      <c r="F191" s="9">
        <v>1.8033457487249878</v>
      </c>
      <c r="G191" s="9">
        <v>-8.471625234651162</v>
      </c>
      <c r="H191" s="9">
        <v>0.5</v>
      </c>
    </row>
    <row r="192" spans="1:8" x14ac:dyDescent="0.2">
      <c r="A192" t="s">
        <v>286</v>
      </c>
      <c r="B192" t="s">
        <v>371</v>
      </c>
      <c r="C192" t="e">
        <f t="shared" si="36"/>
        <v>#REF!</v>
      </c>
      <c r="E192" s="9">
        <v>1.530268636817141</v>
      </c>
      <c r="F192" s="9">
        <v>1.4154984890558555</v>
      </c>
      <c r="G192" s="9">
        <v>-5.3762447823829236</v>
      </c>
      <c r="H192" s="9">
        <v>0.5</v>
      </c>
    </row>
    <row r="193" spans="1:8" x14ac:dyDescent="0.2">
      <c r="A193" t="s">
        <v>287</v>
      </c>
      <c r="B193" t="s">
        <v>372</v>
      </c>
      <c r="C193" t="e">
        <f t="shared" si="36"/>
        <v>#REF!</v>
      </c>
      <c r="E193" s="9">
        <v>1.4047733217571234</v>
      </c>
      <c r="F193" s="9">
        <v>1.2994153226253393</v>
      </c>
      <c r="G193" s="9">
        <v>-3.7546411469119505</v>
      </c>
      <c r="H193" s="9">
        <v>0.5</v>
      </c>
    </row>
    <row r="194" spans="1:8" x14ac:dyDescent="0.2">
      <c r="A194" t="s">
        <v>288</v>
      </c>
      <c r="B194" t="s">
        <v>373</v>
      </c>
      <c r="C194" t="e">
        <f t="shared" si="36"/>
        <v>#REF!</v>
      </c>
      <c r="E194" s="9">
        <v>4.0026211938592393</v>
      </c>
      <c r="F194" s="9">
        <v>3.7024246043197966</v>
      </c>
      <c r="G194" s="9">
        <v>-9.8761730696102124</v>
      </c>
      <c r="H194" s="9">
        <v>0.5</v>
      </c>
    </row>
    <row r="195" spans="1:8" ht="15.75" thickBot="1" x14ac:dyDescent="0.25">
      <c r="A195" t="s">
        <v>289</v>
      </c>
      <c r="B195" t="s">
        <v>374</v>
      </c>
      <c r="C195" t="e">
        <f t="shared" si="36"/>
        <v>#REF!</v>
      </c>
      <c r="E195" s="9">
        <v>63.238180542784761</v>
      </c>
      <c r="F195" s="9">
        <v>58.4953170020759</v>
      </c>
      <c r="G195" s="9">
        <v>44.652359682313154</v>
      </c>
      <c r="H195" s="9">
        <v>0</v>
      </c>
    </row>
    <row r="196" spans="1:8" ht="16.5" thickTop="1" thickBot="1" x14ac:dyDescent="0.25">
      <c r="A196" s="8"/>
      <c r="B196" s="8" t="s">
        <v>406</v>
      </c>
      <c r="C196" s="8" t="e">
        <f t="shared" si="36"/>
        <v>#REF!</v>
      </c>
      <c r="D196" s="8"/>
      <c r="E196" s="10">
        <f>SUM(E190:E195)</f>
        <v>73.512698648789325</v>
      </c>
      <c r="F196" s="10">
        <f t="shared" ref="F196" si="41">SUM(F190:F195)</f>
        <v>67.999246250130113</v>
      </c>
      <c r="G196" s="10">
        <f>SUM(G190:G195)</f>
        <v>11.536126416936114</v>
      </c>
      <c r="H196" s="10">
        <f t="shared" ref="H196" si="42">IF(G196&gt;0, 0, IF((1-(E196/(E196-G196)))&gt;0.5, 0.5, (1-(E196/(E196-G196)))))</f>
        <v>0</v>
      </c>
    </row>
    <row r="197" spans="1:8" ht="15.75" thickTop="1" x14ac:dyDescent="0.2">
      <c r="C197" t="e">
        <f t="shared" si="36"/>
        <v>#REF!</v>
      </c>
      <c r="E197" s="9"/>
      <c r="F197" s="9"/>
      <c r="G197" s="9"/>
      <c r="H197" s="9"/>
    </row>
    <row r="198" spans="1:8" x14ac:dyDescent="0.2">
      <c r="A198" t="s">
        <v>69</v>
      </c>
      <c r="B198" t="s">
        <v>174</v>
      </c>
      <c r="C198" t="e">
        <f t="shared" si="36"/>
        <v>#REF!</v>
      </c>
      <c r="E198" s="9">
        <v>101.69688015342759</v>
      </c>
      <c r="F198" s="9">
        <v>94.069614141920525</v>
      </c>
      <c r="G198" s="9">
        <v>83.257328858327881</v>
      </c>
      <c r="H198" s="9">
        <v>0</v>
      </c>
    </row>
    <row r="199" spans="1:8" x14ac:dyDescent="0.2">
      <c r="A199" t="s">
        <v>70</v>
      </c>
      <c r="B199" t="s">
        <v>175</v>
      </c>
      <c r="C199" t="e">
        <f t="shared" si="36"/>
        <v>#REF!</v>
      </c>
      <c r="E199" s="9">
        <v>3.6282767592032008</v>
      </c>
      <c r="F199" s="9">
        <v>3.3561560022629608</v>
      </c>
      <c r="G199" s="9">
        <v>-9.0870505505203703</v>
      </c>
      <c r="H199" s="9">
        <v>0.5</v>
      </c>
    </row>
    <row r="200" spans="1:8" x14ac:dyDescent="0.2">
      <c r="A200" t="s">
        <v>71</v>
      </c>
      <c r="B200" t="s">
        <v>176</v>
      </c>
      <c r="C200" t="e">
        <f t="shared" si="36"/>
        <v>#REF!</v>
      </c>
      <c r="E200" s="9">
        <v>3.4852161921379001</v>
      </c>
      <c r="F200" s="9">
        <v>3.223824977727558</v>
      </c>
      <c r="G200" s="9">
        <v>-7.0027323801835228</v>
      </c>
      <c r="H200" s="9">
        <v>0.5</v>
      </c>
    </row>
    <row r="201" spans="1:8" x14ac:dyDescent="0.2">
      <c r="A201" t="s">
        <v>72</v>
      </c>
      <c r="B201" t="s">
        <v>177</v>
      </c>
      <c r="C201" t="e">
        <f t="shared" si="36"/>
        <v>#REF!</v>
      </c>
      <c r="E201" s="9">
        <v>2.7058596858302195</v>
      </c>
      <c r="F201" s="9">
        <v>2.5029202093929532</v>
      </c>
      <c r="G201" s="9">
        <v>-7.2899654445124522</v>
      </c>
      <c r="H201" s="9">
        <v>0.5</v>
      </c>
    </row>
    <row r="202" spans="1:8" x14ac:dyDescent="0.2">
      <c r="A202" t="s">
        <v>73</v>
      </c>
      <c r="B202" t="s">
        <v>178</v>
      </c>
      <c r="C202" t="e">
        <f t="shared" si="36"/>
        <v>#REF!</v>
      </c>
      <c r="E202" s="9">
        <v>3.7879835081346021</v>
      </c>
      <c r="F202" s="9">
        <v>3.5038847450245068</v>
      </c>
      <c r="G202" s="9">
        <v>-12.390207940623643</v>
      </c>
      <c r="H202" s="9">
        <v>0.5</v>
      </c>
    </row>
    <row r="203" spans="1:8" x14ac:dyDescent="0.2">
      <c r="A203" t="s">
        <v>74</v>
      </c>
      <c r="B203" t="s">
        <v>179</v>
      </c>
      <c r="C203" t="e">
        <f t="shared" si="36"/>
        <v>#REF!</v>
      </c>
      <c r="E203" s="9">
        <v>2.8729919668992419</v>
      </c>
      <c r="F203" s="9">
        <v>2.6575175693817985</v>
      </c>
      <c r="G203" s="9">
        <v>-5.5147552139348814</v>
      </c>
      <c r="H203" s="9">
        <v>0.5</v>
      </c>
    </row>
    <row r="204" spans="1:8" x14ac:dyDescent="0.2">
      <c r="A204" t="s">
        <v>75</v>
      </c>
      <c r="B204" t="s">
        <v>180</v>
      </c>
      <c r="C204" t="e">
        <f t="shared" si="36"/>
        <v>#REF!</v>
      </c>
      <c r="E204" s="9">
        <v>3.4345191506904218</v>
      </c>
      <c r="F204" s="9">
        <v>3.1769302143886406</v>
      </c>
      <c r="G204" s="9">
        <v>-10.799881410629073</v>
      </c>
      <c r="H204" s="9">
        <v>0.5</v>
      </c>
    </row>
    <row r="205" spans="1:8" ht="15.75" thickBot="1" x14ac:dyDescent="0.25">
      <c r="A205" t="s">
        <v>76</v>
      </c>
      <c r="B205" t="s">
        <v>181</v>
      </c>
      <c r="C205" t="e">
        <f t="shared" si="36"/>
        <v>#REF!</v>
      </c>
      <c r="E205" s="9">
        <v>2.2266424847565491</v>
      </c>
      <c r="F205" s="9">
        <v>2.0596442983998084</v>
      </c>
      <c r="G205" s="9">
        <v>-7.8466405203120972</v>
      </c>
      <c r="H205" s="9">
        <v>0.5</v>
      </c>
    </row>
    <row r="206" spans="1:8" ht="16.5" thickTop="1" thickBot="1" x14ac:dyDescent="0.25">
      <c r="A206" s="8"/>
      <c r="B206" s="8" t="s">
        <v>407</v>
      </c>
      <c r="C206" s="8" t="e">
        <f t="shared" si="36"/>
        <v>#REF!</v>
      </c>
      <c r="D206" s="8"/>
      <c r="E206" s="10">
        <f>SUM(E198:E205)</f>
        <v>123.83836990107972</v>
      </c>
      <c r="F206" s="10">
        <f t="shared" ref="F206" si="43">SUM(F198:F205)</f>
        <v>114.55049215849874</v>
      </c>
      <c r="G206" s="10">
        <f>SUM(G198:G205)</f>
        <v>23.326095397611837</v>
      </c>
      <c r="H206" s="10">
        <f t="shared" ref="H206" si="44">IF(G206&gt;0, 0, IF((1-(E206/(E206-G206)))&gt;0.5, 0.5, (1-(E206/(E206-G206)))))</f>
        <v>0</v>
      </c>
    </row>
    <row r="207" spans="1:8" ht="15.75" thickTop="1" x14ac:dyDescent="0.2">
      <c r="C207" t="e">
        <f t="shared" si="36"/>
        <v>#REF!</v>
      </c>
      <c r="E207" s="9"/>
      <c r="F207" s="9"/>
      <c r="G207" s="9"/>
      <c r="H207" s="9"/>
    </row>
    <row r="208" spans="1:8" x14ac:dyDescent="0.2">
      <c r="A208" t="s">
        <v>81</v>
      </c>
      <c r="B208" t="s">
        <v>186</v>
      </c>
      <c r="C208" t="e">
        <f>#REF!+1</f>
        <v>#REF!</v>
      </c>
      <c r="E208" s="9">
        <v>2.7142163083528041</v>
      </c>
      <c r="F208" s="9">
        <v>2.5106500852263438</v>
      </c>
      <c r="G208" s="9">
        <v>-9.5964885050784332</v>
      </c>
      <c r="H208" s="9">
        <v>0.5</v>
      </c>
    </row>
    <row r="209" spans="1:8" x14ac:dyDescent="0.2">
      <c r="A209" t="s">
        <v>82</v>
      </c>
      <c r="B209" t="s">
        <v>187</v>
      </c>
      <c r="C209" t="e">
        <f>#REF!+1</f>
        <v>#REF!</v>
      </c>
      <c r="E209" s="9">
        <v>3.3179048167121339</v>
      </c>
      <c r="F209" s="9">
        <v>3.0690619554587237</v>
      </c>
      <c r="G209" s="9">
        <v>-10.219662898588254</v>
      </c>
      <c r="H209" s="9">
        <v>0.5</v>
      </c>
    </row>
    <row r="210" spans="1:8" ht="15.75" thickBot="1" x14ac:dyDescent="0.25">
      <c r="A210" t="s">
        <v>80</v>
      </c>
      <c r="B210" t="s">
        <v>185</v>
      </c>
      <c r="C210" t="e">
        <f t="shared" si="36"/>
        <v>#REF!</v>
      </c>
      <c r="E210" s="9">
        <v>63.785308533483992</v>
      </c>
      <c r="F210" s="9">
        <v>59.001410393472696</v>
      </c>
      <c r="G210" s="9">
        <v>49.260290436213054</v>
      </c>
      <c r="H210" s="9">
        <v>0</v>
      </c>
    </row>
    <row r="211" spans="1:8" ht="16.5" thickTop="1" thickBot="1" x14ac:dyDescent="0.25">
      <c r="A211" s="8"/>
      <c r="B211" s="8" t="s">
        <v>408</v>
      </c>
      <c r="C211" s="8" t="e">
        <f t="shared" si="36"/>
        <v>#REF!</v>
      </c>
      <c r="D211" s="8"/>
      <c r="E211" s="10">
        <f>SUM(E208:E210)</f>
        <v>69.817429658548932</v>
      </c>
      <c r="F211" s="10">
        <f>SUM(F208:F210)</f>
        <v>64.581122434157763</v>
      </c>
      <c r="G211" s="10">
        <f>SUM(G208:G210)</f>
        <v>29.444139032546367</v>
      </c>
      <c r="H211" s="10">
        <f t="shared" ref="H211" si="45">IF(G211&gt;0, 0, IF((1-(E211/(E211-G211)))&gt;0.5, 0.5, (1-(E211/(E211-G211)))))</f>
        <v>0</v>
      </c>
    </row>
    <row r="212" spans="1:8" ht="15.75" thickTop="1" x14ac:dyDescent="0.2">
      <c r="C212" t="e">
        <f t="shared" si="36"/>
        <v>#REF!</v>
      </c>
      <c r="E212" s="9"/>
      <c r="F212" s="9"/>
      <c r="G212" s="9"/>
      <c r="H212" s="9"/>
    </row>
    <row r="213" spans="1:8" x14ac:dyDescent="0.2">
      <c r="A213" t="s">
        <v>83</v>
      </c>
      <c r="B213" t="s">
        <v>188</v>
      </c>
      <c r="C213" t="e">
        <f t="shared" si="36"/>
        <v>#REF!</v>
      </c>
      <c r="E213" s="9">
        <v>68.048899025029073</v>
      </c>
      <c r="F213" s="9">
        <v>62.945231598151899</v>
      </c>
      <c r="G213" s="9">
        <v>28.53136357764555</v>
      </c>
      <c r="H213" s="9">
        <v>0</v>
      </c>
    </row>
    <row r="214" spans="1:8" x14ac:dyDescent="0.2">
      <c r="A214" t="s">
        <v>84</v>
      </c>
      <c r="B214" t="s">
        <v>189</v>
      </c>
      <c r="C214" t="e">
        <f t="shared" si="36"/>
        <v>#REF!</v>
      </c>
      <c r="E214" s="9">
        <v>94.499971044277871</v>
      </c>
      <c r="F214" s="9">
        <v>87.41247321595705</v>
      </c>
      <c r="G214" s="9">
        <v>71.679822432673845</v>
      </c>
      <c r="H214" s="9">
        <v>0</v>
      </c>
    </row>
    <row r="215" spans="1:8" x14ac:dyDescent="0.2">
      <c r="A215" t="s">
        <v>85</v>
      </c>
      <c r="B215" t="s">
        <v>190</v>
      </c>
      <c r="C215" t="e">
        <f t="shared" si="36"/>
        <v>#REF!</v>
      </c>
      <c r="E215" s="9">
        <v>8.9826663244032545</v>
      </c>
      <c r="F215" s="9">
        <v>8.3089663500730104</v>
      </c>
      <c r="G215" s="9">
        <v>5.6407949536426276</v>
      </c>
      <c r="H215" s="9">
        <v>0</v>
      </c>
    </row>
    <row r="216" spans="1:8" x14ac:dyDescent="0.2">
      <c r="A216" t="s">
        <v>86</v>
      </c>
      <c r="B216" t="s">
        <v>191</v>
      </c>
      <c r="C216" t="e">
        <f t="shared" si="36"/>
        <v>#REF!</v>
      </c>
      <c r="E216" s="9">
        <v>2.1925723051839414</v>
      </c>
      <c r="F216" s="9">
        <v>2.0281293822951461</v>
      </c>
      <c r="G216" s="9">
        <v>-5.4597379703211502</v>
      </c>
      <c r="H216" s="9">
        <v>0.5</v>
      </c>
    </row>
    <row r="217" spans="1:8" x14ac:dyDescent="0.2">
      <c r="A217" t="s">
        <v>87</v>
      </c>
      <c r="B217" t="s">
        <v>192</v>
      </c>
      <c r="C217" t="e">
        <f t="shared" si="36"/>
        <v>#REF!</v>
      </c>
      <c r="E217" s="9">
        <v>2.448999210664589</v>
      </c>
      <c r="F217" s="9">
        <v>2.2653242698647449</v>
      </c>
      <c r="G217" s="9">
        <v>-5.1623300200737159</v>
      </c>
      <c r="H217" s="9">
        <v>0.5</v>
      </c>
    </row>
    <row r="218" spans="1:8" x14ac:dyDescent="0.2">
      <c r="A218" t="s">
        <v>88</v>
      </c>
      <c r="B218" t="s">
        <v>193</v>
      </c>
      <c r="C218" t="e">
        <f t="shared" si="36"/>
        <v>#REF!</v>
      </c>
      <c r="E218" s="9">
        <v>3.4889466933523687</v>
      </c>
      <c r="F218" s="9">
        <v>3.2272756913509411</v>
      </c>
      <c r="G218" s="9">
        <v>-8.9807378962223741</v>
      </c>
      <c r="H218" s="9">
        <v>0.5</v>
      </c>
    </row>
    <row r="219" spans="1:8" ht="15.75" thickBot="1" x14ac:dyDescent="0.25">
      <c r="A219" t="s">
        <v>89</v>
      </c>
      <c r="B219" t="s">
        <v>194</v>
      </c>
      <c r="C219" t="e">
        <f t="shared" si="36"/>
        <v>#REF!</v>
      </c>
      <c r="E219" s="9">
        <v>2.6376373978964467</v>
      </c>
      <c r="F219" s="9">
        <v>2.4398145930542134</v>
      </c>
      <c r="G219" s="9">
        <v>-13.472337111158934</v>
      </c>
      <c r="H219" s="9">
        <v>0.5</v>
      </c>
    </row>
    <row r="220" spans="1:8" ht="16.5" thickTop="1" thickBot="1" x14ac:dyDescent="0.25">
      <c r="A220" s="8"/>
      <c r="B220" s="8" t="s">
        <v>409</v>
      </c>
      <c r="C220" s="8" t="e">
        <f t="shared" si="36"/>
        <v>#REF!</v>
      </c>
      <c r="D220" s="8"/>
      <c r="E220" s="10">
        <f>SUM(E213:E219)</f>
        <v>182.29969200080754</v>
      </c>
      <c r="F220" s="10">
        <f t="shared" ref="F220" si="46">SUM(F213:F219)</f>
        <v>168.62721510074701</v>
      </c>
      <c r="G220" s="10">
        <f>SUM(G213:G219)</f>
        <v>72.776837966185852</v>
      </c>
      <c r="H220" s="10">
        <f t="shared" ref="H220" si="47">IF(G220&gt;0, 0, IF((1-(E220/(E220-G220)))&gt;0.5, 0.5, (1-(E220/(E220-G220)))))</f>
        <v>0</v>
      </c>
    </row>
    <row r="221" spans="1:8" ht="15.75" thickTop="1" x14ac:dyDescent="0.2">
      <c r="C221" t="e">
        <f t="shared" si="36"/>
        <v>#REF!</v>
      </c>
      <c r="E221" s="9"/>
      <c r="F221" s="9"/>
      <c r="G221" s="9"/>
      <c r="H221" s="9"/>
    </row>
    <row r="222" spans="1:8" x14ac:dyDescent="0.2">
      <c r="A222" t="s">
        <v>90</v>
      </c>
      <c r="B222" t="s">
        <v>195</v>
      </c>
      <c r="C222" t="e">
        <f t="shared" si="36"/>
        <v>#REF!</v>
      </c>
      <c r="E222" s="9">
        <v>1.9972600370472615</v>
      </c>
      <c r="F222" s="9">
        <v>1.847465534268717</v>
      </c>
      <c r="G222" s="9">
        <v>-6.7157075185730797</v>
      </c>
      <c r="H222" s="9">
        <v>0.5</v>
      </c>
    </row>
    <row r="223" spans="1:8" x14ac:dyDescent="0.2">
      <c r="A223" t="s">
        <v>91</v>
      </c>
      <c r="B223" t="s">
        <v>196</v>
      </c>
      <c r="C223" t="e">
        <f t="shared" si="36"/>
        <v>#REF!</v>
      </c>
      <c r="E223" s="9">
        <v>1.8715651334802677</v>
      </c>
      <c r="F223" s="9">
        <v>1.7311977484692478</v>
      </c>
      <c r="G223" s="9">
        <v>-7.3409916065419232</v>
      </c>
      <c r="H223" s="9">
        <v>0.5</v>
      </c>
    </row>
    <row r="224" spans="1:8" x14ac:dyDescent="0.2">
      <c r="A224" t="s">
        <v>92</v>
      </c>
      <c r="B224" t="s">
        <v>197</v>
      </c>
      <c r="C224" t="e">
        <f t="shared" si="36"/>
        <v>#REF!</v>
      </c>
      <c r="E224" s="9">
        <v>4.0690781607558115</v>
      </c>
      <c r="F224" s="9">
        <v>3.7638972986991255</v>
      </c>
      <c r="G224" s="9">
        <v>-15.959147145060436</v>
      </c>
      <c r="H224" s="9">
        <v>0.5</v>
      </c>
    </row>
    <row r="225" spans="1:8" x14ac:dyDescent="0.2">
      <c r="A225" t="s">
        <v>93</v>
      </c>
      <c r="B225" t="s">
        <v>198</v>
      </c>
      <c r="C225" t="e">
        <f t="shared" si="36"/>
        <v>#REF!</v>
      </c>
      <c r="E225" s="9">
        <v>2.1237996818443907</v>
      </c>
      <c r="F225" s="9">
        <v>1.9645147057060619</v>
      </c>
      <c r="G225" s="9">
        <v>-6.5093228242114165</v>
      </c>
      <c r="H225" s="9">
        <v>0.5</v>
      </c>
    </row>
    <row r="226" spans="1:8" x14ac:dyDescent="0.2">
      <c r="A226" t="s">
        <v>94</v>
      </c>
      <c r="B226" t="s">
        <v>199</v>
      </c>
      <c r="C226" t="e">
        <f t="shared" si="36"/>
        <v>#REF!</v>
      </c>
      <c r="E226" s="9">
        <v>2.353012038530907</v>
      </c>
      <c r="F226" s="9">
        <v>2.1765361356410891</v>
      </c>
      <c r="G226" s="9">
        <v>-14.638619278710843</v>
      </c>
      <c r="H226" s="9">
        <v>0.5</v>
      </c>
    </row>
    <row r="227" spans="1:8" x14ac:dyDescent="0.2">
      <c r="A227" t="s">
        <v>96</v>
      </c>
      <c r="B227" t="s">
        <v>201</v>
      </c>
      <c r="C227" t="e">
        <f t="shared" si="36"/>
        <v>#REF!</v>
      </c>
      <c r="E227" s="9">
        <v>3.7766261335680364</v>
      </c>
      <c r="F227" s="9">
        <v>3.493379173550434</v>
      </c>
      <c r="G227" s="9">
        <v>-6.9906287690093221</v>
      </c>
      <c r="H227" s="9">
        <v>0.5</v>
      </c>
    </row>
    <row r="228" spans="1:8" x14ac:dyDescent="0.2">
      <c r="A228" t="s">
        <v>97</v>
      </c>
      <c r="B228" t="s">
        <v>202</v>
      </c>
      <c r="C228" t="e">
        <f t="shared" si="36"/>
        <v>#REF!</v>
      </c>
      <c r="E228" s="9">
        <v>95.912678707618241</v>
      </c>
      <c r="F228" s="9">
        <v>88.719227804546875</v>
      </c>
      <c r="G228" s="9">
        <v>72.93402679771421</v>
      </c>
      <c r="H228" s="9">
        <v>0</v>
      </c>
    </row>
    <row r="229" spans="1:8" ht="15.75" thickBot="1" x14ac:dyDescent="0.25">
      <c r="A229" t="s">
        <v>95</v>
      </c>
      <c r="B229" t="s">
        <v>200</v>
      </c>
      <c r="C229" t="e">
        <f t="shared" si="36"/>
        <v>#REF!</v>
      </c>
      <c r="E229" s="9">
        <v>2.6903829233830625</v>
      </c>
      <c r="F229" s="9">
        <v>2.488604204129333</v>
      </c>
      <c r="G229" s="9">
        <v>-14.813660406145681</v>
      </c>
      <c r="H229" s="9">
        <v>0.5</v>
      </c>
    </row>
    <row r="230" spans="1:8" ht="16.5" thickTop="1" thickBot="1" x14ac:dyDescent="0.25">
      <c r="A230" s="8"/>
      <c r="B230" s="8" t="s">
        <v>410</v>
      </c>
      <c r="C230" s="8" t="e">
        <f t="shared" si="36"/>
        <v>#REF!</v>
      </c>
      <c r="D230" s="8"/>
      <c r="E230" s="10">
        <f>SUM(E222:E229)</f>
        <v>114.79440281622799</v>
      </c>
      <c r="F230" s="10">
        <f t="shared" ref="F230" si="48">SUM(F222:F229)</f>
        <v>106.18482260501088</v>
      </c>
      <c r="G230" s="10">
        <f>SUM(G222:G229)</f>
        <v>-3.4050750538485275E-2</v>
      </c>
      <c r="H230" s="10">
        <f t="shared" ref="H230" si="49">IF(G230&gt;0, 0, IF((1-(E230/(E230-G230)))&gt;0.5, 0.5, (1-(E230/(E230-G230)))))</f>
        <v>2.9653582784416876E-4</v>
      </c>
    </row>
    <row r="231" spans="1:8" ht="15.75" thickTop="1" x14ac:dyDescent="0.2">
      <c r="C231" t="e">
        <f t="shared" si="36"/>
        <v>#REF!</v>
      </c>
      <c r="E231" s="9"/>
      <c r="F231" s="9"/>
      <c r="G231" s="9"/>
      <c r="H231" s="9"/>
    </row>
    <row r="232" spans="1:8" x14ac:dyDescent="0.2">
      <c r="A232" t="s">
        <v>100</v>
      </c>
      <c r="B232" t="s">
        <v>205</v>
      </c>
      <c r="C232" t="e">
        <f t="shared" si="36"/>
        <v>#REF!</v>
      </c>
      <c r="E232" s="9">
        <v>107.50836426412098</v>
      </c>
      <c r="F232" s="9">
        <v>99.445236944311915</v>
      </c>
      <c r="G232" s="9">
        <v>58.551670129440318</v>
      </c>
      <c r="H232" s="9">
        <v>0</v>
      </c>
    </row>
    <row r="233" spans="1:8" x14ac:dyDescent="0.2">
      <c r="A233" t="s">
        <v>99</v>
      </c>
      <c r="B233" t="s">
        <v>204</v>
      </c>
      <c r="C233" t="e">
        <f t="shared" si="36"/>
        <v>#REF!</v>
      </c>
      <c r="E233" s="9">
        <v>1.8013089560144318</v>
      </c>
      <c r="F233" s="9">
        <v>1.6662107843133496</v>
      </c>
      <c r="G233" s="9">
        <v>-15.001129721158257</v>
      </c>
      <c r="H233" s="9">
        <v>0.5</v>
      </c>
    </row>
    <row r="234" spans="1:8" x14ac:dyDescent="0.2">
      <c r="A234" t="s">
        <v>425</v>
      </c>
      <c r="B234" t="s">
        <v>421</v>
      </c>
      <c r="C234" t="e">
        <f t="shared" si="36"/>
        <v>#REF!</v>
      </c>
      <c r="E234" s="9">
        <v>2.1743577067255351</v>
      </c>
      <c r="F234" s="9">
        <v>2.01128087872112</v>
      </c>
      <c r="G234" s="9">
        <v>-21.944153031653574</v>
      </c>
      <c r="H234" s="9">
        <v>0.5</v>
      </c>
    </row>
    <row r="235" spans="1:8" x14ac:dyDescent="0.2">
      <c r="A235" t="s">
        <v>259</v>
      </c>
      <c r="B235" t="s">
        <v>344</v>
      </c>
      <c r="C235" t="e">
        <f t="shared" si="36"/>
        <v>#REF!</v>
      </c>
      <c r="E235" s="9">
        <v>69.147520855933124</v>
      </c>
      <c r="F235" s="9">
        <v>63.961456791738144</v>
      </c>
      <c r="G235" s="9">
        <v>31.9564395990765</v>
      </c>
      <c r="H235" s="9">
        <v>0</v>
      </c>
    </row>
    <row r="236" spans="1:8" x14ac:dyDescent="0.2">
      <c r="A236" t="s">
        <v>98</v>
      </c>
      <c r="B236" t="s">
        <v>203</v>
      </c>
      <c r="C236" t="e">
        <f t="shared" si="36"/>
        <v>#REF!</v>
      </c>
      <c r="E236" s="9">
        <v>2.7348585733005599</v>
      </c>
      <c r="F236" s="9">
        <v>2.5297441803030183</v>
      </c>
      <c r="G236" s="9">
        <v>-30.213400404249317</v>
      </c>
      <c r="H236" s="9">
        <v>0.5</v>
      </c>
    </row>
    <row r="237" spans="1:8" x14ac:dyDescent="0.2">
      <c r="A237" t="s">
        <v>426</v>
      </c>
      <c r="B237" t="s">
        <v>422</v>
      </c>
      <c r="C237" t="e">
        <f t="shared" si="36"/>
        <v>#REF!</v>
      </c>
      <c r="E237" s="9">
        <v>1.2011501222857179</v>
      </c>
      <c r="F237" s="9">
        <v>1.1110638631142891</v>
      </c>
      <c r="G237" s="9">
        <v>-15.451981844445481</v>
      </c>
      <c r="H237" s="9">
        <v>0.5</v>
      </c>
    </row>
    <row r="238" spans="1:8" ht="15.75" thickBot="1" x14ac:dyDescent="0.25">
      <c r="A238" t="s">
        <v>427</v>
      </c>
      <c r="B238" t="s">
        <v>423</v>
      </c>
      <c r="C238" t="e">
        <f t="shared" si="36"/>
        <v>#REF!</v>
      </c>
      <c r="E238" s="9">
        <v>1.4646633251867485</v>
      </c>
      <c r="F238" s="9">
        <v>1.3548135757977424</v>
      </c>
      <c r="G238" s="9">
        <v>-11.925168934490404</v>
      </c>
      <c r="H238" s="9">
        <v>0.5</v>
      </c>
    </row>
    <row r="239" spans="1:8" ht="16.5" thickTop="1" thickBot="1" x14ac:dyDescent="0.25">
      <c r="A239" s="8"/>
      <c r="B239" s="8" t="s">
        <v>411</v>
      </c>
      <c r="C239" s="8" t="e">
        <f t="shared" si="36"/>
        <v>#REF!</v>
      </c>
      <c r="D239" s="8"/>
      <c r="E239" s="10">
        <f>SUM(E232:E238)</f>
        <v>186.03222380356709</v>
      </c>
      <c r="F239" s="10">
        <f t="shared" ref="F239" si="50">SUM(F232:F238)</f>
        <v>172.07980701829959</v>
      </c>
      <c r="G239" s="10">
        <f>SUM(G232:G238)</f>
        <v>-4.0277242074802153</v>
      </c>
      <c r="H239" s="10">
        <f t="shared" ref="H239" si="51">IF(G239&gt;0, 0, IF((1-(E239/(E239-G239)))&gt;0.5, 0.5, (1-(E239/(E239-G239)))))</f>
        <v>2.1191862092091673E-2</v>
      </c>
    </row>
    <row r="240" spans="1:8" ht="15.75" thickTop="1" x14ac:dyDescent="0.2">
      <c r="C240" t="e">
        <f t="shared" si="36"/>
        <v>#REF!</v>
      </c>
      <c r="E240" s="9"/>
      <c r="F240" s="9"/>
      <c r="G240" s="9"/>
      <c r="H240" s="9"/>
    </row>
    <row r="241" spans="1:8" x14ac:dyDescent="0.2">
      <c r="A241" t="s">
        <v>243</v>
      </c>
      <c r="B241" t="s">
        <v>328</v>
      </c>
      <c r="C241" t="e">
        <f t="shared" si="36"/>
        <v>#REF!</v>
      </c>
      <c r="E241" s="9">
        <v>74.015402835991736</v>
      </c>
      <c r="F241" s="9">
        <v>68.464247623292351</v>
      </c>
      <c r="G241" s="9">
        <v>42.636628637213732</v>
      </c>
      <c r="H241" s="9">
        <v>0</v>
      </c>
    </row>
    <row r="242" spans="1:8" x14ac:dyDescent="0.2">
      <c r="A242" t="s">
        <v>244</v>
      </c>
      <c r="B242" t="s">
        <v>329</v>
      </c>
      <c r="C242" t="e">
        <f t="shared" si="36"/>
        <v>#REF!</v>
      </c>
      <c r="E242" s="9">
        <v>1.6502875375574386</v>
      </c>
      <c r="F242" s="9">
        <v>1.5265159722406307</v>
      </c>
      <c r="G242" s="9">
        <v>-4.6410984584550157</v>
      </c>
      <c r="H242" s="9">
        <v>0.5</v>
      </c>
    </row>
    <row r="243" spans="1:8" x14ac:dyDescent="0.2">
      <c r="A243" t="s">
        <v>245</v>
      </c>
      <c r="B243" t="s">
        <v>330</v>
      </c>
      <c r="C243" t="e">
        <f t="shared" ref="C243:C252" si="52">C242+1</f>
        <v>#REF!</v>
      </c>
      <c r="E243" s="9">
        <v>3.426072704104052</v>
      </c>
      <c r="F243" s="9">
        <v>3.1691172512962482</v>
      </c>
      <c r="G243" s="9">
        <v>-8.6875102905756769</v>
      </c>
      <c r="H243" s="9">
        <v>0.5</v>
      </c>
    </row>
    <row r="244" spans="1:8" x14ac:dyDescent="0.2">
      <c r="A244" t="s">
        <v>246</v>
      </c>
      <c r="B244" t="s">
        <v>331</v>
      </c>
      <c r="C244" t="e">
        <f t="shared" si="52"/>
        <v>#REF!</v>
      </c>
      <c r="E244" s="9">
        <v>2.1029803659423267</v>
      </c>
      <c r="F244" s="9">
        <v>1.9452568384966524</v>
      </c>
      <c r="G244" s="9">
        <v>-16.243824910308831</v>
      </c>
      <c r="H244" s="9">
        <v>0.5</v>
      </c>
    </row>
    <row r="245" spans="1:8" ht="15.75" thickBot="1" x14ac:dyDescent="0.25">
      <c r="A245" t="s">
        <v>247</v>
      </c>
      <c r="B245" t="s">
        <v>332</v>
      </c>
      <c r="C245" t="e">
        <f t="shared" si="52"/>
        <v>#REF!</v>
      </c>
      <c r="E245" s="9">
        <v>2.5144880190095478</v>
      </c>
      <c r="F245" s="9">
        <v>2.3259014175838315</v>
      </c>
      <c r="G245" s="9">
        <v>-9.5402779865746989</v>
      </c>
      <c r="H245" s="9">
        <v>0.5</v>
      </c>
    </row>
    <row r="246" spans="1:8" ht="16.5" thickTop="1" thickBot="1" x14ac:dyDescent="0.25">
      <c r="A246" s="8"/>
      <c r="B246" s="8" t="s">
        <v>412</v>
      </c>
      <c r="C246" s="8" t="e">
        <f t="shared" si="52"/>
        <v>#REF!</v>
      </c>
      <c r="D246" s="8"/>
      <c r="E246" s="10">
        <f>SUM(E241:E245)</f>
        <v>83.709231462605104</v>
      </c>
      <c r="F246" s="10">
        <f t="shared" ref="F246" si="53">SUM(F241:F245)</f>
        <v>77.431039102909708</v>
      </c>
      <c r="G246" s="10">
        <f>SUM(G241:G245)</f>
        <v>3.5239169912995063</v>
      </c>
      <c r="H246" s="10">
        <f t="shared" ref="H246" si="54">IF(G246&gt;0, 0, IF((1-(E246/(E246-G246)))&gt;0.5, 0.5, (1-(E246/(E246-G246)))))</f>
        <v>0</v>
      </c>
    </row>
    <row r="247" spans="1:8" ht="15.75" thickTop="1" x14ac:dyDescent="0.2">
      <c r="C247" t="e">
        <f t="shared" si="52"/>
        <v>#REF!</v>
      </c>
      <c r="E247" s="9"/>
      <c r="F247" s="9"/>
      <c r="G247" s="9"/>
      <c r="H247" s="9"/>
    </row>
    <row r="248" spans="1:8" x14ac:dyDescent="0.2">
      <c r="A248" t="s">
        <v>101</v>
      </c>
      <c r="B248" t="s">
        <v>206</v>
      </c>
      <c r="C248" t="e">
        <f t="shared" si="52"/>
        <v>#REF!</v>
      </c>
      <c r="E248" s="9">
        <v>59.289860126912274</v>
      </c>
      <c r="F248" s="9">
        <v>54.843120617393858</v>
      </c>
      <c r="G248" s="9">
        <v>43.810748819598146</v>
      </c>
      <c r="H248" s="9">
        <v>0</v>
      </c>
    </row>
    <row r="249" spans="1:8" x14ac:dyDescent="0.2">
      <c r="A249" t="s">
        <v>102</v>
      </c>
      <c r="B249" t="s">
        <v>207</v>
      </c>
      <c r="C249" t="e">
        <f t="shared" si="52"/>
        <v>#REF!</v>
      </c>
      <c r="E249" s="9">
        <v>2.4768544768140699</v>
      </c>
      <c r="F249" s="9">
        <v>2.2910903910530145</v>
      </c>
      <c r="G249" s="9">
        <v>-12.578489281764945</v>
      </c>
      <c r="H249" s="9">
        <v>0.5</v>
      </c>
    </row>
    <row r="250" spans="1:8" x14ac:dyDescent="0.2">
      <c r="A250" t="s">
        <v>103</v>
      </c>
      <c r="B250" t="s">
        <v>208</v>
      </c>
      <c r="C250" t="e">
        <f t="shared" si="52"/>
        <v>#REF!</v>
      </c>
      <c r="E250" s="9">
        <v>2.4422258052491799</v>
      </c>
      <c r="F250" s="9">
        <v>2.2590588698554916</v>
      </c>
      <c r="G250" s="9">
        <v>-12.505512446107819</v>
      </c>
      <c r="H250" s="9">
        <v>0.5</v>
      </c>
    </row>
    <row r="251" spans="1:8" ht="15.75" thickBot="1" x14ac:dyDescent="0.25">
      <c r="A251" t="s">
        <v>104</v>
      </c>
      <c r="B251" t="s">
        <v>209</v>
      </c>
      <c r="C251" t="e">
        <f t="shared" si="52"/>
        <v>#REF!</v>
      </c>
      <c r="E251" s="9">
        <v>2.6551832974955509</v>
      </c>
      <c r="F251" s="9">
        <v>2.4560445501833845</v>
      </c>
      <c r="G251" s="9">
        <v>-7.9253363711523841</v>
      </c>
      <c r="H251" s="9">
        <v>0.5</v>
      </c>
    </row>
    <row r="252" spans="1:8" ht="16.5" thickTop="1" thickBot="1" x14ac:dyDescent="0.25">
      <c r="A252" s="8"/>
      <c r="B252" s="8" t="s">
        <v>413</v>
      </c>
      <c r="C252" s="8" t="e">
        <f t="shared" si="52"/>
        <v>#REF!</v>
      </c>
      <c r="D252" s="8"/>
      <c r="E252" s="10">
        <f>SUM(E248:E251)</f>
        <v>66.864123706471077</v>
      </c>
      <c r="F252" s="10">
        <f t="shared" ref="F252" si="55">SUM(F248:F251)</f>
        <v>61.849314428485748</v>
      </c>
      <c r="G252" s="10">
        <f>SUM(G248:G251)</f>
        <v>10.801410720572999</v>
      </c>
      <c r="H252" s="10">
        <f t="shared" ref="H252" si="56">IF(G252&gt;0, 0, IF((1-(E252/(E252-G252)))&gt;0.5, 0.5, (1-(E252/(E252-G252)))))</f>
        <v>0</v>
      </c>
    </row>
    <row r="253" spans="1:8" ht="15.75" thickTop="1" x14ac:dyDescent="0.2"/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15" sqref="A15"/>
    </sheetView>
  </sheetViews>
  <sheetFormatPr defaultRowHeight="15" x14ac:dyDescent="0.2"/>
  <cols>
    <col min="1" max="1" width="46.77734375" bestFit="1" customWidth="1"/>
    <col min="2" max="2" width="12.44140625" bestFit="1" customWidth="1"/>
    <col min="3" max="3" width="12.33203125" bestFit="1" customWidth="1"/>
  </cols>
  <sheetData>
    <row r="1" spans="1:3" x14ac:dyDescent="0.2">
      <c r="A1" s="11" t="s">
        <v>414</v>
      </c>
      <c r="B1" s="11" t="s">
        <v>415</v>
      </c>
      <c r="C1" s="11" t="s">
        <v>416</v>
      </c>
    </row>
    <row r="2" spans="1:3" x14ac:dyDescent="0.2">
      <c r="A2" t="s">
        <v>389</v>
      </c>
      <c r="B2" s="16">
        <v>5</v>
      </c>
      <c r="C2" s="16">
        <v>5</v>
      </c>
    </row>
    <row r="3" spans="1:3" x14ac:dyDescent="0.2">
      <c r="A3" t="s">
        <v>395</v>
      </c>
      <c r="B3" s="16">
        <v>7</v>
      </c>
      <c r="C3" s="16">
        <f>C2+2+B3</f>
        <v>14</v>
      </c>
    </row>
    <row r="4" spans="1:3" x14ac:dyDescent="0.2">
      <c r="A4" t="s">
        <v>390</v>
      </c>
      <c r="B4" s="16">
        <v>6</v>
      </c>
      <c r="C4" s="16">
        <f t="shared" ref="C4:C28" si="0">C3+2+B4</f>
        <v>22</v>
      </c>
    </row>
    <row r="5" spans="1:3" x14ac:dyDescent="0.2">
      <c r="A5" t="s">
        <v>391</v>
      </c>
      <c r="B5" s="16">
        <v>11</v>
      </c>
      <c r="C5" s="16">
        <f t="shared" si="0"/>
        <v>35</v>
      </c>
    </row>
    <row r="6" spans="1:3" x14ac:dyDescent="0.2">
      <c r="A6" t="s">
        <v>392</v>
      </c>
      <c r="B6" s="16">
        <v>10</v>
      </c>
      <c r="C6" s="16">
        <f t="shared" si="0"/>
        <v>47</v>
      </c>
    </row>
    <row r="7" spans="1:3" x14ac:dyDescent="0.2">
      <c r="A7" t="s">
        <v>393</v>
      </c>
      <c r="B7" s="16">
        <v>4</v>
      </c>
      <c r="C7" s="16">
        <f>C6+2+B7</f>
        <v>53</v>
      </c>
    </row>
    <row r="8" spans="1:3" x14ac:dyDescent="0.2">
      <c r="A8" t="s">
        <v>394</v>
      </c>
      <c r="B8" s="16">
        <v>11</v>
      </c>
      <c r="C8" s="16">
        <f>C7+2+B8</f>
        <v>66</v>
      </c>
    </row>
    <row r="9" spans="1:3" x14ac:dyDescent="0.2">
      <c r="A9" t="s">
        <v>396</v>
      </c>
      <c r="B9" s="16">
        <v>6</v>
      </c>
      <c r="C9" s="16">
        <f t="shared" si="0"/>
        <v>74</v>
      </c>
    </row>
    <row r="10" spans="1:3" x14ac:dyDescent="0.2">
      <c r="A10" t="s">
        <v>397</v>
      </c>
      <c r="B10" s="16">
        <v>12</v>
      </c>
      <c r="C10" s="16">
        <f t="shared" si="0"/>
        <v>88</v>
      </c>
    </row>
    <row r="11" spans="1:3" x14ac:dyDescent="0.2">
      <c r="A11" t="s">
        <v>387</v>
      </c>
      <c r="B11" s="16">
        <v>8</v>
      </c>
      <c r="C11" s="16">
        <f t="shared" si="0"/>
        <v>98</v>
      </c>
    </row>
    <row r="12" spans="1:3" x14ac:dyDescent="0.2">
      <c r="A12" t="s">
        <v>398</v>
      </c>
      <c r="B12" s="16">
        <v>12</v>
      </c>
      <c r="C12" s="16">
        <f t="shared" si="0"/>
        <v>112</v>
      </c>
    </row>
    <row r="13" spans="1:3" x14ac:dyDescent="0.2">
      <c r="A13" t="s">
        <v>388</v>
      </c>
      <c r="B13" s="16">
        <v>10</v>
      </c>
      <c r="C13" s="16">
        <f t="shared" si="0"/>
        <v>124</v>
      </c>
    </row>
    <row r="14" spans="1:3" x14ac:dyDescent="0.2">
      <c r="A14" t="s">
        <v>399</v>
      </c>
      <c r="B14" s="16">
        <v>7</v>
      </c>
      <c r="C14" s="16">
        <f t="shared" si="0"/>
        <v>133</v>
      </c>
    </row>
    <row r="15" spans="1:3" x14ac:dyDescent="0.2">
      <c r="A15" t="s">
        <v>400</v>
      </c>
      <c r="B15" s="16">
        <v>10</v>
      </c>
      <c r="C15" s="16">
        <f t="shared" si="0"/>
        <v>145</v>
      </c>
    </row>
    <row r="16" spans="1:3" x14ac:dyDescent="0.2">
      <c r="A16" t="s">
        <v>401</v>
      </c>
      <c r="B16" s="16">
        <v>7</v>
      </c>
      <c r="C16" s="16">
        <f t="shared" si="0"/>
        <v>154</v>
      </c>
    </row>
    <row r="17" spans="1:3" x14ac:dyDescent="0.2">
      <c r="A17" t="s">
        <v>402</v>
      </c>
      <c r="B17" s="16">
        <v>3</v>
      </c>
      <c r="C17" s="16">
        <f t="shared" si="0"/>
        <v>159</v>
      </c>
    </row>
    <row r="18" spans="1:3" x14ac:dyDescent="0.2">
      <c r="A18" t="s">
        <v>403</v>
      </c>
      <c r="B18" s="16">
        <v>7</v>
      </c>
      <c r="C18" s="16">
        <f t="shared" si="0"/>
        <v>168</v>
      </c>
    </row>
    <row r="19" spans="1:3" x14ac:dyDescent="0.2">
      <c r="A19" t="s">
        <v>404</v>
      </c>
      <c r="B19" s="16">
        <v>7</v>
      </c>
      <c r="C19" s="16">
        <f t="shared" si="0"/>
        <v>177</v>
      </c>
    </row>
    <row r="20" spans="1:3" x14ac:dyDescent="0.2">
      <c r="A20" t="s">
        <v>405</v>
      </c>
      <c r="B20" s="16">
        <v>3</v>
      </c>
      <c r="C20" s="16">
        <f t="shared" si="0"/>
        <v>182</v>
      </c>
    </row>
    <row r="21" spans="1:3" x14ac:dyDescent="0.2">
      <c r="A21" t="s">
        <v>406</v>
      </c>
      <c r="B21" s="16">
        <v>6</v>
      </c>
      <c r="C21" s="16">
        <f t="shared" si="0"/>
        <v>190</v>
      </c>
    </row>
    <row r="22" spans="1:3" x14ac:dyDescent="0.2">
      <c r="A22" t="s">
        <v>407</v>
      </c>
      <c r="B22" s="16">
        <v>8</v>
      </c>
      <c r="C22" s="16">
        <f t="shared" si="0"/>
        <v>200</v>
      </c>
    </row>
    <row r="23" spans="1:3" x14ac:dyDescent="0.2">
      <c r="A23" t="s">
        <v>408</v>
      </c>
      <c r="B23" s="16">
        <v>3</v>
      </c>
      <c r="C23" s="16">
        <f t="shared" si="0"/>
        <v>205</v>
      </c>
    </row>
    <row r="24" spans="1:3" x14ac:dyDescent="0.2">
      <c r="A24" t="s">
        <v>409</v>
      </c>
      <c r="B24" s="16">
        <v>7</v>
      </c>
      <c r="C24" s="16">
        <f t="shared" si="0"/>
        <v>214</v>
      </c>
    </row>
    <row r="25" spans="1:3" x14ac:dyDescent="0.2">
      <c r="A25" t="s">
        <v>410</v>
      </c>
      <c r="B25" s="16">
        <v>8</v>
      </c>
      <c r="C25" s="16">
        <f t="shared" si="0"/>
        <v>224</v>
      </c>
    </row>
    <row r="26" spans="1:3" x14ac:dyDescent="0.2">
      <c r="A26" t="s">
        <v>411</v>
      </c>
      <c r="B26" s="16">
        <v>7</v>
      </c>
      <c r="C26" s="16">
        <f t="shared" si="0"/>
        <v>233</v>
      </c>
    </row>
    <row r="27" spans="1:3" x14ac:dyDescent="0.2">
      <c r="A27" t="s">
        <v>412</v>
      </c>
      <c r="B27" s="16">
        <v>5</v>
      </c>
      <c r="C27" s="16">
        <f t="shared" si="0"/>
        <v>240</v>
      </c>
    </row>
    <row r="28" spans="1:3" x14ac:dyDescent="0.2">
      <c r="A28" t="s">
        <v>413</v>
      </c>
      <c r="B28" s="16">
        <v>4</v>
      </c>
      <c r="C28" s="16">
        <f t="shared" si="0"/>
        <v>246</v>
      </c>
    </row>
  </sheetData>
  <pageMargins left="0.7" right="0.7" top="0.75" bottom="0.75" header="0.3" footer="0.3"/>
  <pageSetup paperSize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3CCDA0D-6473-48D0-8154-27CDFBBC5A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 Dropdown</vt:lpstr>
      <vt:lpstr>Key Information 201718</vt:lpstr>
      <vt:lpstr>Lookup1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 Chikhalia</dc:creator>
  <cp:lastModifiedBy>Charlie Coleman</cp:lastModifiedBy>
  <dcterms:created xsi:type="dcterms:W3CDTF">2015-12-10T14:56:33Z</dcterms:created>
  <dcterms:modified xsi:type="dcterms:W3CDTF">2017-02-21T16:14:21Z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bd327526-96d1-49e5-b266-53c5a41a2b50</vt:lpwstr>
  </property>
  <property fmtid="{D5CDD505-2E9C-101B-9397-08002B2CF9AE}" pid="3" name="bjSaver">
    <vt:lpwstr>m5jS0LVHdCX04/2siV3Kk/yXBjUuMvBB</vt:lpwstr>
  </property>
  <property fmtid="{D5CDD505-2E9C-101B-9397-08002B2CF9AE}" pid="4" name="bjDocumentSecurityLabel">
    <vt:lpwstr>No Marking</vt:lpwstr>
  </property>
</Properties>
</file>