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0596" windowHeight="9696" activeTab="0"/>
  </bookViews>
  <sheets>
    <sheet name="England" sheetId="1" r:id="rId1"/>
    <sheet name="Quota uplift" sheetId="2" r:id="rId2"/>
    <sheet name="HP alloc" sheetId="3" r:id="rId3"/>
    <sheet name="Realign Cod 7d" sheetId="4" r:id="rId4"/>
  </sheets>
  <definedNames>
    <definedName name="_xlnm.Print_Area" localSheetId="0">'England'!$B$1:$CS$161</definedName>
    <definedName name="_xlnm.Print_Area" localSheetId="3">'Realign Cod 7d'!$A$1:$B$28</definedName>
    <definedName name="_xlnm.Print_Titles" localSheetId="0">'England'!$A:$A</definedName>
  </definedNames>
  <calcPr fullCalcOnLoad="1"/>
</workbook>
</file>

<file path=xl/comments1.xml><?xml version="1.0" encoding="utf-8"?>
<comments xmlns="http://schemas.openxmlformats.org/spreadsheetml/2006/main">
  <authors>
    <author>m300459</author>
  </authors>
  <commentList>
    <comment ref="AA2" authorId="0">
      <text>
        <r>
          <rPr>
            <sz val="9"/>
            <rFont val="Tahoma"/>
            <family val="2"/>
          </rPr>
          <t>proxy FQAs for sector based on 2006-08 track record</t>
        </r>
      </text>
    </comment>
    <comment ref="BO95" authorId="0">
      <text>
        <r>
          <rPr>
            <b/>
            <sz val="9"/>
            <rFont val="Tahoma"/>
            <family val="2"/>
          </rPr>
          <t>SW handline mackerel</t>
        </r>
      </text>
    </comment>
    <comment ref="AB2" authorId="0">
      <text>
        <r>
          <rPr>
            <sz val="9"/>
            <rFont val="Tahoma"/>
            <family val="2"/>
          </rPr>
          <t>proxy FQAs for sector based on 2006-08 track record</t>
        </r>
      </text>
    </comment>
    <comment ref="A7" authorId="0">
      <text>
        <r>
          <rPr>
            <sz val="9"/>
            <rFont val="Tahoma"/>
            <family val="2"/>
          </rPr>
          <t>includes realigned quota - and take figures from apportion exc uplift (since uplift dealt with elsewhere)</t>
        </r>
      </text>
    </comment>
  </commentList>
</comments>
</file>

<file path=xl/comments2.xml><?xml version="1.0" encoding="utf-8"?>
<comments xmlns="http://schemas.openxmlformats.org/spreadsheetml/2006/main">
  <authors>
    <author>m300459</author>
  </authors>
  <commentList>
    <comment ref="D17" authorId="0">
      <text>
        <r>
          <rPr>
            <sz val="9"/>
            <rFont val="Tahoma"/>
            <family val="2"/>
          </rPr>
          <t>FQAs on dummy licences and those vessels identified as subject to threshold LO</t>
        </r>
      </text>
    </comment>
    <comment ref="F17" authorId="0">
      <text>
        <r>
          <rPr>
            <sz val="9"/>
            <rFont val="Tahoma"/>
            <family val="2"/>
          </rPr>
          <t xml:space="preserve">stock subject to threshold and general LO. No vessels subject to threshold LO so use all FQAs
</t>
        </r>
      </text>
    </comment>
    <comment ref="A10" authorId="0">
      <text>
        <r>
          <rPr>
            <sz val="9"/>
            <rFont val="Tahoma"/>
            <family val="2"/>
          </rPr>
          <t>includes realigned quota</t>
        </r>
      </text>
    </comment>
    <comment ref="I17" authorId="0">
      <text>
        <r>
          <rPr>
            <sz val="9"/>
            <rFont val="Tahoma"/>
            <family val="2"/>
          </rPr>
          <t>FQAs on dummy licences and those vessels identified as subject to threshold LO</t>
        </r>
      </text>
    </comment>
  </commentList>
</comments>
</file>

<file path=xl/sharedStrings.xml><?xml version="1.0" encoding="utf-8"?>
<sst xmlns="http://schemas.openxmlformats.org/spreadsheetml/2006/main" count="874" uniqueCount="166">
  <si>
    <t>SFO</t>
  </si>
  <si>
    <t>Sole 7a</t>
  </si>
  <si>
    <t>Sole 7d</t>
  </si>
  <si>
    <t>Sole 7e</t>
  </si>
  <si>
    <t>Sole 7fg</t>
  </si>
  <si>
    <t>Sole 7hjk</t>
  </si>
  <si>
    <t>Plaice 7a</t>
  </si>
  <si>
    <t>Plaice 7de</t>
  </si>
  <si>
    <t>Plaice 7fg</t>
  </si>
  <si>
    <t>Plaice 7hjk</t>
  </si>
  <si>
    <t>Cod 7a</t>
  </si>
  <si>
    <t>Cod 7bk xd</t>
  </si>
  <si>
    <t>Cod 7d</t>
  </si>
  <si>
    <t>Whiting 7a</t>
  </si>
  <si>
    <t>Whiting 7bk</t>
  </si>
  <si>
    <t>Angler 7</t>
  </si>
  <si>
    <t>Angler 8abde</t>
  </si>
  <si>
    <t>Megrim 7</t>
  </si>
  <si>
    <t>Haddock 7a</t>
  </si>
  <si>
    <t>Haddock 7bk</t>
  </si>
  <si>
    <t>Hake 67</t>
  </si>
  <si>
    <t>Hake 8abde</t>
  </si>
  <si>
    <t>Pollack 7</t>
  </si>
  <si>
    <t>Nephrops 7</t>
  </si>
  <si>
    <t>England</t>
  </si>
  <si>
    <t>Area 7</t>
  </si>
  <si>
    <t>North Sea</t>
  </si>
  <si>
    <t>Herring 7a</t>
  </si>
  <si>
    <t>Herring 7ef</t>
  </si>
  <si>
    <t>Boarfish 678</t>
  </si>
  <si>
    <t>Sprat 7de</t>
  </si>
  <si>
    <t>NS Sprat</t>
  </si>
  <si>
    <t>Min Pel</t>
  </si>
  <si>
    <t>Northern</t>
  </si>
  <si>
    <t>NS Cod</t>
  </si>
  <si>
    <t>NS Haddock</t>
  </si>
  <si>
    <t>NS Whiting</t>
  </si>
  <si>
    <t>NS Saithe</t>
  </si>
  <si>
    <t>NS Plaice</t>
  </si>
  <si>
    <t>NS Sole</t>
  </si>
  <si>
    <t>NS Hake</t>
  </si>
  <si>
    <t>NS Nephrops</t>
  </si>
  <si>
    <t>Norway Others</t>
  </si>
  <si>
    <t>NS Anglers</t>
  </si>
  <si>
    <t>NS Megrim</t>
  </si>
  <si>
    <t>Northern Prawn</t>
  </si>
  <si>
    <t>WS Cod 6a</t>
  </si>
  <si>
    <t>WS Cod 6b</t>
  </si>
  <si>
    <t>WS Haddock 6a</t>
  </si>
  <si>
    <t>WS Haddock 6b</t>
  </si>
  <si>
    <t>WS Whiting</t>
  </si>
  <si>
    <t>WS Saithe</t>
  </si>
  <si>
    <t>WS Plaice</t>
  </si>
  <si>
    <t>WS Sole</t>
  </si>
  <si>
    <t>WS Anglers</t>
  </si>
  <si>
    <t>WS Nephrops</t>
  </si>
  <si>
    <t>WS Megrim</t>
  </si>
  <si>
    <t>WS Pollack</t>
  </si>
  <si>
    <t>Area 4&amp;6</t>
  </si>
  <si>
    <t>NS Herring</t>
  </si>
  <si>
    <t>WS Herring</t>
  </si>
  <si>
    <t xml:space="preserve">WS Mackerel </t>
  </si>
  <si>
    <t>NS Mackerel</t>
  </si>
  <si>
    <t>Clyde Herring</t>
  </si>
  <si>
    <t>Northern Blue Whiting</t>
  </si>
  <si>
    <t>NS Sandeels</t>
  </si>
  <si>
    <t>AS Herring</t>
  </si>
  <si>
    <t>Greater Silver Smelt 67</t>
  </si>
  <si>
    <t>NS Sandeels Area 1</t>
  </si>
  <si>
    <t>NS Sandeels Area 2</t>
  </si>
  <si>
    <t>NS Sandeels Area 3</t>
  </si>
  <si>
    <t>NS Sandeels Area 4</t>
  </si>
  <si>
    <t>NS Sandeels Area 6</t>
  </si>
  <si>
    <t>WS Mackerel o/w 2a Norway</t>
  </si>
  <si>
    <t>NS Mackerel o/w 3a4bc</t>
  </si>
  <si>
    <t>NS Horse Mackerel</t>
  </si>
  <si>
    <t>WS Horse Mackerel</t>
  </si>
  <si>
    <t>Maj Pel</t>
  </si>
  <si>
    <t>Deep Sea</t>
  </si>
  <si>
    <t>Ling 4</t>
  </si>
  <si>
    <t>Tusk 4</t>
  </si>
  <si>
    <t>Tusk 567</t>
  </si>
  <si>
    <t>Ling 6-10,12,14</t>
  </si>
  <si>
    <t>Blue Ling 67</t>
  </si>
  <si>
    <t>Norway Anglers</t>
  </si>
  <si>
    <t>Norway Ling</t>
  </si>
  <si>
    <t>Norway Nephrops</t>
  </si>
  <si>
    <t>Norway Tusk</t>
  </si>
  <si>
    <t>Greenland Halibut 2a46</t>
  </si>
  <si>
    <t>Greater Forkbeard 567</t>
  </si>
  <si>
    <t>WS Mackerel o/w 4a</t>
  </si>
  <si>
    <t>Aberdeen</t>
  </si>
  <si>
    <t>ANIFPO</t>
  </si>
  <si>
    <t>Anglo Scottish</t>
  </si>
  <si>
    <t>Cornish</t>
  </si>
  <si>
    <t>EEFPO</t>
  </si>
  <si>
    <t>Fife</t>
  </si>
  <si>
    <t>Fleetwood</t>
  </si>
  <si>
    <t>FPO</t>
  </si>
  <si>
    <t>Interfish</t>
  </si>
  <si>
    <t>Klondyke</t>
  </si>
  <si>
    <t>Lowestoft</t>
  </si>
  <si>
    <t>Lunar</t>
  </si>
  <si>
    <t>Isle of Man</t>
  </si>
  <si>
    <t>Non Sector</t>
  </si>
  <si>
    <t>NAFPO</t>
  </si>
  <si>
    <t>NESFO</t>
  </si>
  <si>
    <t>NIFPO</t>
  </si>
  <si>
    <t>Orkney</t>
  </si>
  <si>
    <t>Shetland</t>
  </si>
  <si>
    <t>SWFPO</t>
  </si>
  <si>
    <t>Wales &amp; WC</t>
  </si>
  <si>
    <t>West Scotland</t>
  </si>
  <si>
    <t>FQAs</t>
  </si>
  <si>
    <t>Saithe 7</t>
  </si>
  <si>
    <t>..</t>
  </si>
  <si>
    <t>Sector FQAs</t>
  </si>
  <si>
    <t>Total</t>
  </si>
  <si>
    <t>U10s</t>
  </si>
  <si>
    <t>Mourne</t>
  </si>
  <si>
    <t>NS Lems &amp; Witches</t>
  </si>
  <si>
    <t>NS Skates &amp; Rays</t>
  </si>
  <si>
    <t>NS Dabs &amp; Flounders</t>
  </si>
  <si>
    <t>NS Turbot &amp; Brill</t>
  </si>
  <si>
    <t>WS Haddock 6a of which</t>
  </si>
  <si>
    <t>Special allocation</t>
  </si>
  <si>
    <t>Porcupine Nephrops</t>
  </si>
  <si>
    <t>Skates &amp; Rays 67 xd</t>
  </si>
  <si>
    <t>Skates &amp; Rays 7d</t>
  </si>
  <si>
    <t>Black Scab-bardish 567,12</t>
  </si>
  <si>
    <t>SW handliners</t>
  </si>
  <si>
    <t>Sector</t>
  </si>
  <si>
    <t>Non sector</t>
  </si>
  <si>
    <t>Quota</t>
  </si>
  <si>
    <t>U10s equiv</t>
  </si>
  <si>
    <t>HP quota</t>
  </si>
  <si>
    <t>Faroes</t>
  </si>
  <si>
    <t>Allocate to sector</t>
  </si>
  <si>
    <t>Tonnes per 100 FQAs</t>
  </si>
  <si>
    <t>Realigned tonnes</t>
  </si>
  <si>
    <t>Realignment</t>
  </si>
  <si>
    <t>Hague Pref</t>
  </si>
  <si>
    <t>Redfish</t>
  </si>
  <si>
    <t>Saithe</t>
  </si>
  <si>
    <t>Others</t>
  </si>
  <si>
    <t>Cod / Haddock</t>
  </si>
  <si>
    <t>Ling / Blue Ling</t>
  </si>
  <si>
    <t>Faroes Blue Whiting</t>
  </si>
  <si>
    <t>sw hline</t>
  </si>
  <si>
    <t>Herring 4c7d</t>
  </si>
  <si>
    <t>AS Herring o/w Faroes 5b</t>
  </si>
  <si>
    <t>Quota uplift</t>
  </si>
  <si>
    <t>o/w quota uplift</t>
  </si>
  <si>
    <t>Quota exc uplift</t>
  </si>
  <si>
    <t>All FQAs</t>
  </si>
  <si>
    <t>Allocation (exc uplift)</t>
  </si>
  <si>
    <t>Allocation (inc uplift)</t>
  </si>
  <si>
    <t>Apportion top slice</t>
  </si>
  <si>
    <t>Allocate sector using</t>
  </si>
  <si>
    <t>n/a</t>
  </si>
  <si>
    <t>Dummy + vessels</t>
  </si>
  <si>
    <t>Uplift quota alowance (UQA)</t>
  </si>
  <si>
    <t>R'nose/ R'head Grenadier 5b67</t>
  </si>
  <si>
    <t>U10s (inc realigned)</t>
  </si>
  <si>
    <t>Non sector O10s</t>
  </si>
  <si>
    <t>Non sector quota from apportion (exc uplift)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</si>
</sst>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 ;[Red]\-0\ "/>
    <numFmt numFmtId="165" formatCode="#,##0;[Red]\-#,##0;0"/>
    <numFmt numFmtId="166" formatCode="0.0"/>
    <numFmt numFmtId="167" formatCode="[$-809]dd\ mmmm\ yyyy"/>
    <numFmt numFmtId="168" formatCode="0.0000"/>
    <numFmt numFmtId="169" formatCode="0.000"/>
    <numFmt numFmtId="170" formatCode="0.0000000"/>
    <numFmt numFmtId="171" formatCode="#,##0.0"/>
    <numFmt numFmtId="172" formatCode="0.000000"/>
    <numFmt numFmtId="173" formatCode="0.00000"/>
    <numFmt numFmtId="174" formatCode="0.0_ ;[Red]\-0.0\ "/>
    <numFmt numFmtId="175" formatCode="0.00000000"/>
    <numFmt numFmtId="176" formatCode="0.0%"/>
    <numFmt numFmtId="177" formatCode="0.00_ ;[Red]\-0.00\ "/>
    <numFmt numFmtId="178" formatCode="0.000_ ;[Red]\-0.000\ "/>
  </numFmts>
  <fonts count="72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12"/>
      <name val="Arial"/>
      <family val="2"/>
    </font>
    <font>
      <b/>
      <sz val="9"/>
      <name val="Tahoma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.8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.8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2"/>
      <color indexed="10"/>
      <name val="Arial"/>
      <family val="2"/>
    </font>
    <font>
      <sz val="12"/>
      <color indexed="12"/>
      <name val="Arial"/>
      <family val="2"/>
    </font>
    <font>
      <sz val="9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0.8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.8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0"/>
      <color rgb="FFFF0000"/>
      <name val="Arial"/>
      <family val="2"/>
    </font>
    <font>
      <sz val="10"/>
      <color rgb="FF0000FF"/>
      <name val="Arial"/>
      <family val="2"/>
    </font>
    <font>
      <b/>
      <sz val="12"/>
      <color rgb="FFFF0000"/>
      <name val="Arial"/>
      <family val="2"/>
    </font>
    <font>
      <sz val="12"/>
      <color rgb="FF0000FF"/>
      <name val="Arial"/>
      <family val="2"/>
    </font>
    <font>
      <sz val="9"/>
      <color rgb="FF0000FF"/>
      <name val="Arial"/>
      <family val="2"/>
    </font>
    <font>
      <sz val="8"/>
      <color rgb="FF0000FF"/>
      <name val="Arial"/>
      <family val="2"/>
    </font>
    <font>
      <b/>
      <sz val="10"/>
      <color rgb="FF0000FF"/>
      <name val="Arial"/>
      <family val="2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57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right" vertical="top" wrapText="1"/>
    </xf>
    <xf numFmtId="0" fontId="57" fillId="0" borderId="0" xfId="0" applyFont="1" applyFill="1" applyBorder="1" applyAlignment="1">
      <alignment horizontal="right"/>
    </xf>
    <xf numFmtId="0" fontId="57" fillId="0" borderId="0" xfId="0" applyFont="1" applyFill="1" applyBorder="1" applyAlignment="1">
      <alignment horizontal="right" vertical="top" wrapText="1"/>
    </xf>
    <xf numFmtId="166" fontId="57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0" fontId="59" fillId="0" borderId="0" xfId="0" applyFont="1" applyFill="1" applyBorder="1" applyAlignment="1">
      <alignment/>
    </xf>
    <xf numFmtId="0" fontId="57" fillId="0" borderId="0" xfId="0" applyFont="1" applyAlignment="1">
      <alignment horizontal="right"/>
    </xf>
    <xf numFmtId="0" fontId="57" fillId="4" borderId="0" xfId="0" applyFont="1" applyFill="1" applyAlignment="1">
      <alignment horizontal="right"/>
    </xf>
    <xf numFmtId="0" fontId="60" fillId="0" borderId="0" xfId="0" applyFont="1" applyFill="1" applyBorder="1" applyAlignment="1">
      <alignment horizontal="right" vertical="top" wrapText="1"/>
    </xf>
    <xf numFmtId="0" fontId="57" fillId="0" borderId="0" xfId="0" applyFont="1" applyAlignment="1">
      <alignment/>
    </xf>
    <xf numFmtId="164" fontId="3" fillId="0" borderId="0" xfId="0" applyNumberFormat="1" applyFont="1" applyFill="1" applyBorder="1" applyAlignment="1">
      <alignment/>
    </xf>
    <xf numFmtId="166" fontId="57" fillId="0" borderId="0" xfId="0" applyNumberFormat="1" applyFont="1" applyAlignment="1">
      <alignment/>
    </xf>
    <xf numFmtId="0" fontId="55" fillId="0" borderId="0" xfId="0" applyFont="1" applyAlignment="1">
      <alignment/>
    </xf>
    <xf numFmtId="0" fontId="57" fillId="0" borderId="0" xfId="0" applyFont="1" applyFill="1" applyBorder="1" applyAlignment="1">
      <alignment horizontal="right" wrapText="1"/>
    </xf>
    <xf numFmtId="0" fontId="57" fillId="4" borderId="0" xfId="0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/>
    </xf>
    <xf numFmtId="0" fontId="59" fillId="0" borderId="0" xfId="0" applyFont="1" applyAlignment="1">
      <alignment/>
    </xf>
    <xf numFmtId="0" fontId="59" fillId="0" borderId="0" xfId="0" applyFont="1" applyFill="1" applyBorder="1" applyAlignment="1">
      <alignment horizontal="right"/>
    </xf>
    <xf numFmtId="1" fontId="57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/>
    </xf>
    <xf numFmtId="166" fontId="59" fillId="0" borderId="0" xfId="0" applyNumberFormat="1" applyFont="1" applyAlignment="1">
      <alignment/>
    </xf>
    <xf numFmtId="1" fontId="57" fillId="0" borderId="0" xfId="0" applyNumberFormat="1" applyFont="1" applyFill="1" applyBorder="1" applyAlignment="1">
      <alignment/>
    </xf>
    <xf numFmtId="1" fontId="59" fillId="0" borderId="0" xfId="0" applyNumberFormat="1" applyFont="1" applyFill="1" applyBorder="1" applyAlignment="1">
      <alignment/>
    </xf>
    <xf numFmtId="166" fontId="59" fillId="0" borderId="0" xfId="0" applyNumberFormat="1" applyFont="1" applyFill="1" applyBorder="1" applyAlignment="1">
      <alignment/>
    </xf>
    <xf numFmtId="166" fontId="57" fillId="6" borderId="0" xfId="0" applyNumberFormat="1" applyFont="1" applyFill="1" applyAlignment="1">
      <alignment horizontal="right"/>
    </xf>
    <xf numFmtId="166" fontId="57" fillId="0" borderId="0" xfId="0" applyNumberFormat="1" applyFont="1" applyFill="1" applyAlignment="1">
      <alignment/>
    </xf>
    <xf numFmtId="0" fontId="61" fillId="0" borderId="0" xfId="0" applyFont="1" applyAlignment="1">
      <alignment/>
    </xf>
    <xf numFmtId="166" fontId="57" fillId="0" borderId="0" xfId="0" applyNumberFormat="1" applyFont="1" applyAlignment="1" quotePrefix="1">
      <alignment horizontal="right"/>
    </xf>
    <xf numFmtId="166" fontId="59" fillId="6" borderId="0" xfId="0" applyNumberFormat="1" applyFont="1" applyFill="1" applyAlignment="1">
      <alignment/>
    </xf>
    <xf numFmtId="166" fontId="57" fillId="6" borderId="0" xfId="0" applyNumberFormat="1" applyFont="1" applyFill="1" applyAlignment="1">
      <alignment/>
    </xf>
    <xf numFmtId="166" fontId="62" fillId="0" borderId="0" xfId="0" applyNumberFormat="1" applyFont="1" applyAlignment="1">
      <alignment/>
    </xf>
    <xf numFmtId="166" fontId="57" fillId="33" borderId="0" xfId="0" applyNumberFormat="1" applyFont="1" applyFill="1" applyBorder="1" applyAlignment="1">
      <alignment/>
    </xf>
    <xf numFmtId="166" fontId="0" fillId="0" borderId="0" xfId="0" applyNumberFormat="1" applyFill="1" applyAlignment="1">
      <alignment/>
    </xf>
    <xf numFmtId="164" fontId="63" fillId="0" borderId="0" xfId="0" applyNumberFormat="1" applyFont="1" applyFill="1" applyBorder="1" applyAlignment="1">
      <alignment/>
    </xf>
    <xf numFmtId="166" fontId="63" fillId="0" borderId="0" xfId="0" applyNumberFormat="1" applyFont="1" applyAlignment="1">
      <alignment/>
    </xf>
    <xf numFmtId="166" fontId="57" fillId="33" borderId="0" xfId="0" applyNumberFormat="1" applyFont="1" applyFill="1" applyAlignment="1">
      <alignment/>
    </xf>
    <xf numFmtId="0" fontId="60" fillId="0" borderId="0" xfId="0" applyFont="1" applyAlignment="1">
      <alignment horizontal="right"/>
    </xf>
    <xf numFmtId="0" fontId="0" fillId="0" borderId="0" xfId="0" applyFill="1" applyAlignment="1">
      <alignment/>
    </xf>
    <xf numFmtId="166" fontId="57" fillId="0" borderId="0" xfId="0" applyNumberFormat="1" applyFont="1" applyAlignment="1">
      <alignment horizontal="right"/>
    </xf>
    <xf numFmtId="0" fontId="57" fillId="0" borderId="0" xfId="0" applyFont="1" applyAlignment="1">
      <alignment horizontal="right" vertical="top" wrapText="1"/>
    </xf>
    <xf numFmtId="169" fontId="0" fillId="0" borderId="0" xfId="0" applyNumberFormat="1" applyFill="1" applyAlignment="1">
      <alignment/>
    </xf>
    <xf numFmtId="0" fontId="64" fillId="33" borderId="0" xfId="0" applyFont="1" applyFill="1" applyAlignment="1">
      <alignment/>
    </xf>
    <xf numFmtId="164" fontId="62" fillId="0" borderId="0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63" fillId="0" borderId="0" xfId="0" applyFont="1" applyFill="1" applyBorder="1" applyAlignment="1">
      <alignment horizontal="right" vertical="top" wrapText="1"/>
    </xf>
    <xf numFmtId="0" fontId="65" fillId="0" borderId="0" xfId="0" applyFont="1" applyAlignment="1">
      <alignment/>
    </xf>
    <xf numFmtId="3" fontId="63" fillId="0" borderId="0" xfId="0" applyNumberFormat="1" applyFont="1" applyFill="1" applyBorder="1" applyAlignment="1">
      <alignment horizontal="right" vertical="top" wrapText="1"/>
    </xf>
    <xf numFmtId="165" fontId="63" fillId="0" borderId="0" xfId="0" applyNumberFormat="1" applyFont="1" applyFill="1" applyBorder="1" applyAlignment="1">
      <alignment horizontal="right" vertical="top" wrapText="1"/>
    </xf>
    <xf numFmtId="0" fontId="66" fillId="0" borderId="0" xfId="0" applyFont="1" applyFill="1" applyBorder="1" applyAlignment="1">
      <alignment horizontal="right" vertical="top" wrapText="1"/>
    </xf>
    <xf numFmtId="0" fontId="67" fillId="0" borderId="0" xfId="0" applyFont="1" applyFill="1" applyBorder="1" applyAlignment="1">
      <alignment horizontal="right" vertical="top" wrapText="1"/>
    </xf>
    <xf numFmtId="0" fontId="63" fillId="0" borderId="0" xfId="0" applyFont="1" applyAlignment="1">
      <alignment horizontal="right" vertical="top" wrapText="1"/>
    </xf>
    <xf numFmtId="0" fontId="68" fillId="0" borderId="0" xfId="0" applyFont="1" applyAlignment="1">
      <alignment/>
    </xf>
    <xf numFmtId="0" fontId="69" fillId="0" borderId="0" xfId="0" applyFont="1" applyFill="1" applyBorder="1" applyAlignment="1">
      <alignment horizontal="right" vertical="top" wrapText="1"/>
    </xf>
    <xf numFmtId="0" fontId="59" fillId="0" borderId="0" xfId="0" applyFont="1" applyFill="1" applyAlignment="1">
      <alignment/>
    </xf>
    <xf numFmtId="0" fontId="70" fillId="0" borderId="0" xfId="0" applyFont="1" applyAlignment="1">
      <alignment vertical="top" wrapText="1"/>
    </xf>
    <xf numFmtId="0" fontId="57" fillId="0" borderId="0" xfId="0" applyFont="1" applyFill="1" applyBorder="1" applyAlignment="1" quotePrefix="1">
      <alignment horizontal="right" wrapText="1"/>
    </xf>
    <xf numFmtId="169" fontId="59" fillId="0" borderId="0" xfId="0" applyNumberFormat="1" applyFont="1" applyAlignment="1">
      <alignment/>
    </xf>
    <xf numFmtId="1" fontId="57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3"/>
  <sheetViews>
    <sheetView tabSelected="1" zoomScale="80" zoomScaleNormal="8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8.88671875" defaultRowHeight="15"/>
  <cols>
    <col min="1" max="1" width="16.6640625" style="0" customWidth="1"/>
    <col min="2" max="2" width="8.77734375" style="0" bestFit="1" customWidth="1"/>
    <col min="3" max="3" width="9.4453125" style="0" bestFit="1" customWidth="1"/>
    <col min="4" max="7" width="8.77734375" style="0" bestFit="1" customWidth="1"/>
    <col min="8" max="8" width="9.4453125" style="0" bestFit="1" customWidth="1"/>
    <col min="9" max="14" width="8.77734375" style="0" bestFit="1" customWidth="1"/>
    <col min="15" max="15" width="9.4453125" style="0" bestFit="1" customWidth="1"/>
    <col min="16" max="16" width="8.77734375" style="0" bestFit="1" customWidth="1"/>
    <col min="17" max="17" width="9.4453125" style="0" bestFit="1" customWidth="1"/>
    <col min="18" max="18" width="9.5546875" style="0" bestFit="1" customWidth="1"/>
    <col min="19" max="23" width="8.77734375" style="0" bestFit="1" customWidth="1"/>
    <col min="24" max="24" width="9.4453125" style="0" bestFit="1" customWidth="1"/>
    <col min="25" max="26" width="8.77734375" style="0" bestFit="1" customWidth="1"/>
    <col min="27" max="27" width="9.4453125" style="0" bestFit="1" customWidth="1"/>
    <col min="28" max="29" width="8.77734375" style="0" bestFit="1" customWidth="1"/>
    <col min="30" max="30" width="9.4453125" style="0" bestFit="1" customWidth="1"/>
    <col min="31" max="33" width="8.77734375" style="0" bestFit="1" customWidth="1"/>
    <col min="34" max="35" width="9.4453125" style="0" bestFit="1" customWidth="1"/>
    <col min="36" max="41" width="8.77734375" style="0" bestFit="1" customWidth="1"/>
    <col min="42" max="42" width="9.4453125" style="0" bestFit="1" customWidth="1"/>
    <col min="43" max="45" width="8.77734375" style="0" bestFit="1" customWidth="1"/>
    <col min="46" max="46" width="9.4453125" style="0" bestFit="1" customWidth="1"/>
    <col min="47" max="59" width="8.77734375" style="0" bestFit="1" customWidth="1"/>
    <col min="60" max="60" width="9.4453125" style="0" bestFit="1" customWidth="1"/>
    <col min="61" max="66" width="8.77734375" style="0" bestFit="1" customWidth="1"/>
    <col min="67" max="67" width="8.88671875" style="0" customWidth="1"/>
    <col min="68" max="102" width="8.77734375" style="0" bestFit="1" customWidth="1"/>
  </cols>
  <sheetData>
    <row r="1" spans="1:102" ht="15.75">
      <c r="A1" s="44" t="s">
        <v>24</v>
      </c>
      <c r="B1" s="3" t="s">
        <v>25</v>
      </c>
      <c r="C1" s="3" t="s">
        <v>25</v>
      </c>
      <c r="D1" s="3" t="s">
        <v>25</v>
      </c>
      <c r="E1" s="3" t="s">
        <v>25</v>
      </c>
      <c r="F1" s="3" t="s">
        <v>25</v>
      </c>
      <c r="G1" s="3" t="s">
        <v>25</v>
      </c>
      <c r="H1" s="3" t="s">
        <v>25</v>
      </c>
      <c r="I1" s="3" t="s">
        <v>25</v>
      </c>
      <c r="J1" s="3" t="s">
        <v>25</v>
      </c>
      <c r="K1" s="3" t="s">
        <v>25</v>
      </c>
      <c r="L1" s="3" t="s">
        <v>25</v>
      </c>
      <c r="M1" s="3" t="s">
        <v>25</v>
      </c>
      <c r="N1" s="3" t="s">
        <v>25</v>
      </c>
      <c r="O1" s="3" t="s">
        <v>25</v>
      </c>
      <c r="P1" s="3" t="s">
        <v>25</v>
      </c>
      <c r="Q1" s="3" t="s">
        <v>25</v>
      </c>
      <c r="R1" s="3" t="s">
        <v>25</v>
      </c>
      <c r="S1" s="3" t="s">
        <v>25</v>
      </c>
      <c r="T1" s="3" t="s">
        <v>25</v>
      </c>
      <c r="U1" s="3" t="s">
        <v>25</v>
      </c>
      <c r="V1" s="3" t="s">
        <v>25</v>
      </c>
      <c r="W1" s="3" t="s">
        <v>25</v>
      </c>
      <c r="X1" s="3" t="s">
        <v>25</v>
      </c>
      <c r="Y1" s="3" t="s">
        <v>25</v>
      </c>
      <c r="Z1" s="3" t="s">
        <v>25</v>
      </c>
      <c r="AA1" s="3" t="s">
        <v>25</v>
      </c>
      <c r="AB1" s="3" t="s">
        <v>25</v>
      </c>
      <c r="AC1" s="3" t="s">
        <v>32</v>
      </c>
      <c r="AD1" s="3" t="s">
        <v>32</v>
      </c>
      <c r="AE1" s="3" t="s">
        <v>32</v>
      </c>
      <c r="AF1" s="3" t="s">
        <v>32</v>
      </c>
      <c r="AG1" s="3" t="s">
        <v>32</v>
      </c>
      <c r="AH1" s="3" t="s">
        <v>32</v>
      </c>
      <c r="AI1" s="3" t="s">
        <v>58</v>
      </c>
      <c r="AJ1" s="3" t="s">
        <v>58</v>
      </c>
      <c r="AK1" s="3" t="s">
        <v>58</v>
      </c>
      <c r="AL1" s="3" t="s">
        <v>58</v>
      </c>
      <c r="AM1" s="3" t="s">
        <v>58</v>
      </c>
      <c r="AN1" s="3" t="s">
        <v>58</v>
      </c>
      <c r="AO1" s="3" t="s">
        <v>58</v>
      </c>
      <c r="AP1" s="3" t="s">
        <v>58</v>
      </c>
      <c r="AQ1" s="3" t="s">
        <v>58</v>
      </c>
      <c r="AR1" s="3" t="s">
        <v>58</v>
      </c>
      <c r="AS1" s="3" t="s">
        <v>58</v>
      </c>
      <c r="AT1" s="3" t="s">
        <v>58</v>
      </c>
      <c r="AU1" s="3" t="s">
        <v>58</v>
      </c>
      <c r="AV1" s="3" t="s">
        <v>58</v>
      </c>
      <c r="AW1" s="3" t="s">
        <v>58</v>
      </c>
      <c r="AX1" s="3" t="s">
        <v>58</v>
      </c>
      <c r="AY1" s="3" t="s">
        <v>58</v>
      </c>
      <c r="AZ1" s="3" t="s">
        <v>58</v>
      </c>
      <c r="BA1" s="3" t="s">
        <v>58</v>
      </c>
      <c r="BB1" s="3" t="s">
        <v>58</v>
      </c>
      <c r="BC1" s="3" t="s">
        <v>58</v>
      </c>
      <c r="BD1" s="3" t="s">
        <v>58</v>
      </c>
      <c r="BE1" s="3" t="s">
        <v>58</v>
      </c>
      <c r="BF1" s="3" t="s">
        <v>58</v>
      </c>
      <c r="BG1" s="3" t="s">
        <v>58</v>
      </c>
      <c r="BH1" s="3" t="s">
        <v>58</v>
      </c>
      <c r="BI1" s="3" t="s">
        <v>58</v>
      </c>
      <c r="BJ1" s="3" t="s">
        <v>58</v>
      </c>
      <c r="BK1" s="3" t="s">
        <v>58</v>
      </c>
      <c r="BL1" s="3" t="s">
        <v>58</v>
      </c>
      <c r="BM1" s="3" t="s">
        <v>77</v>
      </c>
      <c r="BN1" s="3" t="s">
        <v>77</v>
      </c>
      <c r="BO1" s="3" t="s">
        <v>77</v>
      </c>
      <c r="BP1" s="3" t="s">
        <v>77</v>
      </c>
      <c r="BQ1" s="3" t="s">
        <v>77</v>
      </c>
      <c r="BR1" s="3" t="s">
        <v>77</v>
      </c>
      <c r="BS1" s="3" t="s">
        <v>77</v>
      </c>
      <c r="BT1" s="3" t="s">
        <v>77</v>
      </c>
      <c r="BU1" s="3" t="s">
        <v>77</v>
      </c>
      <c r="BV1" s="3" t="s">
        <v>77</v>
      </c>
      <c r="BW1" s="3" t="s">
        <v>77</v>
      </c>
      <c r="BX1" s="3" t="s">
        <v>77</v>
      </c>
      <c r="BY1" s="3" t="s">
        <v>77</v>
      </c>
      <c r="BZ1" s="3" t="s">
        <v>77</v>
      </c>
      <c r="CA1" s="3" t="s">
        <v>77</v>
      </c>
      <c r="CB1" s="3" t="s">
        <v>77</v>
      </c>
      <c r="CC1" s="3" t="s">
        <v>77</v>
      </c>
      <c r="CD1" s="3" t="s">
        <v>77</v>
      </c>
      <c r="CE1" s="3" t="s">
        <v>77</v>
      </c>
      <c r="CF1" s="3" t="s">
        <v>77</v>
      </c>
      <c r="CG1" s="3" t="s">
        <v>77</v>
      </c>
      <c r="CH1" s="3" t="s">
        <v>78</v>
      </c>
      <c r="CI1" s="3" t="s">
        <v>78</v>
      </c>
      <c r="CJ1" s="3" t="s">
        <v>78</v>
      </c>
      <c r="CK1" s="3" t="s">
        <v>78</v>
      </c>
      <c r="CL1" s="3" t="s">
        <v>78</v>
      </c>
      <c r="CM1" s="3" t="s">
        <v>78</v>
      </c>
      <c r="CN1" s="3" t="s">
        <v>78</v>
      </c>
      <c r="CO1" s="3" t="s">
        <v>78</v>
      </c>
      <c r="CP1" s="3" t="s">
        <v>78</v>
      </c>
      <c r="CQ1" s="3" t="s">
        <v>78</v>
      </c>
      <c r="CR1" s="3" t="s">
        <v>78</v>
      </c>
      <c r="CS1" s="3" t="s">
        <v>78</v>
      </c>
      <c r="CT1" s="9" t="s">
        <v>136</v>
      </c>
      <c r="CU1" s="9" t="s">
        <v>136</v>
      </c>
      <c r="CV1" s="9" t="s">
        <v>136</v>
      </c>
      <c r="CW1" s="9" t="s">
        <v>136</v>
      </c>
      <c r="CX1" s="9" t="s">
        <v>136</v>
      </c>
    </row>
    <row r="2" spans="1:102" ht="48">
      <c r="A2" s="44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114</v>
      </c>
      <c r="Q2" s="4" t="s">
        <v>15</v>
      </c>
      <c r="R2" s="4" t="s">
        <v>16</v>
      </c>
      <c r="S2" s="4" t="s">
        <v>17</v>
      </c>
      <c r="T2" s="4" t="s">
        <v>18</v>
      </c>
      <c r="U2" s="4" t="s">
        <v>19</v>
      </c>
      <c r="V2" s="4" t="s">
        <v>20</v>
      </c>
      <c r="W2" s="4" t="s">
        <v>21</v>
      </c>
      <c r="X2" s="4" t="s">
        <v>22</v>
      </c>
      <c r="Y2" s="4" t="s">
        <v>23</v>
      </c>
      <c r="Z2" s="4" t="s">
        <v>126</v>
      </c>
      <c r="AA2" s="4" t="s">
        <v>127</v>
      </c>
      <c r="AB2" s="4" t="s">
        <v>128</v>
      </c>
      <c r="AC2" s="6" t="s">
        <v>27</v>
      </c>
      <c r="AD2" s="6" t="s">
        <v>149</v>
      </c>
      <c r="AE2" s="6" t="s">
        <v>28</v>
      </c>
      <c r="AF2" s="6" t="s">
        <v>29</v>
      </c>
      <c r="AG2" s="7" t="s">
        <v>30</v>
      </c>
      <c r="AH2" s="7" t="s">
        <v>31</v>
      </c>
      <c r="AI2" s="4" t="s">
        <v>34</v>
      </c>
      <c r="AJ2" s="4" t="s">
        <v>35</v>
      </c>
      <c r="AK2" s="4" t="s">
        <v>36</v>
      </c>
      <c r="AL2" s="4" t="s">
        <v>37</v>
      </c>
      <c r="AM2" s="4" t="s">
        <v>38</v>
      </c>
      <c r="AN2" s="4" t="s">
        <v>39</v>
      </c>
      <c r="AO2" s="4" t="s">
        <v>40</v>
      </c>
      <c r="AP2" s="4" t="s">
        <v>41</v>
      </c>
      <c r="AQ2" s="4" t="s">
        <v>42</v>
      </c>
      <c r="AR2" s="4" t="s">
        <v>43</v>
      </c>
      <c r="AS2" s="4" t="s">
        <v>44</v>
      </c>
      <c r="AT2" s="4" t="s">
        <v>120</v>
      </c>
      <c r="AU2" s="4" t="s">
        <v>121</v>
      </c>
      <c r="AV2" s="4" t="s">
        <v>122</v>
      </c>
      <c r="AW2" s="4" t="s">
        <v>123</v>
      </c>
      <c r="AX2" s="4" t="s">
        <v>45</v>
      </c>
      <c r="AY2" s="4" t="s">
        <v>46</v>
      </c>
      <c r="AZ2" s="4" t="s">
        <v>47</v>
      </c>
      <c r="BA2" s="4" t="s">
        <v>48</v>
      </c>
      <c r="BB2" s="2" t="s">
        <v>124</v>
      </c>
      <c r="BC2" s="4" t="s">
        <v>49</v>
      </c>
      <c r="BD2" s="4" t="s">
        <v>50</v>
      </c>
      <c r="BE2" s="4" t="s">
        <v>51</v>
      </c>
      <c r="BF2" s="4" t="s">
        <v>52</v>
      </c>
      <c r="BG2" s="4" t="s">
        <v>53</v>
      </c>
      <c r="BH2" s="4" t="s">
        <v>55</v>
      </c>
      <c r="BI2" s="4" t="s">
        <v>54</v>
      </c>
      <c r="BJ2" s="4" t="s">
        <v>56</v>
      </c>
      <c r="BK2" s="4" t="s">
        <v>57</v>
      </c>
      <c r="BL2" s="11" t="s">
        <v>88</v>
      </c>
      <c r="BM2" s="4" t="s">
        <v>59</v>
      </c>
      <c r="BN2" s="4" t="s">
        <v>60</v>
      </c>
      <c r="BO2" s="4" t="s">
        <v>61</v>
      </c>
      <c r="BP2" s="2" t="s">
        <v>90</v>
      </c>
      <c r="BQ2" s="4" t="s">
        <v>62</v>
      </c>
      <c r="BR2" s="2" t="s">
        <v>74</v>
      </c>
      <c r="BS2" s="4" t="s">
        <v>63</v>
      </c>
      <c r="BT2" s="4" t="s">
        <v>75</v>
      </c>
      <c r="BU2" s="4" t="s">
        <v>76</v>
      </c>
      <c r="BV2" s="4" t="s">
        <v>64</v>
      </c>
      <c r="BW2" s="4" t="s">
        <v>66</v>
      </c>
      <c r="BX2" s="2" t="s">
        <v>150</v>
      </c>
      <c r="BY2" s="2" t="s">
        <v>67</v>
      </c>
      <c r="BZ2" s="4" t="s">
        <v>65</v>
      </c>
      <c r="CA2" s="2" t="s">
        <v>68</v>
      </c>
      <c r="CB2" s="2" t="s">
        <v>69</v>
      </c>
      <c r="CC2" s="2" t="s">
        <v>70</v>
      </c>
      <c r="CD2" s="2" t="s">
        <v>71</v>
      </c>
      <c r="CE2" s="2" t="s">
        <v>72</v>
      </c>
      <c r="CF2" s="2" t="s">
        <v>73</v>
      </c>
      <c r="CG2" s="2" t="s">
        <v>147</v>
      </c>
      <c r="CH2" s="4" t="s">
        <v>80</v>
      </c>
      <c r="CI2" s="4" t="s">
        <v>79</v>
      </c>
      <c r="CJ2" s="4" t="s">
        <v>81</v>
      </c>
      <c r="CK2" s="4" t="s">
        <v>82</v>
      </c>
      <c r="CL2" s="11" t="s">
        <v>129</v>
      </c>
      <c r="CM2" s="11" t="s">
        <v>162</v>
      </c>
      <c r="CN2" s="4" t="s">
        <v>83</v>
      </c>
      <c r="CO2" s="11" t="s">
        <v>89</v>
      </c>
      <c r="CP2" s="4" t="s">
        <v>84</v>
      </c>
      <c r="CQ2" s="4" t="s">
        <v>85</v>
      </c>
      <c r="CR2" s="4" t="s">
        <v>86</v>
      </c>
      <c r="CS2" s="4" t="s">
        <v>87</v>
      </c>
      <c r="CT2" s="42" t="s">
        <v>145</v>
      </c>
      <c r="CU2" s="42" t="s">
        <v>146</v>
      </c>
      <c r="CV2" s="42" t="s">
        <v>142</v>
      </c>
      <c r="CW2" s="42" t="s">
        <v>143</v>
      </c>
      <c r="CX2" s="42" t="s">
        <v>144</v>
      </c>
    </row>
    <row r="3" spans="1:252" s="49" customFormat="1" ht="15">
      <c r="A3" s="55" t="s">
        <v>133</v>
      </c>
      <c r="B3" s="48">
        <v>7.899999999999999</v>
      </c>
      <c r="C3" s="48">
        <v>604.1999999999999</v>
      </c>
      <c r="D3" s="48">
        <v>561.4999999999999</v>
      </c>
      <c r="E3" s="48">
        <v>205</v>
      </c>
      <c r="F3" s="48">
        <v>63.1</v>
      </c>
      <c r="G3" s="48">
        <v>162.1</v>
      </c>
      <c r="H3" s="48">
        <v>3524</v>
      </c>
      <c r="I3" s="48">
        <v>47.20000000000001</v>
      </c>
      <c r="J3" s="48">
        <v>16.1</v>
      </c>
      <c r="K3" s="48">
        <v>10.8</v>
      </c>
      <c r="L3" s="48">
        <v>304.8</v>
      </c>
      <c r="M3" s="48">
        <v>162.59999999999997</v>
      </c>
      <c r="N3" s="48">
        <v>4.8999999999999915</v>
      </c>
      <c r="O3" s="48">
        <v>2146.0599999999995</v>
      </c>
      <c r="P3" s="48">
        <v>178.1</v>
      </c>
      <c r="Q3" s="48">
        <v>4731.3</v>
      </c>
      <c r="R3" s="48">
        <v>472.00000000000006</v>
      </c>
      <c r="S3" s="48">
        <v>2267.5000000000005</v>
      </c>
      <c r="T3" s="48">
        <v>161.19999999999993</v>
      </c>
      <c r="U3" s="48">
        <v>339.30000000000007</v>
      </c>
      <c r="V3" s="48">
        <v>5217.799999999997</v>
      </c>
      <c r="W3" s="48">
        <v>770.8</v>
      </c>
      <c r="X3" s="48">
        <v>1847.2000000000005</v>
      </c>
      <c r="Y3" s="48">
        <v>612.8999999999996</v>
      </c>
      <c r="Z3" s="48">
        <v>21.700000000000017</v>
      </c>
      <c r="AA3" s="48">
        <v>1542.0999999999995</v>
      </c>
      <c r="AB3" s="48">
        <v>141.4</v>
      </c>
      <c r="AC3" s="48">
        <v>683.3000000000002</v>
      </c>
      <c r="AD3" s="48">
        <v>5522.299999999999</v>
      </c>
      <c r="AE3" s="48">
        <v>464.40000000000003</v>
      </c>
      <c r="AF3" s="48">
        <v>0</v>
      </c>
      <c r="AG3" s="48">
        <v>2697.0000000000005</v>
      </c>
      <c r="AH3" s="48">
        <v>1896.7999999999975</v>
      </c>
      <c r="AI3" s="48">
        <v>4686.317000000001</v>
      </c>
      <c r="AJ3" s="48">
        <v>8189.799999999999</v>
      </c>
      <c r="AK3" s="48">
        <v>2208.8</v>
      </c>
      <c r="AL3" s="48">
        <v>2314.8090000000016</v>
      </c>
      <c r="AM3" s="48">
        <v>27324.100000000006</v>
      </c>
      <c r="AN3" s="48">
        <v>505.5</v>
      </c>
      <c r="AO3" s="48">
        <v>171.7</v>
      </c>
      <c r="AP3" s="48">
        <v>3109.1000000000004</v>
      </c>
      <c r="AQ3" s="48">
        <v>1435.2</v>
      </c>
      <c r="AR3" s="48">
        <v>1843.4999999999982</v>
      </c>
      <c r="AS3" s="48">
        <v>405.00000000000045</v>
      </c>
      <c r="AT3" s="48">
        <v>1563.0999999999995</v>
      </c>
      <c r="AU3" s="48">
        <v>384.5000000000001</v>
      </c>
      <c r="AV3" s="48">
        <v>1281.2</v>
      </c>
      <c r="AW3" s="48">
        <v>545.9</v>
      </c>
      <c r="AX3" s="48">
        <v>161.3</v>
      </c>
      <c r="AY3" s="48"/>
      <c r="AZ3" s="48"/>
      <c r="BA3" s="48">
        <v>820.2999999999997</v>
      </c>
      <c r="BB3" s="48">
        <v>164.00000000000023</v>
      </c>
      <c r="BC3" s="48">
        <v>580.4000000000001</v>
      </c>
      <c r="BD3" s="48"/>
      <c r="BE3" s="48">
        <v>985.7</v>
      </c>
      <c r="BF3" s="48">
        <v>57.5</v>
      </c>
      <c r="BG3" s="48">
        <v>6.399999999999998</v>
      </c>
      <c r="BH3" s="48">
        <v>1387.1000000000004</v>
      </c>
      <c r="BI3" s="48">
        <v>536.4000000000001</v>
      </c>
      <c r="BJ3" s="48">
        <v>526</v>
      </c>
      <c r="BK3" s="48">
        <v>55.60000000000001</v>
      </c>
      <c r="BL3" s="48">
        <v>326.9</v>
      </c>
      <c r="BM3" s="48">
        <v>13045.900000000001</v>
      </c>
      <c r="BN3" s="48">
        <v>0</v>
      </c>
      <c r="BO3" s="48">
        <v>34469.20000000004</v>
      </c>
      <c r="BP3" s="48">
        <v>19914.5</v>
      </c>
      <c r="BQ3" s="48">
        <v>292.7979999999998</v>
      </c>
      <c r="BR3" s="48">
        <v>105.40000000000003</v>
      </c>
      <c r="BS3" s="48">
        <v>0</v>
      </c>
      <c r="BT3" s="48">
        <v>242.0999999999999</v>
      </c>
      <c r="BU3" s="48">
        <v>3832.4</v>
      </c>
      <c r="BV3" s="48">
        <v>1047.7999999999956</v>
      </c>
      <c r="BW3" s="48">
        <v>0</v>
      </c>
      <c r="BX3" s="48">
        <v>0</v>
      </c>
      <c r="BY3" s="48">
        <v>6.795999999999992</v>
      </c>
      <c r="BZ3" s="48">
        <v>0</v>
      </c>
      <c r="CA3" s="48">
        <v>0</v>
      </c>
      <c r="CB3" s="48">
        <v>0</v>
      </c>
      <c r="CC3" s="48">
        <v>0</v>
      </c>
      <c r="CD3" s="48">
        <v>0</v>
      </c>
      <c r="CE3" s="48">
        <v>0</v>
      </c>
      <c r="CF3" s="48">
        <v>2685.0999999999985</v>
      </c>
      <c r="CG3" s="48">
        <v>28</v>
      </c>
      <c r="CH3" s="48">
        <v>24.200000000000003</v>
      </c>
      <c r="CI3" s="48">
        <v>331.2519999999995</v>
      </c>
      <c r="CJ3" s="48">
        <v>65.20000000000002</v>
      </c>
      <c r="CK3" s="48">
        <v>1313.6999999999998</v>
      </c>
      <c r="CL3" s="48">
        <v>57.30000000000001</v>
      </c>
      <c r="CM3" s="48">
        <v>55.69999999999999</v>
      </c>
      <c r="CN3" s="48">
        <v>314.0999999999999</v>
      </c>
      <c r="CO3" s="48">
        <v>360.30000000000007</v>
      </c>
      <c r="CP3" s="48">
        <v>73.90000000000003</v>
      </c>
      <c r="CQ3" s="48">
        <v>28.3</v>
      </c>
      <c r="CR3" s="48">
        <v>8</v>
      </c>
      <c r="CS3" s="48">
        <v>0.5</v>
      </c>
      <c r="CT3" s="48">
        <v>277.6</v>
      </c>
      <c r="CU3" s="48">
        <v>25.69999999999999</v>
      </c>
      <c r="CV3" s="48">
        <v>2.999999999999999</v>
      </c>
      <c r="CW3" s="48">
        <v>268.7</v>
      </c>
      <c r="CX3" s="48">
        <v>44</v>
      </c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</row>
    <row r="4" spans="1:102" s="49" customFormat="1" ht="15">
      <c r="A4" s="55" t="s">
        <v>152</v>
      </c>
      <c r="B4" s="48"/>
      <c r="C4" s="48">
        <v>48.19999999999993</v>
      </c>
      <c r="D4" s="48"/>
      <c r="E4" s="48">
        <v>0.8000000000000114</v>
      </c>
      <c r="F4" s="48"/>
      <c r="G4" s="48"/>
      <c r="H4" s="48"/>
      <c r="I4" s="48"/>
      <c r="J4" s="48"/>
      <c r="K4" s="48"/>
      <c r="L4" s="48"/>
      <c r="M4" s="48"/>
      <c r="N4" s="48"/>
      <c r="O4" s="48">
        <v>363.9999999999998</v>
      </c>
      <c r="P4" s="48"/>
      <c r="Q4" s="48"/>
      <c r="R4" s="48"/>
      <c r="S4" s="48"/>
      <c r="T4" s="48">
        <v>34.39999999999992</v>
      </c>
      <c r="U4" s="48"/>
      <c r="V4" s="48">
        <v>516.7999999999984</v>
      </c>
      <c r="W4" s="48"/>
      <c r="X4" s="48"/>
      <c r="Y4" s="48">
        <v>56.69999999999982</v>
      </c>
      <c r="Z4" s="48"/>
      <c r="AA4" s="48"/>
      <c r="AB4" s="48"/>
      <c r="AC4" s="50"/>
      <c r="AD4" s="50"/>
      <c r="AE4" s="50"/>
      <c r="AF4" s="50"/>
      <c r="AG4" s="51"/>
      <c r="AH4" s="51"/>
      <c r="AI4" s="48"/>
      <c r="AJ4" s="48">
        <v>1196.9000000000015</v>
      </c>
      <c r="AK4" s="48"/>
      <c r="AL4" s="48">
        <v>124.60000000000036</v>
      </c>
      <c r="AM4" s="48">
        <v>692.8000000000065</v>
      </c>
      <c r="AN4" s="48">
        <v>7.100000000000023</v>
      </c>
      <c r="AO4" s="48"/>
      <c r="AP4" s="48">
        <v>94</v>
      </c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>
        <v>73.30000000000064</v>
      </c>
      <c r="BB4" s="52"/>
      <c r="BC4" s="48"/>
      <c r="BD4" s="48"/>
      <c r="BE4" s="48"/>
      <c r="BF4" s="48"/>
      <c r="BG4" s="48"/>
      <c r="BH4" s="48">
        <v>20.50000000000182</v>
      </c>
      <c r="BI4" s="48"/>
      <c r="BJ4" s="48"/>
      <c r="BK4" s="48"/>
      <c r="BL4" s="53"/>
      <c r="BM4" s="48"/>
      <c r="BN4" s="48"/>
      <c r="BO4" s="48"/>
      <c r="BP4" s="52"/>
      <c r="BQ4" s="48"/>
      <c r="BR4" s="52"/>
      <c r="BS4" s="48"/>
      <c r="BT4" s="48"/>
      <c r="BU4" s="48"/>
      <c r="BV4" s="48"/>
      <c r="BW4" s="48"/>
      <c r="BX4" s="52"/>
      <c r="BY4" s="52"/>
      <c r="BZ4" s="48"/>
      <c r="CA4" s="52"/>
      <c r="CB4" s="52"/>
      <c r="CC4" s="52"/>
      <c r="CD4" s="52"/>
      <c r="CE4" s="52"/>
      <c r="CF4" s="52"/>
      <c r="CG4" s="52"/>
      <c r="CH4" s="48"/>
      <c r="CI4" s="48"/>
      <c r="CJ4" s="48"/>
      <c r="CK4" s="48"/>
      <c r="CL4" s="53"/>
      <c r="CM4" s="53"/>
      <c r="CN4" s="48"/>
      <c r="CO4" s="53"/>
      <c r="CP4" s="48"/>
      <c r="CQ4" s="48"/>
      <c r="CR4" s="48"/>
      <c r="CS4" s="48"/>
      <c r="CT4" s="54"/>
      <c r="CU4" s="54"/>
      <c r="CV4" s="54"/>
      <c r="CW4" s="54"/>
      <c r="CX4" s="54"/>
    </row>
    <row r="5" spans="1:256" s="49" customFormat="1" ht="15">
      <c r="A5" s="5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  <c r="IT5" s="48"/>
      <c r="IU5" s="48"/>
      <c r="IV5" s="48"/>
    </row>
    <row r="6" spans="1:102" ht="15">
      <c r="A6" s="57" t="s">
        <v>153</v>
      </c>
      <c r="B6" s="33">
        <f aca="true" t="shared" si="0" ref="B6:AG6">B3-B4</f>
        <v>7.899999999999999</v>
      </c>
      <c r="C6" s="33">
        <f t="shared" si="0"/>
        <v>556</v>
      </c>
      <c r="D6" s="33">
        <f t="shared" si="0"/>
        <v>561.4999999999999</v>
      </c>
      <c r="E6" s="33">
        <f t="shared" si="0"/>
        <v>204.2</v>
      </c>
      <c r="F6" s="33">
        <f t="shared" si="0"/>
        <v>63.1</v>
      </c>
      <c r="G6" s="33">
        <f t="shared" si="0"/>
        <v>162.1</v>
      </c>
      <c r="H6" s="33">
        <f t="shared" si="0"/>
        <v>3524</v>
      </c>
      <c r="I6" s="33">
        <f t="shared" si="0"/>
        <v>47.20000000000001</v>
      </c>
      <c r="J6" s="33">
        <f t="shared" si="0"/>
        <v>16.1</v>
      </c>
      <c r="K6" s="33">
        <f t="shared" si="0"/>
        <v>10.8</v>
      </c>
      <c r="L6" s="33">
        <f t="shared" si="0"/>
        <v>304.8</v>
      </c>
      <c r="M6" s="33">
        <f t="shared" si="0"/>
        <v>162.59999999999997</v>
      </c>
      <c r="N6" s="33">
        <f t="shared" si="0"/>
        <v>4.8999999999999915</v>
      </c>
      <c r="O6" s="33">
        <f t="shared" si="0"/>
        <v>1782.0599999999997</v>
      </c>
      <c r="P6" s="33">
        <f t="shared" si="0"/>
        <v>178.1</v>
      </c>
      <c r="Q6" s="33">
        <f t="shared" si="0"/>
        <v>4731.3</v>
      </c>
      <c r="R6" s="33">
        <f t="shared" si="0"/>
        <v>472.00000000000006</v>
      </c>
      <c r="S6" s="33">
        <f t="shared" si="0"/>
        <v>2267.5000000000005</v>
      </c>
      <c r="T6" s="33">
        <f t="shared" si="0"/>
        <v>126.80000000000001</v>
      </c>
      <c r="U6" s="33">
        <f t="shared" si="0"/>
        <v>339.30000000000007</v>
      </c>
      <c r="V6" s="33">
        <f t="shared" si="0"/>
        <v>4700.999999999999</v>
      </c>
      <c r="W6" s="33">
        <f t="shared" si="0"/>
        <v>770.8</v>
      </c>
      <c r="X6" s="33">
        <f t="shared" si="0"/>
        <v>1847.2000000000005</v>
      </c>
      <c r="Y6" s="33">
        <f t="shared" si="0"/>
        <v>556.1999999999998</v>
      </c>
      <c r="Z6" s="33">
        <f t="shared" si="0"/>
        <v>21.700000000000017</v>
      </c>
      <c r="AA6" s="33">
        <f t="shared" si="0"/>
        <v>1542.0999999999995</v>
      </c>
      <c r="AB6" s="33">
        <f t="shared" si="0"/>
        <v>141.4</v>
      </c>
      <c r="AC6" s="33">
        <f t="shared" si="0"/>
        <v>683.3000000000002</v>
      </c>
      <c r="AD6" s="33">
        <f t="shared" si="0"/>
        <v>5522.299999999999</v>
      </c>
      <c r="AE6" s="33">
        <f t="shared" si="0"/>
        <v>464.40000000000003</v>
      </c>
      <c r="AF6" s="33">
        <f t="shared" si="0"/>
        <v>0</v>
      </c>
      <c r="AG6" s="33">
        <f t="shared" si="0"/>
        <v>2697.0000000000005</v>
      </c>
      <c r="AH6" s="33">
        <f aca="true" t="shared" si="1" ref="AH6:AX6">AH3-AH4</f>
        <v>1896.7999999999975</v>
      </c>
      <c r="AI6" s="33">
        <f t="shared" si="1"/>
        <v>4686.317000000001</v>
      </c>
      <c r="AJ6" s="33">
        <f t="shared" si="1"/>
        <v>6992.899999999998</v>
      </c>
      <c r="AK6" s="33">
        <f t="shared" si="1"/>
        <v>2208.8</v>
      </c>
      <c r="AL6" s="33">
        <f t="shared" si="1"/>
        <v>2190.209000000001</v>
      </c>
      <c r="AM6" s="33">
        <f t="shared" si="1"/>
        <v>26631.3</v>
      </c>
      <c r="AN6" s="33">
        <f t="shared" si="1"/>
        <v>498.4</v>
      </c>
      <c r="AO6" s="33">
        <f t="shared" si="1"/>
        <v>171.7</v>
      </c>
      <c r="AP6" s="33">
        <f t="shared" si="1"/>
        <v>3015.1000000000004</v>
      </c>
      <c r="AQ6" s="33">
        <f t="shared" si="1"/>
        <v>1435.2</v>
      </c>
      <c r="AR6" s="33">
        <f t="shared" si="1"/>
        <v>1843.4999999999982</v>
      </c>
      <c r="AS6" s="33">
        <f t="shared" si="1"/>
        <v>405.00000000000045</v>
      </c>
      <c r="AT6" s="33">
        <f t="shared" si="1"/>
        <v>1563.0999999999995</v>
      </c>
      <c r="AU6" s="33">
        <f t="shared" si="1"/>
        <v>384.5000000000001</v>
      </c>
      <c r="AV6" s="33">
        <f t="shared" si="1"/>
        <v>1281.2</v>
      </c>
      <c r="AW6" s="33">
        <f t="shared" si="1"/>
        <v>545.9</v>
      </c>
      <c r="AX6" s="33">
        <f t="shared" si="1"/>
        <v>161.3</v>
      </c>
      <c r="AY6" s="33"/>
      <c r="AZ6" s="33"/>
      <c r="BA6" s="33">
        <f>BA3-BA4</f>
        <v>746.9999999999991</v>
      </c>
      <c r="BB6" s="33">
        <f>BB3-BB4</f>
        <v>164.00000000000023</v>
      </c>
      <c r="BC6" s="33">
        <f>BC3-BC4</f>
        <v>580.4000000000001</v>
      </c>
      <c r="BD6" s="33"/>
      <c r="BE6" s="33">
        <f aca="true" t="shared" si="2" ref="BE6:CX6">BE3-BE4</f>
        <v>985.7</v>
      </c>
      <c r="BF6" s="33">
        <f t="shared" si="2"/>
        <v>57.5</v>
      </c>
      <c r="BG6" s="33">
        <f t="shared" si="2"/>
        <v>6.399999999999998</v>
      </c>
      <c r="BH6" s="33">
        <f t="shared" si="2"/>
        <v>1366.5999999999985</v>
      </c>
      <c r="BI6" s="33">
        <f t="shared" si="2"/>
        <v>536.4000000000001</v>
      </c>
      <c r="BJ6" s="33">
        <f t="shared" si="2"/>
        <v>526</v>
      </c>
      <c r="BK6" s="33">
        <f t="shared" si="2"/>
        <v>55.60000000000001</v>
      </c>
      <c r="BL6" s="33">
        <f t="shared" si="2"/>
        <v>326.9</v>
      </c>
      <c r="BM6" s="33">
        <f t="shared" si="2"/>
        <v>13045.900000000001</v>
      </c>
      <c r="BN6" s="33">
        <f t="shared" si="2"/>
        <v>0</v>
      </c>
      <c r="BO6" s="33">
        <f t="shared" si="2"/>
        <v>34469.20000000004</v>
      </c>
      <c r="BP6" s="33">
        <f t="shared" si="2"/>
        <v>19914.5</v>
      </c>
      <c r="BQ6" s="33">
        <f t="shared" si="2"/>
        <v>292.7979999999998</v>
      </c>
      <c r="BR6" s="33">
        <f t="shared" si="2"/>
        <v>105.40000000000003</v>
      </c>
      <c r="BS6" s="33">
        <f t="shared" si="2"/>
        <v>0</v>
      </c>
      <c r="BT6" s="33">
        <f t="shared" si="2"/>
        <v>242.0999999999999</v>
      </c>
      <c r="BU6" s="33">
        <f t="shared" si="2"/>
        <v>3832.4</v>
      </c>
      <c r="BV6" s="33">
        <f t="shared" si="2"/>
        <v>1047.7999999999956</v>
      </c>
      <c r="BW6" s="33">
        <f t="shared" si="2"/>
        <v>0</v>
      </c>
      <c r="BX6" s="33">
        <f t="shared" si="2"/>
        <v>0</v>
      </c>
      <c r="BY6" s="33">
        <f t="shared" si="2"/>
        <v>6.795999999999992</v>
      </c>
      <c r="BZ6" s="33">
        <f t="shared" si="2"/>
        <v>0</v>
      </c>
      <c r="CA6" s="33">
        <f t="shared" si="2"/>
        <v>0</v>
      </c>
      <c r="CB6" s="33">
        <f t="shared" si="2"/>
        <v>0</v>
      </c>
      <c r="CC6" s="33">
        <f t="shared" si="2"/>
        <v>0</v>
      </c>
      <c r="CD6" s="33">
        <f t="shared" si="2"/>
        <v>0</v>
      </c>
      <c r="CE6" s="33">
        <f t="shared" si="2"/>
        <v>0</v>
      </c>
      <c r="CF6" s="33">
        <f t="shared" si="2"/>
        <v>2685.0999999999985</v>
      </c>
      <c r="CG6" s="33">
        <f t="shared" si="2"/>
        <v>28</v>
      </c>
      <c r="CH6" s="33">
        <f t="shared" si="2"/>
        <v>24.200000000000003</v>
      </c>
      <c r="CI6" s="33">
        <f t="shared" si="2"/>
        <v>331.2519999999995</v>
      </c>
      <c r="CJ6" s="33">
        <f t="shared" si="2"/>
        <v>65.20000000000002</v>
      </c>
      <c r="CK6" s="33">
        <f t="shared" si="2"/>
        <v>1313.6999999999998</v>
      </c>
      <c r="CL6" s="33">
        <f t="shared" si="2"/>
        <v>57.30000000000001</v>
      </c>
      <c r="CM6" s="33">
        <f t="shared" si="2"/>
        <v>55.69999999999999</v>
      </c>
      <c r="CN6" s="33">
        <f t="shared" si="2"/>
        <v>314.0999999999999</v>
      </c>
      <c r="CO6" s="33">
        <f t="shared" si="2"/>
        <v>360.30000000000007</v>
      </c>
      <c r="CP6" s="33">
        <f t="shared" si="2"/>
        <v>73.90000000000003</v>
      </c>
      <c r="CQ6" s="33">
        <f t="shared" si="2"/>
        <v>28.3</v>
      </c>
      <c r="CR6" s="33">
        <f t="shared" si="2"/>
        <v>8</v>
      </c>
      <c r="CS6" s="33">
        <f t="shared" si="2"/>
        <v>0.5</v>
      </c>
      <c r="CT6" s="33">
        <f t="shared" si="2"/>
        <v>277.6</v>
      </c>
      <c r="CU6" s="33">
        <f t="shared" si="2"/>
        <v>25.69999999999999</v>
      </c>
      <c r="CV6" s="33">
        <f t="shared" si="2"/>
        <v>2.999999999999999</v>
      </c>
      <c r="CW6" s="33">
        <f t="shared" si="2"/>
        <v>268.7</v>
      </c>
      <c r="CX6" s="33">
        <f t="shared" si="2"/>
        <v>44</v>
      </c>
    </row>
    <row r="7" spans="1:102" ht="15">
      <c r="A7" s="12" t="s">
        <v>163</v>
      </c>
      <c r="B7" s="14">
        <v>0.4922947749420787</v>
      </c>
      <c r="C7" s="14">
        <v>249.56839084957733</v>
      </c>
      <c r="D7" s="14">
        <v>29.040178426799425</v>
      </c>
      <c r="E7" s="14">
        <v>13.316671608247775</v>
      </c>
      <c r="F7" s="14">
        <v>0</v>
      </c>
      <c r="G7" s="14">
        <v>33.73999394135842</v>
      </c>
      <c r="H7" s="14">
        <v>743.6997915271214</v>
      </c>
      <c r="I7" s="14">
        <v>6.825710401196364</v>
      </c>
      <c r="J7" s="14">
        <v>0</v>
      </c>
      <c r="K7" s="14">
        <v>1.682851653007388</v>
      </c>
      <c r="L7" s="14">
        <v>85.18337470508408</v>
      </c>
      <c r="M7" s="14">
        <v>45.92752749902407</v>
      </c>
      <c r="N7" s="14">
        <v>0.1085</v>
      </c>
      <c r="O7" s="14">
        <v>320.1379117554832</v>
      </c>
      <c r="P7" s="14">
        <v>8.132537578735457</v>
      </c>
      <c r="Q7" s="14">
        <v>298.237939877376</v>
      </c>
      <c r="R7" s="14">
        <v>24.44971808164293</v>
      </c>
      <c r="S7" s="14">
        <v>36.67018406353327</v>
      </c>
      <c r="T7" s="14">
        <v>16.422745286239223</v>
      </c>
      <c r="U7" s="14">
        <v>23.593522211602735</v>
      </c>
      <c r="V7" s="14">
        <v>88.77262541330714</v>
      </c>
      <c r="W7" s="14">
        <v>2.2839536032732686</v>
      </c>
      <c r="X7" s="14">
        <v>390.3377304404286</v>
      </c>
      <c r="Y7" s="14">
        <v>43.96323381491286</v>
      </c>
      <c r="Z7" s="14">
        <v>1.7205754816771652</v>
      </c>
      <c r="AA7" s="14">
        <v>345.93622593917104</v>
      </c>
      <c r="AB7" s="14">
        <v>92.92523671843757</v>
      </c>
      <c r="AC7" s="14">
        <v>0</v>
      </c>
      <c r="AD7" s="14">
        <v>153.39787119184086</v>
      </c>
      <c r="AE7" s="14">
        <v>88.13658890204798</v>
      </c>
      <c r="AF7" s="14">
        <v>0</v>
      </c>
      <c r="AG7" s="14">
        <v>6.510367471219471</v>
      </c>
      <c r="AH7" s="14">
        <v>351.5849791438018</v>
      </c>
      <c r="AI7" s="14">
        <v>538.6951343345501</v>
      </c>
      <c r="AJ7" s="14">
        <v>94.73256175872181</v>
      </c>
      <c r="AK7" s="14">
        <v>24.67896995834657</v>
      </c>
      <c r="AL7" s="14">
        <v>8.758887793919735</v>
      </c>
      <c r="AM7" s="14">
        <v>76.17346185644568</v>
      </c>
      <c r="AN7" s="14">
        <v>66.44507932985812</v>
      </c>
      <c r="AO7" s="14">
        <v>0.5569619273319651</v>
      </c>
      <c r="AP7" s="14">
        <v>245.11547847196653</v>
      </c>
      <c r="AQ7" s="14">
        <v>0</v>
      </c>
      <c r="AR7" s="14">
        <v>21.285606989997554</v>
      </c>
      <c r="AS7" s="14">
        <v>0.07434334919715035</v>
      </c>
      <c r="AT7" s="14">
        <v>259.91754745028675</v>
      </c>
      <c r="AU7" s="14">
        <v>60.010346405647404</v>
      </c>
      <c r="AV7" s="14">
        <v>18.74211251578315</v>
      </c>
      <c r="AW7" s="14">
        <v>11.57266267650338</v>
      </c>
      <c r="AX7" s="14">
        <v>0</v>
      </c>
      <c r="AY7" s="14"/>
      <c r="AZ7" s="14"/>
      <c r="BA7" s="14">
        <v>0.1584576785950087</v>
      </c>
      <c r="BB7" s="14">
        <v>0.0316915357190018</v>
      </c>
      <c r="BC7" s="14">
        <v>0</v>
      </c>
      <c r="BD7" s="14"/>
      <c r="BE7" s="14">
        <v>1.25</v>
      </c>
      <c r="BF7" s="14">
        <v>0.23041474654377692</v>
      </c>
      <c r="BG7" s="14">
        <v>0.0023414218816517687</v>
      </c>
      <c r="BH7" s="14">
        <v>61.94462534615345</v>
      </c>
      <c r="BI7" s="14">
        <v>0.06057459328487372</v>
      </c>
      <c r="BJ7" s="14">
        <v>0</v>
      </c>
      <c r="BK7" s="14">
        <v>0.02157066389709999</v>
      </c>
      <c r="BL7" s="14">
        <v>0</v>
      </c>
      <c r="BM7" s="14">
        <v>0</v>
      </c>
      <c r="BN7" s="14">
        <v>0</v>
      </c>
      <c r="BO7" s="14">
        <v>67.67330721432478</v>
      </c>
      <c r="BP7" s="14">
        <v>41.189332077679694</v>
      </c>
      <c r="BQ7" s="14">
        <v>0</v>
      </c>
      <c r="BR7" s="14">
        <v>0</v>
      </c>
      <c r="BS7" s="14">
        <v>0</v>
      </c>
      <c r="BT7" s="41" t="s">
        <v>115</v>
      </c>
      <c r="BU7" s="41" t="s">
        <v>115</v>
      </c>
      <c r="BV7" s="14">
        <v>0</v>
      </c>
      <c r="BW7" s="14">
        <v>0</v>
      </c>
      <c r="BX7" s="14">
        <v>0</v>
      </c>
      <c r="BY7" s="14">
        <v>0</v>
      </c>
      <c r="BZ7" s="14">
        <v>0</v>
      </c>
      <c r="CA7" s="14">
        <v>0</v>
      </c>
      <c r="CB7" s="14">
        <v>0</v>
      </c>
      <c r="CC7" s="14">
        <v>0</v>
      </c>
      <c r="CD7" s="14">
        <v>0</v>
      </c>
      <c r="CE7" s="14">
        <v>0</v>
      </c>
      <c r="CF7" s="14">
        <v>5.553408234413274</v>
      </c>
      <c r="CG7" s="14">
        <v>0</v>
      </c>
      <c r="CH7" s="14">
        <v>0.07624426403106248</v>
      </c>
      <c r="CI7" s="14">
        <v>2.9087662030925556</v>
      </c>
      <c r="CJ7" s="14">
        <v>0</v>
      </c>
      <c r="CK7" s="14">
        <v>30.01138558796197</v>
      </c>
      <c r="CL7" s="14">
        <v>0</v>
      </c>
      <c r="CM7" s="14">
        <v>0</v>
      </c>
      <c r="CN7" s="14">
        <v>0.018387096774193548</v>
      </c>
      <c r="CO7" s="14">
        <v>4.965810077029928</v>
      </c>
      <c r="CP7" s="14">
        <v>0</v>
      </c>
      <c r="CQ7" s="14">
        <v>0</v>
      </c>
      <c r="CR7" s="14">
        <v>0</v>
      </c>
      <c r="CS7" s="14">
        <v>0</v>
      </c>
      <c r="CT7" s="14">
        <v>0</v>
      </c>
      <c r="CU7" s="14">
        <v>0</v>
      </c>
      <c r="CV7" s="14">
        <v>0</v>
      </c>
      <c r="CW7" s="14">
        <v>0</v>
      </c>
      <c r="CX7" s="14">
        <v>0</v>
      </c>
    </row>
    <row r="8" spans="1:102" ht="15">
      <c r="A8" s="12" t="s">
        <v>132</v>
      </c>
      <c r="B8" s="14">
        <v>0.015784858228588133</v>
      </c>
      <c r="C8" s="14">
        <v>4.6160000000000005</v>
      </c>
      <c r="D8" s="14">
        <v>3.865568181818182</v>
      </c>
      <c r="E8" s="14">
        <v>0</v>
      </c>
      <c r="F8" s="14">
        <v>0</v>
      </c>
      <c r="G8" s="14">
        <v>2.185117183281132</v>
      </c>
      <c r="H8" s="14">
        <v>43.85916824034335</v>
      </c>
      <c r="I8" s="14">
        <v>0</v>
      </c>
      <c r="J8" s="14">
        <v>0</v>
      </c>
      <c r="K8" s="14">
        <v>0.04070753574024715</v>
      </c>
      <c r="L8" s="14">
        <v>1.9899000000000002</v>
      </c>
      <c r="M8" s="14">
        <v>1.0562225806451615</v>
      </c>
      <c r="N8" s="14">
        <v>0.03772382221707134</v>
      </c>
      <c r="O8" s="14">
        <v>17.901323316960415</v>
      </c>
      <c r="P8" s="14">
        <v>4.133131470990428</v>
      </c>
      <c r="Q8" s="14">
        <v>13.56497908171371</v>
      </c>
      <c r="R8" s="14">
        <v>1.3564979081713713</v>
      </c>
      <c r="S8" s="14">
        <v>0.09181167555430816</v>
      </c>
      <c r="T8" s="14">
        <v>0.6925568526891153</v>
      </c>
      <c r="U8" s="14">
        <v>0.2106790481717934</v>
      </c>
      <c r="V8" s="14">
        <v>0.1836218741412476</v>
      </c>
      <c r="W8" s="14">
        <v>0.03033800494641385</v>
      </c>
      <c r="X8" s="14">
        <v>11.559165733000086</v>
      </c>
      <c r="Y8" s="14">
        <v>1.409140829602095</v>
      </c>
      <c r="Z8" s="14">
        <v>0.05514910872687336</v>
      </c>
      <c r="AA8" s="14">
        <v>75.48989331467965</v>
      </c>
      <c r="AB8" s="14">
        <v>11.32100214326042</v>
      </c>
      <c r="AC8" s="14">
        <v>0</v>
      </c>
      <c r="AD8" s="14">
        <v>1.7818155856209619</v>
      </c>
      <c r="AE8" s="14">
        <v>0.10069294066695539</v>
      </c>
      <c r="AF8" s="14">
        <v>0</v>
      </c>
      <c r="AG8" s="14">
        <v>0</v>
      </c>
      <c r="AH8" s="14">
        <v>168.67833814370348</v>
      </c>
      <c r="AI8" s="14">
        <v>19.49282219245886</v>
      </c>
      <c r="AJ8" s="14">
        <v>0.5171068934834974</v>
      </c>
      <c r="AK8" s="14">
        <v>2.9688521739130436</v>
      </c>
      <c r="AL8" s="14">
        <v>0.22646921873036546</v>
      </c>
      <c r="AM8" s="14">
        <v>44.449513513513516</v>
      </c>
      <c r="AN8" s="14">
        <v>4.9875</v>
      </c>
      <c r="AO8" s="14">
        <v>0</v>
      </c>
      <c r="AP8" s="14">
        <v>6.046140285452758</v>
      </c>
      <c r="AQ8" s="14">
        <v>0</v>
      </c>
      <c r="AR8" s="14">
        <v>0.2484500661160608</v>
      </c>
      <c r="AS8" s="14">
        <v>0</v>
      </c>
      <c r="AT8" s="14">
        <v>0.28772878024812676</v>
      </c>
      <c r="AU8" s="14">
        <v>10.174772795366023</v>
      </c>
      <c r="AV8" s="14">
        <v>0.8011300575118555</v>
      </c>
      <c r="AW8" s="14">
        <v>0.6524655760856773</v>
      </c>
      <c r="AX8" s="14">
        <v>18.48257980878302</v>
      </c>
      <c r="AY8" s="14"/>
      <c r="AZ8" s="14"/>
      <c r="BA8" s="14">
        <v>0.9371615858625548</v>
      </c>
      <c r="BB8" s="14">
        <v>0.20581712938560764</v>
      </c>
      <c r="BC8" s="14">
        <v>0</v>
      </c>
      <c r="BD8" s="14"/>
      <c r="BE8" s="14">
        <v>0.4273180242634315</v>
      </c>
      <c r="BF8" s="14">
        <v>0.2220155925899435</v>
      </c>
      <c r="BG8" s="14">
        <v>0</v>
      </c>
      <c r="BH8" s="14">
        <v>137.6230835141757</v>
      </c>
      <c r="BI8" s="14">
        <v>0.4635479951397327</v>
      </c>
      <c r="BJ8" s="14">
        <v>0</v>
      </c>
      <c r="BK8" s="14">
        <v>0.10129235068110375</v>
      </c>
      <c r="BL8" s="14">
        <v>0</v>
      </c>
      <c r="BM8" s="14">
        <v>0</v>
      </c>
      <c r="BN8" s="14">
        <v>0</v>
      </c>
      <c r="BO8" s="14">
        <v>2.9230799598974726</v>
      </c>
      <c r="BP8" s="14">
        <v>1.7791314790707013</v>
      </c>
      <c r="BQ8" s="14">
        <v>0</v>
      </c>
      <c r="BR8" s="14">
        <v>0</v>
      </c>
      <c r="BS8" s="14">
        <v>0</v>
      </c>
      <c r="BT8" s="41" t="s">
        <v>115</v>
      </c>
      <c r="BU8" s="41" t="s">
        <v>115</v>
      </c>
      <c r="BV8" s="14">
        <v>0</v>
      </c>
      <c r="BW8" s="14">
        <v>0</v>
      </c>
      <c r="BX8" s="14">
        <v>0</v>
      </c>
      <c r="BY8" s="14">
        <v>0</v>
      </c>
      <c r="BZ8" s="14">
        <v>0</v>
      </c>
      <c r="CA8" s="14">
        <v>0</v>
      </c>
      <c r="CB8" s="14">
        <v>0</v>
      </c>
      <c r="CC8" s="14">
        <v>0</v>
      </c>
      <c r="CD8" s="14">
        <v>0</v>
      </c>
      <c r="CE8" s="14">
        <v>0</v>
      </c>
      <c r="CF8" s="14">
        <v>0.2398738437258894</v>
      </c>
      <c r="CG8" s="14">
        <v>0</v>
      </c>
      <c r="CH8" s="14">
        <v>0.0338863395693611</v>
      </c>
      <c r="CI8" s="14">
        <v>3.4896483612368434</v>
      </c>
      <c r="CJ8" s="14">
        <v>0</v>
      </c>
      <c r="CK8" s="14">
        <v>0.6296764865353335</v>
      </c>
      <c r="CL8" s="14">
        <v>0</v>
      </c>
      <c r="CM8" s="14">
        <v>0</v>
      </c>
      <c r="CN8" s="14">
        <v>0</v>
      </c>
      <c r="CO8" s="14">
        <v>0</v>
      </c>
      <c r="CP8" s="14">
        <v>0</v>
      </c>
      <c r="CQ8" s="14">
        <v>0</v>
      </c>
      <c r="CR8" s="14">
        <v>0</v>
      </c>
      <c r="CS8" s="14">
        <v>0</v>
      </c>
      <c r="CT8" s="14">
        <v>0</v>
      </c>
      <c r="CU8" s="14">
        <v>0</v>
      </c>
      <c r="CV8" s="14">
        <v>0</v>
      </c>
      <c r="CW8" s="14">
        <v>0</v>
      </c>
      <c r="CX8" s="14">
        <v>0</v>
      </c>
    </row>
    <row r="9" spans="1:102" ht="15">
      <c r="A9" s="12" t="s">
        <v>125</v>
      </c>
      <c r="B9" s="14">
        <v>0.8030259468644599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4">
        <v>634.11735294315</v>
      </c>
      <c r="AK9" s="14">
        <v>645.095019437845</v>
      </c>
      <c r="AL9" s="14">
        <v>0</v>
      </c>
      <c r="AM9" s="14">
        <v>0</v>
      </c>
      <c r="AN9" s="14">
        <v>0</v>
      </c>
      <c r="AO9" s="14">
        <v>0</v>
      </c>
      <c r="AP9" s="14">
        <v>0</v>
      </c>
      <c r="AQ9" s="14">
        <v>0</v>
      </c>
      <c r="AR9" s="14">
        <v>0</v>
      </c>
      <c r="AS9" s="14">
        <v>0</v>
      </c>
      <c r="AT9" s="14">
        <v>0</v>
      </c>
      <c r="AU9" s="14">
        <v>0</v>
      </c>
      <c r="AV9" s="14">
        <v>0</v>
      </c>
      <c r="AW9" s="14">
        <v>0</v>
      </c>
      <c r="AX9" s="14">
        <v>0</v>
      </c>
      <c r="AY9" s="14"/>
      <c r="AZ9" s="14"/>
      <c r="BA9" s="14">
        <v>0</v>
      </c>
      <c r="BB9" s="14">
        <v>0</v>
      </c>
      <c r="BC9" s="14">
        <v>0</v>
      </c>
      <c r="BD9" s="14"/>
      <c r="BE9" s="14">
        <v>638.7732208622184</v>
      </c>
      <c r="BF9" s="14">
        <v>0</v>
      </c>
      <c r="BG9" s="14">
        <v>0</v>
      </c>
      <c r="BH9" s="14">
        <v>0</v>
      </c>
      <c r="BI9" s="14">
        <v>0</v>
      </c>
      <c r="BJ9" s="14">
        <v>0</v>
      </c>
      <c r="BK9" s="14">
        <v>0</v>
      </c>
      <c r="BL9" s="14">
        <v>0</v>
      </c>
      <c r="BM9" s="14">
        <v>0</v>
      </c>
      <c r="BN9" s="14">
        <v>0</v>
      </c>
      <c r="BO9" s="14">
        <v>1750</v>
      </c>
      <c r="BP9" s="14">
        <v>0</v>
      </c>
      <c r="BQ9" s="14">
        <v>0</v>
      </c>
      <c r="BR9" s="14">
        <v>0</v>
      </c>
      <c r="BS9" s="14">
        <v>0</v>
      </c>
      <c r="BT9" s="41" t="s">
        <v>115</v>
      </c>
      <c r="BU9" s="41" t="s">
        <v>115</v>
      </c>
      <c r="BV9" s="14">
        <v>0</v>
      </c>
      <c r="BW9" s="14">
        <v>0</v>
      </c>
      <c r="BX9" s="14">
        <v>0</v>
      </c>
      <c r="BY9" s="14">
        <v>0</v>
      </c>
      <c r="BZ9" s="14">
        <v>0</v>
      </c>
      <c r="CA9" s="14">
        <v>0</v>
      </c>
      <c r="CB9" s="14">
        <v>0</v>
      </c>
      <c r="CC9" s="14">
        <v>0</v>
      </c>
      <c r="CD9" s="14">
        <v>0</v>
      </c>
      <c r="CE9" s="14">
        <v>0</v>
      </c>
      <c r="CF9" s="14">
        <v>0</v>
      </c>
      <c r="CG9" s="14">
        <v>0</v>
      </c>
      <c r="CH9" s="14">
        <v>0</v>
      </c>
      <c r="CI9" s="14">
        <v>0</v>
      </c>
      <c r="CJ9" s="14">
        <v>0</v>
      </c>
      <c r="CK9" s="14">
        <v>0</v>
      </c>
      <c r="CL9" s="14">
        <v>0</v>
      </c>
      <c r="CM9" s="14">
        <v>0</v>
      </c>
      <c r="CN9" s="14">
        <v>0</v>
      </c>
      <c r="CO9" s="14">
        <v>0</v>
      </c>
      <c r="CP9" s="14">
        <v>0</v>
      </c>
      <c r="CQ9" s="14">
        <v>0</v>
      </c>
      <c r="CR9" s="14">
        <v>0</v>
      </c>
      <c r="CS9" s="14">
        <v>0</v>
      </c>
      <c r="CT9" s="14">
        <v>0</v>
      </c>
      <c r="CU9" s="14">
        <v>0</v>
      </c>
      <c r="CV9" s="14">
        <v>0</v>
      </c>
      <c r="CW9" s="14">
        <v>0</v>
      </c>
      <c r="CX9" s="14">
        <v>0</v>
      </c>
    </row>
    <row r="10" spans="1:102" ht="15">
      <c r="A10" s="12" t="s">
        <v>131</v>
      </c>
      <c r="B10" s="14">
        <f aca="true" t="shared" si="3" ref="B10:AF10">B6-SUM(B7:B9)</f>
        <v>6.588894419964872</v>
      </c>
      <c r="C10" s="14">
        <f t="shared" si="3"/>
        <v>301.8156091504227</v>
      </c>
      <c r="D10" s="14">
        <f t="shared" si="3"/>
        <v>528.5942533913823</v>
      </c>
      <c r="E10" s="14">
        <f t="shared" si="3"/>
        <v>190.8833283917522</v>
      </c>
      <c r="F10" s="14">
        <f t="shared" si="3"/>
        <v>63.1</v>
      </c>
      <c r="G10" s="14">
        <f t="shared" si="3"/>
        <v>126.17488887536044</v>
      </c>
      <c r="H10" s="14">
        <f t="shared" si="3"/>
        <v>2736.441040232535</v>
      </c>
      <c r="I10" s="14">
        <f t="shared" si="3"/>
        <v>40.37428959880364</v>
      </c>
      <c r="J10" s="14">
        <f t="shared" si="3"/>
        <v>16.1</v>
      </c>
      <c r="K10" s="14">
        <f t="shared" si="3"/>
        <v>9.076440811252365</v>
      </c>
      <c r="L10" s="14">
        <f t="shared" si="3"/>
        <v>217.62672529491593</v>
      </c>
      <c r="M10" s="14">
        <f t="shared" si="3"/>
        <v>115.61624992033073</v>
      </c>
      <c r="N10" s="14">
        <f t="shared" si="3"/>
        <v>4.75377617778292</v>
      </c>
      <c r="O10" s="14">
        <f t="shared" si="3"/>
        <v>1444.0207649275562</v>
      </c>
      <c r="P10" s="14">
        <f t="shared" si="3"/>
        <v>165.8343309502741</v>
      </c>
      <c r="Q10" s="14">
        <f t="shared" si="3"/>
        <v>4419.49708104091</v>
      </c>
      <c r="R10" s="14">
        <f t="shared" si="3"/>
        <v>446.19378401018577</v>
      </c>
      <c r="S10" s="14">
        <f t="shared" si="3"/>
        <v>2230.738004260913</v>
      </c>
      <c r="T10" s="14">
        <f t="shared" si="3"/>
        <v>109.68469786107167</v>
      </c>
      <c r="U10" s="14">
        <f t="shared" si="3"/>
        <v>315.49579874022555</v>
      </c>
      <c r="V10" s="14">
        <f t="shared" si="3"/>
        <v>4612.0437527125505</v>
      </c>
      <c r="W10" s="14">
        <f t="shared" si="3"/>
        <v>768.4857083917802</v>
      </c>
      <c r="X10" s="14">
        <f t="shared" si="3"/>
        <v>1445.3031038265717</v>
      </c>
      <c r="Y10" s="14">
        <f t="shared" si="3"/>
        <v>510.8276253554849</v>
      </c>
      <c r="Z10" s="14">
        <f t="shared" si="3"/>
        <v>19.924275409595978</v>
      </c>
      <c r="AA10" s="14">
        <f t="shared" si="3"/>
        <v>1120.6738807461488</v>
      </c>
      <c r="AB10" s="14">
        <f t="shared" si="3"/>
        <v>37.153761138302016</v>
      </c>
      <c r="AC10" s="14">
        <f t="shared" si="3"/>
        <v>683.3000000000002</v>
      </c>
      <c r="AD10" s="14">
        <f t="shared" si="3"/>
        <v>5367.120313222537</v>
      </c>
      <c r="AE10" s="14">
        <f t="shared" si="3"/>
        <v>376.1627181572851</v>
      </c>
      <c r="AF10" s="14">
        <f t="shared" si="3"/>
        <v>0</v>
      </c>
      <c r="AG10" s="14">
        <f aca="true" t="shared" si="4" ref="AG10:AX10">AG6-SUM(AG7:AG9)</f>
        <v>2690.489632528781</v>
      </c>
      <c r="AH10" s="14">
        <f t="shared" si="4"/>
        <v>1376.5366827124922</v>
      </c>
      <c r="AI10" s="14">
        <f t="shared" si="4"/>
        <v>4128.129043472992</v>
      </c>
      <c r="AJ10" s="14">
        <f t="shared" si="4"/>
        <v>6263.532978404643</v>
      </c>
      <c r="AK10" s="14">
        <f t="shared" si="4"/>
        <v>1536.0571584298955</v>
      </c>
      <c r="AL10" s="14">
        <f t="shared" si="4"/>
        <v>2181.223642987351</v>
      </c>
      <c r="AM10" s="14">
        <f t="shared" si="4"/>
        <v>26510.67702463004</v>
      </c>
      <c r="AN10" s="14">
        <f t="shared" si="4"/>
        <v>426.96742067014185</v>
      </c>
      <c r="AO10" s="14">
        <f t="shared" si="4"/>
        <v>171.14303807266802</v>
      </c>
      <c r="AP10" s="14">
        <f t="shared" si="4"/>
        <v>2763.9383812425813</v>
      </c>
      <c r="AQ10" s="14">
        <f t="shared" si="4"/>
        <v>1435.2</v>
      </c>
      <c r="AR10" s="14">
        <f t="shared" si="4"/>
        <v>1821.9659429438846</v>
      </c>
      <c r="AS10" s="14">
        <f t="shared" si="4"/>
        <v>404.9256566508033</v>
      </c>
      <c r="AT10" s="14">
        <f t="shared" si="4"/>
        <v>1302.8947237694647</v>
      </c>
      <c r="AU10" s="14">
        <f t="shared" si="4"/>
        <v>314.3148807989867</v>
      </c>
      <c r="AV10" s="14">
        <f t="shared" si="4"/>
        <v>1261.656757426705</v>
      </c>
      <c r="AW10" s="14">
        <f t="shared" si="4"/>
        <v>533.6748717474109</v>
      </c>
      <c r="AX10" s="14">
        <f t="shared" si="4"/>
        <v>142.817420191217</v>
      </c>
      <c r="AY10" s="14"/>
      <c r="AZ10" s="14"/>
      <c r="BA10" s="14">
        <f>BA6-SUM(BA7:BA9)</f>
        <v>745.9043807355415</v>
      </c>
      <c r="BB10" s="14">
        <f>BB6-SUM(BB7:BB9)</f>
        <v>163.76249133489563</v>
      </c>
      <c r="BC10" s="14">
        <f>BC6-SUM(BC7:BC9)</f>
        <v>580.4000000000001</v>
      </c>
      <c r="BD10" s="14"/>
      <c r="BE10" s="14">
        <f aca="true" t="shared" si="5" ref="BE10:BS10">BE6-SUM(BE7:BE9)</f>
        <v>345.24946111351824</v>
      </c>
      <c r="BF10" s="14">
        <f t="shared" si="5"/>
        <v>57.04756966086628</v>
      </c>
      <c r="BG10" s="14">
        <f t="shared" si="5"/>
        <v>6.397658578118346</v>
      </c>
      <c r="BH10" s="14">
        <f t="shared" si="5"/>
        <v>1167.0322911396693</v>
      </c>
      <c r="BI10" s="14">
        <f t="shared" si="5"/>
        <v>535.8758774115755</v>
      </c>
      <c r="BJ10" s="14">
        <f t="shared" si="5"/>
        <v>526</v>
      </c>
      <c r="BK10" s="14">
        <f t="shared" si="5"/>
        <v>55.47713698542181</v>
      </c>
      <c r="BL10" s="14">
        <f t="shared" si="5"/>
        <v>326.9</v>
      </c>
      <c r="BM10" s="14">
        <f t="shared" si="5"/>
        <v>13045.900000000001</v>
      </c>
      <c r="BN10" s="14">
        <f t="shared" si="5"/>
        <v>0</v>
      </c>
      <c r="BO10" s="14">
        <f t="shared" si="5"/>
        <v>32648.60361282582</v>
      </c>
      <c r="BP10" s="14">
        <f t="shared" si="5"/>
        <v>19871.53153644325</v>
      </c>
      <c r="BQ10" s="14">
        <f t="shared" si="5"/>
        <v>292.7979999999998</v>
      </c>
      <c r="BR10" s="14">
        <f t="shared" si="5"/>
        <v>105.40000000000003</v>
      </c>
      <c r="BS10" s="14">
        <f t="shared" si="5"/>
        <v>0</v>
      </c>
      <c r="BT10" s="41" t="s">
        <v>115</v>
      </c>
      <c r="BU10" s="41" t="s">
        <v>115</v>
      </c>
      <c r="BV10" s="14">
        <f aca="true" t="shared" si="6" ref="BV10:CX10">BV6-SUM(BV7:BV9)</f>
        <v>1047.7999999999956</v>
      </c>
      <c r="BW10" s="14">
        <f t="shared" si="6"/>
        <v>0</v>
      </c>
      <c r="BX10" s="14">
        <f t="shared" si="6"/>
        <v>0</v>
      </c>
      <c r="BY10" s="14">
        <f t="shared" si="6"/>
        <v>6.795999999999992</v>
      </c>
      <c r="BZ10" s="14">
        <f t="shared" si="6"/>
        <v>0</v>
      </c>
      <c r="CA10" s="14">
        <f t="shared" si="6"/>
        <v>0</v>
      </c>
      <c r="CB10" s="14">
        <f t="shared" si="6"/>
        <v>0</v>
      </c>
      <c r="CC10" s="14">
        <f t="shared" si="6"/>
        <v>0</v>
      </c>
      <c r="CD10" s="14">
        <f t="shared" si="6"/>
        <v>0</v>
      </c>
      <c r="CE10" s="14">
        <f t="shared" si="6"/>
        <v>0</v>
      </c>
      <c r="CF10" s="14">
        <f t="shared" si="6"/>
        <v>2679.306717921859</v>
      </c>
      <c r="CG10" s="14">
        <f t="shared" si="6"/>
        <v>28</v>
      </c>
      <c r="CH10" s="14">
        <f t="shared" si="6"/>
        <v>24.08986939639958</v>
      </c>
      <c r="CI10" s="14">
        <f t="shared" si="6"/>
        <v>324.8535854356701</v>
      </c>
      <c r="CJ10" s="14">
        <f t="shared" si="6"/>
        <v>65.20000000000002</v>
      </c>
      <c r="CK10" s="14">
        <f t="shared" si="6"/>
        <v>1283.0589379255025</v>
      </c>
      <c r="CL10" s="14">
        <f t="shared" si="6"/>
        <v>57.30000000000001</v>
      </c>
      <c r="CM10" s="14">
        <f t="shared" si="6"/>
        <v>55.69999999999999</v>
      </c>
      <c r="CN10" s="14">
        <f t="shared" si="6"/>
        <v>314.08161290322573</v>
      </c>
      <c r="CO10" s="14">
        <f t="shared" si="6"/>
        <v>355.33418992297015</v>
      </c>
      <c r="CP10" s="14">
        <f t="shared" si="6"/>
        <v>73.90000000000003</v>
      </c>
      <c r="CQ10" s="14">
        <f t="shared" si="6"/>
        <v>28.3</v>
      </c>
      <c r="CR10" s="14">
        <f t="shared" si="6"/>
        <v>8</v>
      </c>
      <c r="CS10" s="14">
        <f t="shared" si="6"/>
        <v>0.5</v>
      </c>
      <c r="CT10" s="14">
        <f t="shared" si="6"/>
        <v>277.6</v>
      </c>
      <c r="CU10" s="14">
        <f t="shared" si="6"/>
        <v>25.69999999999999</v>
      </c>
      <c r="CV10" s="14">
        <f t="shared" si="6"/>
        <v>2.999999999999999</v>
      </c>
      <c r="CW10" s="14">
        <f t="shared" si="6"/>
        <v>268.7</v>
      </c>
      <c r="CX10" s="14">
        <f t="shared" si="6"/>
        <v>44</v>
      </c>
    </row>
    <row r="11" spans="2:252" ht="15"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</row>
    <row r="12" s="40" customFormat="1" ht="15.75">
      <c r="A12" s="15" t="s">
        <v>116</v>
      </c>
    </row>
    <row r="13" spans="1:109" ht="15">
      <c r="A13" s="13" t="s">
        <v>93</v>
      </c>
      <c r="B13" s="16">
        <v>5</v>
      </c>
      <c r="C13" s="16">
        <v>1</v>
      </c>
      <c r="D13" s="16">
        <v>1</v>
      </c>
      <c r="E13" s="16">
        <v>0</v>
      </c>
      <c r="F13" s="16">
        <v>0</v>
      </c>
      <c r="G13" s="16">
        <v>35</v>
      </c>
      <c r="H13" s="16">
        <v>34</v>
      </c>
      <c r="I13" s="16">
        <v>1</v>
      </c>
      <c r="J13" s="16">
        <v>0</v>
      </c>
      <c r="K13" s="16">
        <v>377</v>
      </c>
      <c r="L13" s="16">
        <v>30</v>
      </c>
      <c r="M13" s="10">
        <v>30</v>
      </c>
      <c r="N13" s="16">
        <v>81</v>
      </c>
      <c r="O13" s="16">
        <v>50</v>
      </c>
      <c r="P13" s="16">
        <v>529</v>
      </c>
      <c r="Q13" s="16">
        <v>113</v>
      </c>
      <c r="R13" s="10">
        <v>113</v>
      </c>
      <c r="S13" s="16">
        <v>71</v>
      </c>
      <c r="T13" s="10">
        <v>458</v>
      </c>
      <c r="U13" s="16">
        <v>38</v>
      </c>
      <c r="V13" s="16">
        <v>201</v>
      </c>
      <c r="W13" s="10">
        <v>201</v>
      </c>
      <c r="X13" s="16">
        <v>60</v>
      </c>
      <c r="Y13" s="16">
        <v>46</v>
      </c>
      <c r="Z13" s="10">
        <v>46</v>
      </c>
      <c r="AA13" s="27">
        <v>1.2790999999999981</v>
      </c>
      <c r="AB13" s="27">
        <v>0</v>
      </c>
      <c r="AC13" s="16">
        <v>0</v>
      </c>
      <c r="AD13" s="16">
        <v>68</v>
      </c>
      <c r="AE13" s="16">
        <v>0</v>
      </c>
      <c r="AF13" s="16">
        <v>0</v>
      </c>
      <c r="AG13" s="16">
        <v>0</v>
      </c>
      <c r="AH13" s="16">
        <v>0</v>
      </c>
      <c r="AI13" s="16">
        <v>15451</v>
      </c>
      <c r="AJ13" s="16">
        <v>22027</v>
      </c>
      <c r="AK13" s="16">
        <v>21613</v>
      </c>
      <c r="AL13" s="16">
        <v>1529</v>
      </c>
      <c r="AM13" s="16">
        <v>2200</v>
      </c>
      <c r="AN13" s="16">
        <v>117</v>
      </c>
      <c r="AO13" s="16">
        <v>91</v>
      </c>
      <c r="AP13" s="16">
        <v>12860</v>
      </c>
      <c r="AQ13" s="16">
        <v>524</v>
      </c>
      <c r="AR13" s="16">
        <v>3660</v>
      </c>
      <c r="AS13" s="16">
        <v>618</v>
      </c>
      <c r="AT13" s="16">
        <v>2295</v>
      </c>
      <c r="AU13" s="16">
        <v>691</v>
      </c>
      <c r="AV13" s="16">
        <v>98</v>
      </c>
      <c r="AW13" s="16">
        <v>239</v>
      </c>
      <c r="AX13" s="16">
        <v>1600</v>
      </c>
      <c r="AY13" s="16"/>
      <c r="AZ13" s="16"/>
      <c r="BA13" s="16">
        <v>4199</v>
      </c>
      <c r="BB13" s="10">
        <v>4199</v>
      </c>
      <c r="BC13" s="16">
        <v>431</v>
      </c>
      <c r="BD13" s="16"/>
      <c r="BE13" s="16">
        <v>813</v>
      </c>
      <c r="BF13" s="16">
        <v>366</v>
      </c>
      <c r="BG13" s="16">
        <v>4</v>
      </c>
      <c r="BH13" s="16">
        <v>1434</v>
      </c>
      <c r="BI13" s="16">
        <v>722</v>
      </c>
      <c r="BJ13" s="16">
        <v>258</v>
      </c>
      <c r="BK13" s="16">
        <v>109</v>
      </c>
      <c r="BL13" s="16">
        <v>139</v>
      </c>
      <c r="BM13" s="16">
        <v>29</v>
      </c>
      <c r="BN13" s="16">
        <v>0</v>
      </c>
      <c r="BO13" s="16">
        <v>3</v>
      </c>
      <c r="BP13" s="10">
        <v>3</v>
      </c>
      <c r="BQ13" s="16">
        <v>117</v>
      </c>
      <c r="BR13" s="17">
        <v>117</v>
      </c>
      <c r="BS13" s="16">
        <v>0</v>
      </c>
      <c r="BT13" s="30" t="s">
        <v>115</v>
      </c>
      <c r="BU13" s="30" t="s">
        <v>115</v>
      </c>
      <c r="BV13" s="16">
        <v>0</v>
      </c>
      <c r="BW13" s="16">
        <v>0</v>
      </c>
      <c r="BX13" s="17">
        <v>0</v>
      </c>
      <c r="BY13" s="16">
        <v>10</v>
      </c>
      <c r="BZ13" s="16">
        <v>0</v>
      </c>
      <c r="CA13" s="10">
        <v>0</v>
      </c>
      <c r="CB13" s="10">
        <v>0</v>
      </c>
      <c r="CC13" s="10">
        <v>0</v>
      </c>
      <c r="CD13" s="10">
        <v>0</v>
      </c>
      <c r="CE13" s="10">
        <v>0</v>
      </c>
      <c r="CF13" s="10">
        <v>3</v>
      </c>
      <c r="CG13" s="10">
        <v>0</v>
      </c>
      <c r="CH13" s="16">
        <v>2</v>
      </c>
      <c r="CI13" s="16">
        <v>403</v>
      </c>
      <c r="CJ13" s="16">
        <v>0</v>
      </c>
      <c r="CK13" s="16">
        <v>34</v>
      </c>
      <c r="CL13" s="16">
        <v>204</v>
      </c>
      <c r="CM13" s="16">
        <v>435</v>
      </c>
      <c r="CN13" s="16">
        <v>1331</v>
      </c>
      <c r="CO13" s="16">
        <v>0</v>
      </c>
      <c r="CP13" s="16">
        <v>18</v>
      </c>
      <c r="CQ13" s="16">
        <v>1</v>
      </c>
      <c r="CR13" s="16">
        <v>2</v>
      </c>
      <c r="CS13" s="16">
        <v>0</v>
      </c>
      <c r="CT13" s="16">
        <v>254</v>
      </c>
      <c r="CU13" s="16">
        <v>180</v>
      </c>
      <c r="CV13" s="16">
        <v>18</v>
      </c>
      <c r="CW13" s="16">
        <v>481</v>
      </c>
      <c r="CX13" s="16">
        <v>260</v>
      </c>
      <c r="CY13" s="4"/>
      <c r="CZ13" s="4"/>
      <c r="DA13" s="4"/>
      <c r="DB13" s="4"/>
      <c r="DC13" s="4"/>
      <c r="DD13" s="4"/>
      <c r="DE13" s="4"/>
    </row>
    <row r="14" spans="1:109" ht="15">
      <c r="A14" s="13" t="s">
        <v>94</v>
      </c>
      <c r="B14" s="16">
        <v>298</v>
      </c>
      <c r="C14" s="16">
        <v>189</v>
      </c>
      <c r="D14" s="16">
        <v>944</v>
      </c>
      <c r="E14" s="16">
        <v>1037</v>
      </c>
      <c r="F14" s="16">
        <v>852</v>
      </c>
      <c r="G14" s="16">
        <v>114</v>
      </c>
      <c r="H14" s="16">
        <v>2137</v>
      </c>
      <c r="I14" s="16">
        <v>1087</v>
      </c>
      <c r="J14" s="16">
        <v>1147</v>
      </c>
      <c r="K14" s="16">
        <v>1058</v>
      </c>
      <c r="L14" s="16">
        <v>4986</v>
      </c>
      <c r="M14" s="10">
        <v>4986</v>
      </c>
      <c r="N14" s="16">
        <v>866</v>
      </c>
      <c r="O14" s="16">
        <v>6271</v>
      </c>
      <c r="P14" s="16">
        <v>3223</v>
      </c>
      <c r="Q14" s="16">
        <v>9855</v>
      </c>
      <c r="R14" s="10">
        <v>9855</v>
      </c>
      <c r="S14" s="16">
        <v>10200</v>
      </c>
      <c r="T14" s="10">
        <v>1924</v>
      </c>
      <c r="U14" s="16">
        <v>1660</v>
      </c>
      <c r="V14" s="16">
        <v>6056</v>
      </c>
      <c r="W14" s="10">
        <v>6056</v>
      </c>
      <c r="X14" s="16">
        <v>9551</v>
      </c>
      <c r="Y14" s="16">
        <v>433</v>
      </c>
      <c r="Z14" s="10">
        <v>433</v>
      </c>
      <c r="AA14" s="27">
        <v>1950.1671027842249</v>
      </c>
      <c r="AB14" s="27">
        <v>4.166732227497144</v>
      </c>
      <c r="AC14" s="16">
        <v>0</v>
      </c>
      <c r="AD14" s="16">
        <v>4</v>
      </c>
      <c r="AE14" s="16">
        <v>19</v>
      </c>
      <c r="AF14" s="16">
        <v>0</v>
      </c>
      <c r="AG14" s="16">
        <v>36</v>
      </c>
      <c r="AH14" s="16">
        <v>0</v>
      </c>
      <c r="AI14" s="16">
        <v>23432</v>
      </c>
      <c r="AJ14" s="16">
        <v>39319</v>
      </c>
      <c r="AK14" s="16">
        <v>14081</v>
      </c>
      <c r="AL14" s="16">
        <v>2542</v>
      </c>
      <c r="AM14" s="16">
        <v>8650</v>
      </c>
      <c r="AN14" s="16">
        <v>431</v>
      </c>
      <c r="AO14" s="16">
        <v>244</v>
      </c>
      <c r="AP14" s="16">
        <v>961</v>
      </c>
      <c r="AQ14" s="16">
        <v>1976</v>
      </c>
      <c r="AR14" s="16">
        <v>5741</v>
      </c>
      <c r="AS14" s="16">
        <v>1035</v>
      </c>
      <c r="AT14" s="16">
        <v>1055</v>
      </c>
      <c r="AU14" s="16">
        <v>651</v>
      </c>
      <c r="AV14" s="16">
        <v>1335</v>
      </c>
      <c r="AW14" s="16">
        <v>486</v>
      </c>
      <c r="AX14" s="16">
        <v>405</v>
      </c>
      <c r="AY14" s="16"/>
      <c r="AZ14" s="16"/>
      <c r="BA14" s="16">
        <v>5019</v>
      </c>
      <c r="BB14" s="10">
        <v>5019</v>
      </c>
      <c r="BC14" s="16">
        <v>2228</v>
      </c>
      <c r="BD14" s="16"/>
      <c r="BE14" s="16">
        <v>2002</v>
      </c>
      <c r="BF14" s="16">
        <v>578</v>
      </c>
      <c r="BG14" s="16">
        <v>13</v>
      </c>
      <c r="BH14" s="16">
        <v>799</v>
      </c>
      <c r="BI14" s="16">
        <v>1208</v>
      </c>
      <c r="BJ14" s="16">
        <v>558</v>
      </c>
      <c r="BK14" s="16">
        <v>139</v>
      </c>
      <c r="BL14" s="16">
        <v>41</v>
      </c>
      <c r="BM14" s="16">
        <v>0</v>
      </c>
      <c r="BN14" s="16">
        <v>1</v>
      </c>
      <c r="BO14" s="16">
        <v>182</v>
      </c>
      <c r="BP14" s="10">
        <v>182</v>
      </c>
      <c r="BQ14" s="16">
        <v>2</v>
      </c>
      <c r="BR14" s="17">
        <v>2</v>
      </c>
      <c r="BS14" s="16">
        <v>0</v>
      </c>
      <c r="BT14" s="30" t="s">
        <v>115</v>
      </c>
      <c r="BU14" s="30" t="s">
        <v>115</v>
      </c>
      <c r="BV14" s="16">
        <v>0</v>
      </c>
      <c r="BW14" s="16">
        <v>0</v>
      </c>
      <c r="BX14" s="17">
        <v>0</v>
      </c>
      <c r="BY14" s="16">
        <v>3</v>
      </c>
      <c r="BZ14" s="16">
        <v>1079</v>
      </c>
      <c r="CA14" s="10">
        <v>1079</v>
      </c>
      <c r="CB14" s="10">
        <v>1079</v>
      </c>
      <c r="CC14" s="10">
        <v>1079</v>
      </c>
      <c r="CD14" s="10">
        <v>1079</v>
      </c>
      <c r="CE14" s="10">
        <v>1079</v>
      </c>
      <c r="CF14" s="10">
        <v>182</v>
      </c>
      <c r="CG14" s="10">
        <v>0</v>
      </c>
      <c r="CH14" s="16">
        <v>62</v>
      </c>
      <c r="CI14" s="16">
        <v>1069</v>
      </c>
      <c r="CJ14" s="16">
        <v>51</v>
      </c>
      <c r="CK14" s="16">
        <v>7144</v>
      </c>
      <c r="CL14" s="16">
        <v>0</v>
      </c>
      <c r="CM14" s="16">
        <v>0</v>
      </c>
      <c r="CN14" s="16">
        <v>116</v>
      </c>
      <c r="CO14" s="16">
        <v>19</v>
      </c>
      <c r="CP14" s="16">
        <v>470</v>
      </c>
      <c r="CQ14" s="16">
        <v>139</v>
      </c>
      <c r="CR14" s="16">
        <v>45</v>
      </c>
      <c r="CS14" s="16">
        <v>11</v>
      </c>
      <c r="CT14" s="16">
        <v>0</v>
      </c>
      <c r="CU14" s="16">
        <v>0</v>
      </c>
      <c r="CV14" s="16">
        <v>0</v>
      </c>
      <c r="CW14" s="16">
        <v>0</v>
      </c>
      <c r="CX14" s="16">
        <v>0</v>
      </c>
      <c r="CY14" s="4"/>
      <c r="CZ14" s="4"/>
      <c r="DA14" s="4"/>
      <c r="DB14" s="4"/>
      <c r="DC14" s="4"/>
      <c r="DD14" s="4"/>
      <c r="DE14" s="4"/>
    </row>
    <row r="15" spans="1:109" ht="15">
      <c r="A15" s="13" t="s">
        <v>95</v>
      </c>
      <c r="B15" s="16">
        <v>1</v>
      </c>
      <c r="C15" s="16">
        <v>10</v>
      </c>
      <c r="D15" s="16">
        <v>5</v>
      </c>
      <c r="E15" s="16">
        <v>11</v>
      </c>
      <c r="F15" s="16">
        <v>3</v>
      </c>
      <c r="G15" s="16">
        <v>16</v>
      </c>
      <c r="H15" s="16">
        <v>7</v>
      </c>
      <c r="I15" s="16">
        <v>0</v>
      </c>
      <c r="J15" s="16">
        <v>0</v>
      </c>
      <c r="K15" s="16">
        <v>228</v>
      </c>
      <c r="L15" s="16">
        <v>90</v>
      </c>
      <c r="M15" s="10">
        <v>90</v>
      </c>
      <c r="N15" s="16">
        <v>99</v>
      </c>
      <c r="O15" s="16">
        <v>47</v>
      </c>
      <c r="P15" s="16">
        <v>756</v>
      </c>
      <c r="Q15" s="16">
        <v>71</v>
      </c>
      <c r="R15" s="10">
        <v>71</v>
      </c>
      <c r="S15" s="16">
        <v>34</v>
      </c>
      <c r="T15" s="10">
        <v>327</v>
      </c>
      <c r="U15" s="16">
        <v>132</v>
      </c>
      <c r="V15" s="16">
        <v>338</v>
      </c>
      <c r="W15" s="10">
        <v>338</v>
      </c>
      <c r="X15" s="16">
        <v>14</v>
      </c>
      <c r="Y15" s="16">
        <v>0</v>
      </c>
      <c r="Z15" s="10">
        <v>0</v>
      </c>
      <c r="AA15" s="27">
        <v>0</v>
      </c>
      <c r="AB15" s="27">
        <v>1.8065999999999938</v>
      </c>
      <c r="AC15" s="16">
        <v>0</v>
      </c>
      <c r="AD15" s="16">
        <v>0</v>
      </c>
      <c r="AE15" s="16">
        <v>4</v>
      </c>
      <c r="AF15" s="16">
        <v>0</v>
      </c>
      <c r="AG15" s="16">
        <v>0</v>
      </c>
      <c r="AH15" s="16">
        <v>63</v>
      </c>
      <c r="AI15" s="16">
        <v>81639</v>
      </c>
      <c r="AJ15" s="16">
        <v>61515</v>
      </c>
      <c r="AK15" s="16">
        <v>27189</v>
      </c>
      <c r="AL15" s="16">
        <v>6352</v>
      </c>
      <c r="AM15" s="16">
        <v>15628</v>
      </c>
      <c r="AN15" s="16">
        <v>604</v>
      </c>
      <c r="AO15" s="16">
        <v>235</v>
      </c>
      <c r="AP15" s="16">
        <v>4490</v>
      </c>
      <c r="AQ15" s="16">
        <v>5679</v>
      </c>
      <c r="AR15" s="16">
        <v>8066</v>
      </c>
      <c r="AS15" s="16">
        <v>1485</v>
      </c>
      <c r="AT15" s="16">
        <v>4253</v>
      </c>
      <c r="AU15" s="16">
        <v>3737</v>
      </c>
      <c r="AV15" s="16">
        <v>802</v>
      </c>
      <c r="AW15" s="16">
        <v>505</v>
      </c>
      <c r="AX15" s="16">
        <v>165</v>
      </c>
      <c r="AY15" s="16"/>
      <c r="AZ15" s="16"/>
      <c r="BA15" s="16">
        <v>3487</v>
      </c>
      <c r="BB15" s="10">
        <v>3487</v>
      </c>
      <c r="BC15" s="16">
        <v>1799</v>
      </c>
      <c r="BD15" s="16"/>
      <c r="BE15" s="16">
        <v>1206</v>
      </c>
      <c r="BF15" s="16">
        <v>316</v>
      </c>
      <c r="BG15" s="16">
        <v>9</v>
      </c>
      <c r="BH15" s="16">
        <v>266</v>
      </c>
      <c r="BI15" s="16">
        <v>860</v>
      </c>
      <c r="BJ15" s="16">
        <v>529</v>
      </c>
      <c r="BK15" s="16">
        <v>118</v>
      </c>
      <c r="BL15" s="16">
        <v>176</v>
      </c>
      <c r="BM15" s="16">
        <v>828</v>
      </c>
      <c r="BN15" s="16">
        <v>426</v>
      </c>
      <c r="BO15" s="16">
        <v>2850</v>
      </c>
      <c r="BP15" s="10">
        <v>2850</v>
      </c>
      <c r="BQ15" s="16">
        <v>22</v>
      </c>
      <c r="BR15" s="17">
        <v>22</v>
      </c>
      <c r="BS15" s="16">
        <v>0</v>
      </c>
      <c r="BT15" s="30" t="s">
        <v>115</v>
      </c>
      <c r="BU15" s="30" t="s">
        <v>115</v>
      </c>
      <c r="BV15" s="16">
        <v>0</v>
      </c>
      <c r="BW15" s="16">
        <v>0</v>
      </c>
      <c r="BX15" s="17">
        <v>0</v>
      </c>
      <c r="BY15" s="16">
        <v>181</v>
      </c>
      <c r="BZ15" s="16">
        <v>0</v>
      </c>
      <c r="CA15" s="10">
        <v>0</v>
      </c>
      <c r="CB15" s="10">
        <v>0</v>
      </c>
      <c r="CC15" s="10">
        <v>0</v>
      </c>
      <c r="CD15" s="10">
        <v>0</v>
      </c>
      <c r="CE15" s="10">
        <v>0</v>
      </c>
      <c r="CF15" s="10">
        <v>2850</v>
      </c>
      <c r="CG15" s="10">
        <v>0</v>
      </c>
      <c r="CH15" s="16">
        <v>488</v>
      </c>
      <c r="CI15" s="16">
        <v>1414</v>
      </c>
      <c r="CJ15" s="16">
        <v>820</v>
      </c>
      <c r="CK15" s="16">
        <v>1144</v>
      </c>
      <c r="CL15" s="16">
        <v>380</v>
      </c>
      <c r="CM15" s="16">
        <v>1182</v>
      </c>
      <c r="CN15" s="16">
        <v>4574</v>
      </c>
      <c r="CO15" s="16">
        <v>430</v>
      </c>
      <c r="CP15" s="16">
        <v>438</v>
      </c>
      <c r="CQ15" s="16">
        <v>360</v>
      </c>
      <c r="CR15" s="16">
        <v>0</v>
      </c>
      <c r="CS15" s="16">
        <v>21</v>
      </c>
      <c r="CT15" s="16">
        <v>20</v>
      </c>
      <c r="CU15" s="16">
        <v>1</v>
      </c>
      <c r="CV15" s="16">
        <v>0</v>
      </c>
      <c r="CW15" s="16">
        <v>6</v>
      </c>
      <c r="CX15" s="16">
        <v>14</v>
      </c>
      <c r="CY15" s="4"/>
      <c r="CZ15" s="4"/>
      <c r="DA15" s="4"/>
      <c r="DB15" s="4"/>
      <c r="DC15" s="4"/>
      <c r="DD15" s="4"/>
      <c r="DE15" s="4"/>
    </row>
    <row r="16" spans="1:109" ht="15">
      <c r="A16" s="13" t="s">
        <v>97</v>
      </c>
      <c r="B16" s="16">
        <v>131</v>
      </c>
      <c r="C16" s="16">
        <v>4</v>
      </c>
      <c r="D16" s="16">
        <v>1</v>
      </c>
      <c r="E16" s="16">
        <v>4</v>
      </c>
      <c r="F16" s="16">
        <v>0</v>
      </c>
      <c r="G16" s="16">
        <v>1709</v>
      </c>
      <c r="H16" s="16">
        <v>20</v>
      </c>
      <c r="I16" s="16">
        <v>35</v>
      </c>
      <c r="J16" s="16">
        <v>148</v>
      </c>
      <c r="K16" s="16">
        <v>1926</v>
      </c>
      <c r="L16" s="16">
        <v>561</v>
      </c>
      <c r="M16" s="10">
        <v>561</v>
      </c>
      <c r="N16" s="16">
        <v>1205</v>
      </c>
      <c r="O16" s="16">
        <v>1085</v>
      </c>
      <c r="P16" s="16">
        <v>1106</v>
      </c>
      <c r="Q16" s="16">
        <v>6871</v>
      </c>
      <c r="R16" s="10">
        <v>6871</v>
      </c>
      <c r="S16" s="16">
        <v>3779</v>
      </c>
      <c r="T16" s="10">
        <v>3131</v>
      </c>
      <c r="U16" s="16">
        <v>413</v>
      </c>
      <c r="V16" s="16">
        <v>12512</v>
      </c>
      <c r="W16" s="10">
        <v>12512</v>
      </c>
      <c r="X16" s="16">
        <v>1708</v>
      </c>
      <c r="Y16" s="16">
        <v>2110</v>
      </c>
      <c r="Z16" s="10">
        <v>2110</v>
      </c>
      <c r="AA16" s="27">
        <v>377.67785711975523</v>
      </c>
      <c r="AB16" s="27">
        <v>0</v>
      </c>
      <c r="AC16" s="16">
        <v>1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2288</v>
      </c>
      <c r="AJ16" s="16">
        <v>1507</v>
      </c>
      <c r="AK16" s="16">
        <v>788</v>
      </c>
      <c r="AL16" s="16">
        <v>262</v>
      </c>
      <c r="AM16" s="16">
        <v>271</v>
      </c>
      <c r="AN16" s="16">
        <v>21</v>
      </c>
      <c r="AO16" s="16">
        <v>28</v>
      </c>
      <c r="AP16" s="16">
        <v>426</v>
      </c>
      <c r="AQ16" s="16">
        <v>11</v>
      </c>
      <c r="AR16" s="16">
        <v>11169</v>
      </c>
      <c r="AS16" s="16">
        <v>630</v>
      </c>
      <c r="AT16" s="16">
        <v>88</v>
      </c>
      <c r="AU16" s="16">
        <v>255</v>
      </c>
      <c r="AV16" s="16">
        <v>19</v>
      </c>
      <c r="AW16" s="16">
        <v>10</v>
      </c>
      <c r="AX16" s="16">
        <v>0</v>
      </c>
      <c r="AY16" s="16"/>
      <c r="AZ16" s="16"/>
      <c r="BA16" s="16">
        <v>1353</v>
      </c>
      <c r="BB16" s="10">
        <v>1353</v>
      </c>
      <c r="BC16" s="16">
        <v>356</v>
      </c>
      <c r="BD16" s="16"/>
      <c r="BE16" s="16">
        <v>583</v>
      </c>
      <c r="BF16" s="16">
        <v>195</v>
      </c>
      <c r="BG16" s="16">
        <v>2</v>
      </c>
      <c r="BH16" s="16">
        <v>1330</v>
      </c>
      <c r="BI16" s="16">
        <v>3870</v>
      </c>
      <c r="BJ16" s="16">
        <v>2047</v>
      </c>
      <c r="BK16" s="16">
        <v>260</v>
      </c>
      <c r="BL16" s="16">
        <v>51</v>
      </c>
      <c r="BM16" s="16">
        <v>0</v>
      </c>
      <c r="BN16" s="16">
        <v>0</v>
      </c>
      <c r="BO16" s="16">
        <v>4</v>
      </c>
      <c r="BP16" s="10">
        <v>4</v>
      </c>
      <c r="BQ16" s="16">
        <v>0</v>
      </c>
      <c r="BR16" s="17">
        <v>0</v>
      </c>
      <c r="BS16" s="16">
        <v>0</v>
      </c>
      <c r="BT16" s="30" t="s">
        <v>115</v>
      </c>
      <c r="BU16" s="30" t="s">
        <v>115</v>
      </c>
      <c r="BV16" s="16">
        <v>0</v>
      </c>
      <c r="BW16" s="16">
        <v>0</v>
      </c>
      <c r="BX16" s="17">
        <v>0</v>
      </c>
      <c r="BY16" s="16">
        <v>843</v>
      </c>
      <c r="BZ16" s="16">
        <v>154</v>
      </c>
      <c r="CA16" s="10">
        <v>154</v>
      </c>
      <c r="CB16" s="10">
        <v>154</v>
      </c>
      <c r="CC16" s="10">
        <v>154</v>
      </c>
      <c r="CD16" s="10">
        <v>154</v>
      </c>
      <c r="CE16" s="10">
        <v>154</v>
      </c>
      <c r="CF16" s="10">
        <v>4</v>
      </c>
      <c r="CG16" s="10">
        <v>0</v>
      </c>
      <c r="CH16" s="16">
        <v>14</v>
      </c>
      <c r="CI16" s="16">
        <v>1585</v>
      </c>
      <c r="CJ16" s="16">
        <v>300</v>
      </c>
      <c r="CK16" s="16">
        <v>7875</v>
      </c>
      <c r="CL16" s="16">
        <v>665</v>
      </c>
      <c r="CM16" s="16">
        <v>602</v>
      </c>
      <c r="CN16" s="16">
        <v>2654</v>
      </c>
      <c r="CO16" s="16">
        <v>2207</v>
      </c>
      <c r="CP16" s="16">
        <v>22</v>
      </c>
      <c r="CQ16" s="16">
        <v>1</v>
      </c>
      <c r="CR16" s="16">
        <v>0</v>
      </c>
      <c r="CS16" s="16">
        <v>0</v>
      </c>
      <c r="CT16" s="16">
        <v>0</v>
      </c>
      <c r="CU16" s="16">
        <v>0</v>
      </c>
      <c r="CV16" s="16">
        <v>0</v>
      </c>
      <c r="CW16" s="16">
        <v>0</v>
      </c>
      <c r="CX16" s="16">
        <v>0</v>
      </c>
      <c r="CY16" s="4"/>
      <c r="CZ16" s="4"/>
      <c r="DA16" s="4"/>
      <c r="DB16" s="4"/>
      <c r="DC16" s="4"/>
      <c r="DD16" s="4"/>
      <c r="DE16" s="4"/>
    </row>
    <row r="17" spans="1:109" ht="15">
      <c r="A17" s="13" t="s">
        <v>98</v>
      </c>
      <c r="B17" s="16">
        <v>0</v>
      </c>
      <c r="C17" s="16">
        <v>298</v>
      </c>
      <c r="D17" s="16">
        <v>0</v>
      </c>
      <c r="E17" s="16">
        <v>1</v>
      </c>
      <c r="F17" s="16">
        <v>0</v>
      </c>
      <c r="G17" s="16">
        <v>0</v>
      </c>
      <c r="H17" s="16">
        <v>982</v>
      </c>
      <c r="I17" s="16">
        <v>0</v>
      </c>
      <c r="J17" s="16">
        <v>0</v>
      </c>
      <c r="K17" s="16">
        <v>13</v>
      </c>
      <c r="L17" s="16">
        <v>678</v>
      </c>
      <c r="M17" s="10">
        <v>678</v>
      </c>
      <c r="N17" s="16">
        <v>0</v>
      </c>
      <c r="O17" s="16">
        <v>760</v>
      </c>
      <c r="P17" s="16">
        <v>54</v>
      </c>
      <c r="Q17" s="16">
        <v>50</v>
      </c>
      <c r="R17" s="10">
        <v>50</v>
      </c>
      <c r="S17" s="16">
        <v>0</v>
      </c>
      <c r="T17" s="10">
        <v>13</v>
      </c>
      <c r="U17" s="16">
        <v>0</v>
      </c>
      <c r="V17" s="16">
        <v>25</v>
      </c>
      <c r="W17" s="10">
        <v>25</v>
      </c>
      <c r="X17" s="16">
        <v>112</v>
      </c>
      <c r="Y17" s="16">
        <v>0</v>
      </c>
      <c r="Z17" s="10">
        <v>0</v>
      </c>
      <c r="AA17" s="27">
        <v>0.1772</v>
      </c>
      <c r="AB17" s="27">
        <v>17.45719999999997</v>
      </c>
      <c r="AC17" s="16">
        <v>0</v>
      </c>
      <c r="AD17" s="16">
        <v>200</v>
      </c>
      <c r="AE17" s="16">
        <v>0</v>
      </c>
      <c r="AF17" s="16">
        <v>0</v>
      </c>
      <c r="AG17" s="16">
        <v>46</v>
      </c>
      <c r="AH17" s="16">
        <v>0</v>
      </c>
      <c r="AI17" s="16">
        <v>11512</v>
      </c>
      <c r="AJ17" s="16">
        <v>10382</v>
      </c>
      <c r="AK17" s="16">
        <v>556</v>
      </c>
      <c r="AL17" s="16">
        <v>27082</v>
      </c>
      <c r="AM17" s="16">
        <v>424</v>
      </c>
      <c r="AN17" s="16">
        <v>86</v>
      </c>
      <c r="AO17" s="16">
        <v>55</v>
      </c>
      <c r="AP17" s="16">
        <v>0</v>
      </c>
      <c r="AQ17" s="16">
        <v>489</v>
      </c>
      <c r="AR17" s="16">
        <v>257</v>
      </c>
      <c r="AS17" s="16">
        <v>48</v>
      </c>
      <c r="AT17" s="16">
        <v>138</v>
      </c>
      <c r="AU17" s="16">
        <v>1089</v>
      </c>
      <c r="AV17" s="16">
        <v>24</v>
      </c>
      <c r="AW17" s="16">
        <v>4</v>
      </c>
      <c r="AX17" s="16">
        <v>0</v>
      </c>
      <c r="AY17" s="16"/>
      <c r="AZ17" s="16"/>
      <c r="BA17" s="16">
        <v>1435</v>
      </c>
      <c r="BB17" s="10">
        <v>1435</v>
      </c>
      <c r="BC17" s="16">
        <v>5540</v>
      </c>
      <c r="BD17" s="16"/>
      <c r="BE17" s="16">
        <v>6700</v>
      </c>
      <c r="BF17" s="16">
        <v>73</v>
      </c>
      <c r="BG17" s="16">
        <v>0</v>
      </c>
      <c r="BH17" s="16">
        <v>0</v>
      </c>
      <c r="BI17" s="16">
        <v>276</v>
      </c>
      <c r="BJ17" s="16">
        <v>137</v>
      </c>
      <c r="BK17" s="16">
        <v>39</v>
      </c>
      <c r="BL17" s="16">
        <v>2763</v>
      </c>
      <c r="BM17" s="16">
        <v>1</v>
      </c>
      <c r="BN17" s="16">
        <v>0</v>
      </c>
      <c r="BO17" s="16">
        <v>156</v>
      </c>
      <c r="BP17" s="10">
        <v>156</v>
      </c>
      <c r="BQ17" s="16">
        <v>0</v>
      </c>
      <c r="BR17" s="17">
        <v>0</v>
      </c>
      <c r="BS17" s="16">
        <v>0</v>
      </c>
      <c r="BT17" s="30" t="s">
        <v>115</v>
      </c>
      <c r="BU17" s="30" t="s">
        <v>115</v>
      </c>
      <c r="BV17" s="16">
        <v>10</v>
      </c>
      <c r="BW17" s="16">
        <v>0</v>
      </c>
      <c r="BX17" s="17">
        <v>0</v>
      </c>
      <c r="BY17" s="16">
        <v>99</v>
      </c>
      <c r="BZ17" s="16">
        <v>0</v>
      </c>
      <c r="CA17" s="10">
        <v>0</v>
      </c>
      <c r="CB17" s="10">
        <v>0</v>
      </c>
      <c r="CC17" s="10">
        <v>0</v>
      </c>
      <c r="CD17" s="10">
        <v>0</v>
      </c>
      <c r="CE17" s="10">
        <v>0</v>
      </c>
      <c r="CF17" s="10">
        <v>156</v>
      </c>
      <c r="CG17" s="10">
        <v>10</v>
      </c>
      <c r="CH17" s="16">
        <v>137</v>
      </c>
      <c r="CI17" s="16">
        <v>652</v>
      </c>
      <c r="CJ17" s="16">
        <v>65</v>
      </c>
      <c r="CK17" s="16">
        <v>313</v>
      </c>
      <c r="CL17" s="16">
        <v>57</v>
      </c>
      <c r="CM17" s="16">
        <v>149</v>
      </c>
      <c r="CN17" s="16">
        <v>3389</v>
      </c>
      <c r="CO17" s="16">
        <v>6</v>
      </c>
      <c r="CP17" s="16">
        <v>0</v>
      </c>
      <c r="CQ17" s="16">
        <v>0</v>
      </c>
      <c r="CR17" s="16">
        <v>0</v>
      </c>
      <c r="CS17" s="16">
        <v>0</v>
      </c>
      <c r="CT17" s="16">
        <v>1073</v>
      </c>
      <c r="CU17" s="16">
        <v>101</v>
      </c>
      <c r="CV17" s="16">
        <v>300</v>
      </c>
      <c r="CW17" s="16">
        <v>1236</v>
      </c>
      <c r="CX17" s="16">
        <v>66</v>
      </c>
      <c r="CY17" s="4"/>
      <c r="CZ17" s="4"/>
      <c r="DA17" s="4"/>
      <c r="DB17" s="4"/>
      <c r="DC17" s="4"/>
      <c r="DD17" s="4"/>
      <c r="DE17" s="4"/>
    </row>
    <row r="18" spans="1:109" ht="15">
      <c r="A18" s="13" t="s">
        <v>99</v>
      </c>
      <c r="B18" s="16">
        <v>565</v>
      </c>
      <c r="C18" s="16">
        <v>585</v>
      </c>
      <c r="D18" s="16">
        <v>490</v>
      </c>
      <c r="E18" s="16">
        <v>223</v>
      </c>
      <c r="F18" s="16">
        <v>104</v>
      </c>
      <c r="G18" s="16">
        <v>564</v>
      </c>
      <c r="H18" s="16">
        <v>1582</v>
      </c>
      <c r="I18" s="16">
        <v>116</v>
      </c>
      <c r="J18" s="16">
        <v>78</v>
      </c>
      <c r="K18" s="16">
        <v>469</v>
      </c>
      <c r="L18" s="16">
        <v>142</v>
      </c>
      <c r="M18" s="10">
        <v>142</v>
      </c>
      <c r="N18" s="16">
        <v>565</v>
      </c>
      <c r="O18" s="16">
        <v>169</v>
      </c>
      <c r="P18" s="16">
        <v>98</v>
      </c>
      <c r="Q18" s="16">
        <v>780</v>
      </c>
      <c r="R18" s="10">
        <v>780</v>
      </c>
      <c r="S18" s="16">
        <v>44</v>
      </c>
      <c r="T18" s="10">
        <v>1034</v>
      </c>
      <c r="U18" s="16">
        <v>74</v>
      </c>
      <c r="V18" s="16">
        <v>248</v>
      </c>
      <c r="W18" s="10">
        <v>248</v>
      </c>
      <c r="X18" s="16">
        <v>247</v>
      </c>
      <c r="Y18" s="16">
        <v>77</v>
      </c>
      <c r="Z18" s="10">
        <v>77</v>
      </c>
      <c r="AA18" s="27">
        <v>0</v>
      </c>
      <c r="AB18" s="27">
        <v>0</v>
      </c>
      <c r="AC18" s="16">
        <v>10407</v>
      </c>
      <c r="AD18" s="16">
        <v>551</v>
      </c>
      <c r="AE18" s="16">
        <v>2778</v>
      </c>
      <c r="AF18" s="16">
        <v>0</v>
      </c>
      <c r="AG18" s="16">
        <v>1562</v>
      </c>
      <c r="AH18" s="16">
        <v>0</v>
      </c>
      <c r="AI18" s="16">
        <v>1090</v>
      </c>
      <c r="AJ18" s="16">
        <v>388</v>
      </c>
      <c r="AK18" s="16">
        <v>319</v>
      </c>
      <c r="AL18" s="16">
        <v>78</v>
      </c>
      <c r="AM18" s="16">
        <v>10873</v>
      </c>
      <c r="AN18" s="16">
        <v>672</v>
      </c>
      <c r="AO18" s="16">
        <v>13</v>
      </c>
      <c r="AP18" s="16">
        <v>2162</v>
      </c>
      <c r="AQ18" s="16">
        <v>0</v>
      </c>
      <c r="AR18" s="16">
        <v>411</v>
      </c>
      <c r="AS18" s="16">
        <v>24</v>
      </c>
      <c r="AT18" s="16">
        <v>76</v>
      </c>
      <c r="AU18" s="16">
        <v>69</v>
      </c>
      <c r="AV18" s="16">
        <v>693</v>
      </c>
      <c r="AW18" s="16">
        <v>200</v>
      </c>
      <c r="AX18" s="16">
        <v>0</v>
      </c>
      <c r="AY18" s="16"/>
      <c r="AZ18" s="16"/>
      <c r="BA18" s="16">
        <v>149</v>
      </c>
      <c r="BB18" s="10">
        <v>149</v>
      </c>
      <c r="BC18" s="16">
        <v>1</v>
      </c>
      <c r="BD18" s="16"/>
      <c r="BE18" s="16">
        <v>34</v>
      </c>
      <c r="BF18" s="16">
        <v>31</v>
      </c>
      <c r="BG18" s="16">
        <v>29</v>
      </c>
      <c r="BH18" s="16">
        <v>626</v>
      </c>
      <c r="BI18" s="16">
        <v>10</v>
      </c>
      <c r="BJ18" s="16">
        <v>0</v>
      </c>
      <c r="BK18" s="16">
        <v>1</v>
      </c>
      <c r="BL18" s="16">
        <v>9</v>
      </c>
      <c r="BM18" s="16">
        <v>30519</v>
      </c>
      <c r="BN18" s="16">
        <v>28616</v>
      </c>
      <c r="BO18" s="16">
        <v>106321</v>
      </c>
      <c r="BP18" s="10">
        <v>106321</v>
      </c>
      <c r="BQ18" s="16">
        <v>2083</v>
      </c>
      <c r="BR18" s="17">
        <v>2083</v>
      </c>
      <c r="BS18" s="16">
        <v>757</v>
      </c>
      <c r="BT18" s="30" t="s">
        <v>115</v>
      </c>
      <c r="BU18" s="30" t="s">
        <v>115</v>
      </c>
      <c r="BV18" s="16">
        <v>0</v>
      </c>
      <c r="BW18" s="16">
        <v>0</v>
      </c>
      <c r="BX18" s="17">
        <v>0</v>
      </c>
      <c r="BY18" s="16">
        <v>0</v>
      </c>
      <c r="BZ18" s="16">
        <v>15227</v>
      </c>
      <c r="CA18" s="10">
        <v>15227</v>
      </c>
      <c r="CB18" s="10">
        <v>15227</v>
      </c>
      <c r="CC18" s="10">
        <v>15227</v>
      </c>
      <c r="CD18" s="10">
        <v>15227</v>
      </c>
      <c r="CE18" s="10">
        <v>15227</v>
      </c>
      <c r="CF18" s="10">
        <v>106321</v>
      </c>
      <c r="CG18" s="10">
        <v>0</v>
      </c>
      <c r="CH18" s="16">
        <v>0</v>
      </c>
      <c r="CI18" s="16">
        <v>4</v>
      </c>
      <c r="CJ18" s="16">
        <v>0</v>
      </c>
      <c r="CK18" s="16">
        <v>46</v>
      </c>
      <c r="CL18" s="16">
        <v>0</v>
      </c>
      <c r="CM18" s="16">
        <v>0</v>
      </c>
      <c r="CN18" s="16">
        <v>0</v>
      </c>
      <c r="CO18" s="16">
        <v>0</v>
      </c>
      <c r="CP18" s="16">
        <v>0</v>
      </c>
      <c r="CQ18" s="16">
        <v>0</v>
      </c>
      <c r="CR18" s="16">
        <v>0</v>
      </c>
      <c r="CS18" s="16">
        <v>0</v>
      </c>
      <c r="CT18" s="16">
        <v>0</v>
      </c>
      <c r="CU18" s="16">
        <v>0</v>
      </c>
      <c r="CV18" s="16">
        <v>2</v>
      </c>
      <c r="CW18" s="16">
        <v>1</v>
      </c>
      <c r="CX18" s="16">
        <v>1</v>
      </c>
      <c r="CY18" s="4"/>
      <c r="CZ18" s="4"/>
      <c r="DA18" s="4"/>
      <c r="DB18" s="4"/>
      <c r="DC18" s="4"/>
      <c r="DD18" s="4"/>
      <c r="DE18" s="4"/>
    </row>
    <row r="19" spans="1:109" ht="15">
      <c r="A19" s="13" t="s">
        <v>101</v>
      </c>
      <c r="B19" s="16">
        <v>0</v>
      </c>
      <c r="C19" s="16">
        <v>74</v>
      </c>
      <c r="D19" s="16">
        <v>0</v>
      </c>
      <c r="E19" s="16">
        <v>6</v>
      </c>
      <c r="F19" s="16">
        <v>1</v>
      </c>
      <c r="G19" s="16">
        <v>3</v>
      </c>
      <c r="H19" s="16">
        <v>0</v>
      </c>
      <c r="I19" s="16">
        <v>0</v>
      </c>
      <c r="J19" s="16">
        <v>0</v>
      </c>
      <c r="K19" s="16">
        <v>5</v>
      </c>
      <c r="L19" s="16">
        <v>0</v>
      </c>
      <c r="M19" s="10">
        <v>0</v>
      </c>
      <c r="N19" s="16">
        <v>1</v>
      </c>
      <c r="O19" s="16">
        <v>7</v>
      </c>
      <c r="P19" s="16">
        <v>1</v>
      </c>
      <c r="Q19" s="16">
        <v>0</v>
      </c>
      <c r="R19" s="10">
        <v>0</v>
      </c>
      <c r="S19" s="16">
        <v>0</v>
      </c>
      <c r="T19" s="10">
        <v>6</v>
      </c>
      <c r="U19" s="16">
        <v>1</v>
      </c>
      <c r="V19" s="16">
        <v>0</v>
      </c>
      <c r="W19" s="10">
        <v>0</v>
      </c>
      <c r="X19" s="16">
        <v>0</v>
      </c>
      <c r="Y19" s="16">
        <v>0</v>
      </c>
      <c r="Z19" s="10">
        <v>0</v>
      </c>
      <c r="AA19" s="27">
        <v>0</v>
      </c>
      <c r="AB19" s="27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3621</v>
      </c>
      <c r="AJ19" s="16">
        <v>1371</v>
      </c>
      <c r="AK19" s="16">
        <v>708</v>
      </c>
      <c r="AL19" s="16">
        <v>98</v>
      </c>
      <c r="AM19" s="16">
        <v>57972</v>
      </c>
      <c r="AN19" s="16">
        <v>2456</v>
      </c>
      <c r="AO19" s="16">
        <v>77</v>
      </c>
      <c r="AP19" s="16">
        <v>283</v>
      </c>
      <c r="AQ19" s="16">
        <v>3413</v>
      </c>
      <c r="AR19" s="16">
        <v>1910</v>
      </c>
      <c r="AS19" s="16">
        <v>89</v>
      </c>
      <c r="AT19" s="16">
        <v>1507</v>
      </c>
      <c r="AU19" s="16">
        <v>715</v>
      </c>
      <c r="AV19" s="16">
        <v>4004</v>
      </c>
      <c r="AW19" s="16">
        <v>1454</v>
      </c>
      <c r="AX19" s="16">
        <v>0</v>
      </c>
      <c r="AY19" s="16"/>
      <c r="AZ19" s="16"/>
      <c r="BA19" s="16">
        <v>8</v>
      </c>
      <c r="BB19" s="10">
        <v>8</v>
      </c>
      <c r="BC19" s="16">
        <v>38</v>
      </c>
      <c r="BD19" s="16"/>
      <c r="BE19" s="16">
        <v>15</v>
      </c>
      <c r="BF19" s="16">
        <v>6</v>
      </c>
      <c r="BG19" s="16">
        <v>0</v>
      </c>
      <c r="BH19" s="16">
        <v>0</v>
      </c>
      <c r="BI19" s="16">
        <v>7</v>
      </c>
      <c r="BJ19" s="16">
        <v>3</v>
      </c>
      <c r="BK19" s="16">
        <v>1</v>
      </c>
      <c r="BL19" s="16">
        <v>0</v>
      </c>
      <c r="BM19" s="16">
        <v>0</v>
      </c>
      <c r="BN19" s="16">
        <v>0</v>
      </c>
      <c r="BO19" s="16">
        <v>0</v>
      </c>
      <c r="BP19" s="10">
        <v>0</v>
      </c>
      <c r="BQ19" s="16">
        <v>0</v>
      </c>
      <c r="BR19" s="17">
        <v>0</v>
      </c>
      <c r="BS19" s="16">
        <v>0</v>
      </c>
      <c r="BT19" s="30" t="s">
        <v>115</v>
      </c>
      <c r="BU19" s="30" t="s">
        <v>115</v>
      </c>
      <c r="BV19" s="16">
        <v>0</v>
      </c>
      <c r="BW19" s="16">
        <v>0</v>
      </c>
      <c r="BX19" s="17">
        <v>0</v>
      </c>
      <c r="BY19" s="16">
        <v>0</v>
      </c>
      <c r="BZ19" s="16">
        <v>0</v>
      </c>
      <c r="CA19" s="10">
        <v>0</v>
      </c>
      <c r="CB19" s="10">
        <v>0</v>
      </c>
      <c r="CC19" s="10">
        <v>0</v>
      </c>
      <c r="CD19" s="10">
        <v>0</v>
      </c>
      <c r="CE19" s="10">
        <v>0</v>
      </c>
      <c r="CF19" s="10">
        <v>0</v>
      </c>
      <c r="CG19" s="10">
        <v>0</v>
      </c>
      <c r="CH19" s="16">
        <v>2</v>
      </c>
      <c r="CI19" s="16">
        <v>33</v>
      </c>
      <c r="CJ19" s="16">
        <v>0</v>
      </c>
      <c r="CK19" s="16">
        <v>0</v>
      </c>
      <c r="CL19" s="16">
        <v>0</v>
      </c>
      <c r="CM19" s="16">
        <v>0</v>
      </c>
      <c r="CN19" s="16">
        <v>0</v>
      </c>
      <c r="CO19" s="16">
        <v>0</v>
      </c>
      <c r="CP19" s="16">
        <v>393</v>
      </c>
      <c r="CQ19" s="16">
        <v>1</v>
      </c>
      <c r="CR19" s="16">
        <v>0</v>
      </c>
      <c r="CS19" s="16">
        <v>0</v>
      </c>
      <c r="CT19" s="16">
        <v>0</v>
      </c>
      <c r="CU19" s="16">
        <v>0</v>
      </c>
      <c r="CV19" s="16">
        <v>0</v>
      </c>
      <c r="CW19" s="16">
        <v>0</v>
      </c>
      <c r="CX19" s="16">
        <v>0</v>
      </c>
      <c r="CY19" s="4"/>
      <c r="CZ19" s="4"/>
      <c r="DA19" s="4"/>
      <c r="DB19" s="4"/>
      <c r="DC19" s="4"/>
      <c r="DD19" s="4"/>
      <c r="DE19" s="4"/>
    </row>
    <row r="20" spans="1:109" ht="15">
      <c r="A20" s="13" t="s">
        <v>105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2</v>
      </c>
      <c r="H20" s="16">
        <v>0</v>
      </c>
      <c r="I20" s="16">
        <v>0</v>
      </c>
      <c r="J20" s="16">
        <v>0</v>
      </c>
      <c r="K20" s="16">
        <v>5</v>
      </c>
      <c r="L20" s="16">
        <v>0</v>
      </c>
      <c r="M20" s="10">
        <v>0</v>
      </c>
      <c r="N20" s="16">
        <v>1</v>
      </c>
      <c r="O20" s="16">
        <v>8</v>
      </c>
      <c r="P20" s="16">
        <v>1</v>
      </c>
      <c r="Q20" s="16">
        <v>0</v>
      </c>
      <c r="R20" s="10">
        <v>0</v>
      </c>
      <c r="S20" s="16">
        <v>0</v>
      </c>
      <c r="T20" s="10">
        <v>6</v>
      </c>
      <c r="U20" s="16">
        <v>0</v>
      </c>
      <c r="V20" s="16">
        <v>0</v>
      </c>
      <c r="W20" s="10">
        <v>0</v>
      </c>
      <c r="X20" s="16">
        <v>0</v>
      </c>
      <c r="Y20" s="16">
        <v>0</v>
      </c>
      <c r="Z20" s="10">
        <v>0</v>
      </c>
      <c r="AA20" s="27">
        <v>0</v>
      </c>
      <c r="AB20" s="27">
        <v>0</v>
      </c>
      <c r="AC20" s="16">
        <v>0</v>
      </c>
      <c r="AD20" s="16">
        <v>26218</v>
      </c>
      <c r="AE20" s="16">
        <v>0</v>
      </c>
      <c r="AF20" s="16">
        <v>0</v>
      </c>
      <c r="AG20" s="16">
        <v>0</v>
      </c>
      <c r="AH20" s="16">
        <v>0</v>
      </c>
      <c r="AI20" s="16">
        <v>831</v>
      </c>
      <c r="AJ20" s="16">
        <v>387</v>
      </c>
      <c r="AK20" s="16">
        <v>184</v>
      </c>
      <c r="AL20" s="16">
        <v>50</v>
      </c>
      <c r="AM20" s="16">
        <v>11142</v>
      </c>
      <c r="AN20" s="16">
        <v>721</v>
      </c>
      <c r="AO20" s="16">
        <v>14</v>
      </c>
      <c r="AP20" s="16">
        <v>90</v>
      </c>
      <c r="AQ20" s="16">
        <v>414</v>
      </c>
      <c r="AR20" s="16">
        <v>427</v>
      </c>
      <c r="AS20" s="16">
        <v>12</v>
      </c>
      <c r="AT20" s="16">
        <v>344</v>
      </c>
      <c r="AU20" s="16">
        <v>107</v>
      </c>
      <c r="AV20" s="16">
        <v>925</v>
      </c>
      <c r="AW20" s="16">
        <v>432</v>
      </c>
      <c r="AX20" s="16">
        <v>0</v>
      </c>
      <c r="AY20" s="16"/>
      <c r="AZ20" s="16"/>
      <c r="BA20" s="16">
        <v>0</v>
      </c>
      <c r="BB20" s="10">
        <v>0</v>
      </c>
      <c r="BC20" s="16">
        <v>38</v>
      </c>
      <c r="BD20" s="16"/>
      <c r="BE20" s="16">
        <v>15</v>
      </c>
      <c r="BF20" s="16">
        <v>5</v>
      </c>
      <c r="BG20" s="16">
        <v>0</v>
      </c>
      <c r="BH20" s="16">
        <v>57</v>
      </c>
      <c r="BI20" s="16">
        <v>6</v>
      </c>
      <c r="BJ20" s="16">
        <v>2</v>
      </c>
      <c r="BK20" s="16">
        <v>0</v>
      </c>
      <c r="BL20" s="16">
        <v>0</v>
      </c>
      <c r="BM20" s="16">
        <v>62682</v>
      </c>
      <c r="BN20" s="16">
        <v>38216</v>
      </c>
      <c r="BO20" s="16">
        <v>209227</v>
      </c>
      <c r="BP20" s="10">
        <v>209227</v>
      </c>
      <c r="BQ20" s="16">
        <v>566</v>
      </c>
      <c r="BR20" s="17">
        <v>566</v>
      </c>
      <c r="BS20" s="16">
        <v>0</v>
      </c>
      <c r="BT20" s="30" t="s">
        <v>115</v>
      </c>
      <c r="BU20" s="30" t="s">
        <v>115</v>
      </c>
      <c r="BV20" s="16">
        <v>12376</v>
      </c>
      <c r="BW20" s="16">
        <v>0</v>
      </c>
      <c r="BX20" s="17">
        <v>0</v>
      </c>
      <c r="BY20" s="16">
        <v>0</v>
      </c>
      <c r="BZ20" s="16">
        <v>0</v>
      </c>
      <c r="CA20" s="10">
        <v>0</v>
      </c>
      <c r="CB20" s="10">
        <v>0</v>
      </c>
      <c r="CC20" s="10">
        <v>0</v>
      </c>
      <c r="CD20" s="10">
        <v>0</v>
      </c>
      <c r="CE20" s="10">
        <v>0</v>
      </c>
      <c r="CF20" s="10">
        <v>209227</v>
      </c>
      <c r="CG20" s="10">
        <v>12376</v>
      </c>
      <c r="CH20" s="16">
        <v>0</v>
      </c>
      <c r="CI20" s="16">
        <v>5</v>
      </c>
      <c r="CJ20" s="16">
        <v>0</v>
      </c>
      <c r="CK20" s="16">
        <v>7</v>
      </c>
      <c r="CL20" s="16">
        <v>0</v>
      </c>
      <c r="CM20" s="16">
        <v>0</v>
      </c>
      <c r="CN20" s="16">
        <v>0</v>
      </c>
      <c r="CO20" s="16">
        <v>0</v>
      </c>
      <c r="CP20" s="16">
        <v>25</v>
      </c>
      <c r="CQ20" s="16">
        <v>0</v>
      </c>
      <c r="CR20" s="16">
        <v>0</v>
      </c>
      <c r="CS20" s="16">
        <v>0</v>
      </c>
      <c r="CT20" s="16">
        <v>0</v>
      </c>
      <c r="CU20" s="16">
        <v>0</v>
      </c>
      <c r="CV20" s="16">
        <v>0</v>
      </c>
      <c r="CW20" s="16">
        <v>0</v>
      </c>
      <c r="CX20" s="16">
        <v>0</v>
      </c>
      <c r="CY20" s="4"/>
      <c r="CZ20" s="4"/>
      <c r="DA20" s="4"/>
      <c r="DB20" s="4"/>
      <c r="DC20" s="4"/>
      <c r="DD20" s="4"/>
      <c r="DE20" s="4"/>
    </row>
    <row r="21" spans="1:109" ht="15">
      <c r="A21" s="13" t="s">
        <v>26</v>
      </c>
      <c r="B21" s="16">
        <v>2</v>
      </c>
      <c r="C21" s="16">
        <v>14</v>
      </c>
      <c r="D21" s="16">
        <v>0</v>
      </c>
      <c r="E21" s="16">
        <v>1</v>
      </c>
      <c r="F21" s="16">
        <v>7</v>
      </c>
      <c r="G21" s="16">
        <v>0</v>
      </c>
      <c r="H21" s="16">
        <v>88</v>
      </c>
      <c r="I21" s="16">
        <v>1</v>
      </c>
      <c r="J21" s="16">
        <v>2</v>
      </c>
      <c r="K21" s="16">
        <v>23</v>
      </c>
      <c r="L21" s="16">
        <v>14</v>
      </c>
      <c r="M21" s="10">
        <v>14</v>
      </c>
      <c r="N21" s="16">
        <v>54</v>
      </c>
      <c r="O21" s="16">
        <v>29</v>
      </c>
      <c r="P21" s="16">
        <v>81</v>
      </c>
      <c r="Q21" s="16">
        <v>2</v>
      </c>
      <c r="R21" s="10">
        <v>2</v>
      </c>
      <c r="S21" s="16">
        <v>0</v>
      </c>
      <c r="T21" s="10">
        <v>77</v>
      </c>
      <c r="U21" s="16">
        <v>4</v>
      </c>
      <c r="V21" s="16">
        <v>0</v>
      </c>
      <c r="W21" s="10">
        <v>0</v>
      </c>
      <c r="X21" s="16">
        <v>20</v>
      </c>
      <c r="Y21" s="16">
        <v>0</v>
      </c>
      <c r="Z21" s="10">
        <v>0</v>
      </c>
      <c r="AA21" s="27">
        <v>46.91439999999983</v>
      </c>
      <c r="AB21" s="27">
        <v>12.317899999999979</v>
      </c>
      <c r="AC21" s="16">
        <v>0</v>
      </c>
      <c r="AD21" s="16">
        <v>2</v>
      </c>
      <c r="AE21" s="16">
        <v>1</v>
      </c>
      <c r="AF21" s="16">
        <v>0</v>
      </c>
      <c r="AG21" s="16">
        <v>0</v>
      </c>
      <c r="AH21" s="16">
        <v>0</v>
      </c>
      <c r="AI21" s="16">
        <v>7454</v>
      </c>
      <c r="AJ21" s="16">
        <v>950</v>
      </c>
      <c r="AK21" s="16">
        <v>352</v>
      </c>
      <c r="AL21" s="16">
        <v>46</v>
      </c>
      <c r="AM21" s="16">
        <v>54662</v>
      </c>
      <c r="AN21" s="16">
        <v>2860</v>
      </c>
      <c r="AO21" s="16">
        <v>95</v>
      </c>
      <c r="AP21" s="16">
        <v>193</v>
      </c>
      <c r="AQ21" s="16">
        <v>1027</v>
      </c>
      <c r="AR21" s="16">
        <v>907</v>
      </c>
      <c r="AS21" s="16">
        <v>28</v>
      </c>
      <c r="AT21" s="16">
        <v>1093</v>
      </c>
      <c r="AU21" s="16">
        <v>2270</v>
      </c>
      <c r="AV21" s="16">
        <v>5343</v>
      </c>
      <c r="AW21" s="16">
        <v>1990</v>
      </c>
      <c r="AX21" s="16">
        <v>0</v>
      </c>
      <c r="AY21" s="16"/>
      <c r="AZ21" s="16"/>
      <c r="BA21" s="16">
        <v>43</v>
      </c>
      <c r="BB21" s="10">
        <v>43</v>
      </c>
      <c r="BC21" s="16">
        <v>0</v>
      </c>
      <c r="BD21" s="16"/>
      <c r="BE21" s="16">
        <v>5</v>
      </c>
      <c r="BF21" s="16">
        <v>0</v>
      </c>
      <c r="BG21" s="16">
        <v>7</v>
      </c>
      <c r="BH21" s="16">
        <v>12</v>
      </c>
      <c r="BI21" s="16">
        <v>10</v>
      </c>
      <c r="BJ21" s="16">
        <v>0</v>
      </c>
      <c r="BK21" s="16">
        <v>1</v>
      </c>
      <c r="BL21" s="16">
        <v>0</v>
      </c>
      <c r="BM21" s="16">
        <v>2</v>
      </c>
      <c r="BN21" s="16">
        <v>0</v>
      </c>
      <c r="BO21" s="16">
        <v>5004</v>
      </c>
      <c r="BP21" s="10">
        <v>5004</v>
      </c>
      <c r="BQ21" s="16">
        <v>5</v>
      </c>
      <c r="BR21" s="17">
        <v>5</v>
      </c>
      <c r="BS21" s="16">
        <v>0</v>
      </c>
      <c r="BT21" s="30" t="s">
        <v>115</v>
      </c>
      <c r="BU21" s="30" t="s">
        <v>115</v>
      </c>
      <c r="BV21" s="16">
        <v>0</v>
      </c>
      <c r="BW21" s="16">
        <v>0</v>
      </c>
      <c r="BX21" s="17">
        <v>0</v>
      </c>
      <c r="BY21" s="16">
        <v>0</v>
      </c>
      <c r="BZ21" s="16">
        <v>0</v>
      </c>
      <c r="CA21" s="10">
        <v>0</v>
      </c>
      <c r="CB21" s="10">
        <v>0</v>
      </c>
      <c r="CC21" s="10">
        <v>0</v>
      </c>
      <c r="CD21" s="10">
        <v>0</v>
      </c>
      <c r="CE21" s="10">
        <v>0</v>
      </c>
      <c r="CF21" s="10">
        <v>5004</v>
      </c>
      <c r="CG21" s="10">
        <v>0</v>
      </c>
      <c r="CH21" s="16">
        <v>1</v>
      </c>
      <c r="CI21" s="16">
        <v>37</v>
      </c>
      <c r="CJ21" s="16">
        <v>0</v>
      </c>
      <c r="CK21" s="16">
        <v>12</v>
      </c>
      <c r="CL21" s="16">
        <v>0</v>
      </c>
      <c r="CM21" s="16">
        <v>0</v>
      </c>
      <c r="CN21" s="16">
        <v>0</v>
      </c>
      <c r="CO21" s="16">
        <v>0</v>
      </c>
      <c r="CP21" s="16">
        <v>84</v>
      </c>
      <c r="CQ21" s="16">
        <v>0</v>
      </c>
      <c r="CR21" s="16">
        <v>0</v>
      </c>
      <c r="CS21" s="16">
        <v>0</v>
      </c>
      <c r="CT21" s="16">
        <v>0</v>
      </c>
      <c r="CU21" s="16">
        <v>0</v>
      </c>
      <c r="CV21" s="16">
        <v>0</v>
      </c>
      <c r="CW21" s="16">
        <v>0</v>
      </c>
      <c r="CX21" s="16">
        <v>0</v>
      </c>
      <c r="CY21" s="4"/>
      <c r="CZ21" s="4"/>
      <c r="DA21" s="4"/>
      <c r="DB21" s="4"/>
      <c r="DC21" s="4"/>
      <c r="DD21" s="4"/>
      <c r="DE21" s="4"/>
    </row>
    <row r="22" spans="1:109" ht="15">
      <c r="A22" s="13" t="s">
        <v>110</v>
      </c>
      <c r="B22" s="16">
        <v>1635</v>
      </c>
      <c r="C22" s="16">
        <v>2800</v>
      </c>
      <c r="D22" s="16">
        <v>3351</v>
      </c>
      <c r="E22" s="16">
        <v>1284</v>
      </c>
      <c r="F22" s="16">
        <v>751</v>
      </c>
      <c r="G22" s="16">
        <v>994</v>
      </c>
      <c r="H22" s="16">
        <v>10004</v>
      </c>
      <c r="I22" s="16">
        <v>775</v>
      </c>
      <c r="J22" s="16">
        <v>494</v>
      </c>
      <c r="K22" s="16">
        <v>860</v>
      </c>
      <c r="L22" s="16">
        <v>2495</v>
      </c>
      <c r="M22" s="10">
        <v>2495</v>
      </c>
      <c r="N22" s="16">
        <v>1821</v>
      </c>
      <c r="O22" s="16">
        <v>5993</v>
      </c>
      <c r="P22" s="16">
        <v>849</v>
      </c>
      <c r="Q22" s="16">
        <v>5019</v>
      </c>
      <c r="R22" s="10">
        <v>5019</v>
      </c>
      <c r="S22" s="16">
        <v>1978</v>
      </c>
      <c r="T22" s="10">
        <v>2681</v>
      </c>
      <c r="U22" s="16">
        <v>445</v>
      </c>
      <c r="V22" s="16">
        <v>2111</v>
      </c>
      <c r="W22" s="10">
        <v>2111</v>
      </c>
      <c r="X22" s="16">
        <v>1824</v>
      </c>
      <c r="Y22" s="16">
        <v>176</v>
      </c>
      <c r="Z22" s="10">
        <v>176</v>
      </c>
      <c r="AA22" s="27">
        <v>801.8769369698805</v>
      </c>
      <c r="AB22" s="27">
        <v>103.94342273418403</v>
      </c>
      <c r="AC22" s="16">
        <v>0</v>
      </c>
      <c r="AD22" s="16">
        <v>67</v>
      </c>
      <c r="AE22" s="16">
        <v>934</v>
      </c>
      <c r="AF22" s="16">
        <v>0</v>
      </c>
      <c r="AG22" s="16">
        <v>20457</v>
      </c>
      <c r="AH22" s="16">
        <v>2826</v>
      </c>
      <c r="AI22" s="16">
        <v>4488</v>
      </c>
      <c r="AJ22" s="16">
        <v>2202</v>
      </c>
      <c r="AK22" s="16">
        <v>1808</v>
      </c>
      <c r="AL22" s="16">
        <v>128</v>
      </c>
      <c r="AM22" s="16">
        <v>2619</v>
      </c>
      <c r="AN22" s="16">
        <v>896</v>
      </c>
      <c r="AO22" s="16">
        <v>14</v>
      </c>
      <c r="AP22" s="16">
        <v>2586</v>
      </c>
      <c r="AQ22" s="16">
        <v>161</v>
      </c>
      <c r="AR22" s="16">
        <v>2838</v>
      </c>
      <c r="AS22" s="16">
        <v>46</v>
      </c>
      <c r="AT22" s="16">
        <v>974</v>
      </c>
      <c r="AU22" s="16">
        <v>1137</v>
      </c>
      <c r="AV22" s="16">
        <v>309</v>
      </c>
      <c r="AW22" s="16">
        <v>277</v>
      </c>
      <c r="AX22" s="16">
        <v>705</v>
      </c>
      <c r="AY22" s="16"/>
      <c r="AZ22" s="16"/>
      <c r="BA22" s="16">
        <v>784</v>
      </c>
      <c r="BB22" s="10">
        <v>784</v>
      </c>
      <c r="BC22" s="16">
        <v>2</v>
      </c>
      <c r="BD22" s="16"/>
      <c r="BE22" s="16">
        <v>165</v>
      </c>
      <c r="BF22" s="16">
        <v>152</v>
      </c>
      <c r="BG22" s="16">
        <v>107</v>
      </c>
      <c r="BH22" s="16">
        <v>460</v>
      </c>
      <c r="BI22" s="16">
        <v>253</v>
      </c>
      <c r="BJ22" s="16">
        <v>398</v>
      </c>
      <c r="BK22" s="16">
        <v>41</v>
      </c>
      <c r="BL22" s="16">
        <v>0</v>
      </c>
      <c r="BM22" s="16">
        <v>0</v>
      </c>
      <c r="BN22" s="16">
        <v>1</v>
      </c>
      <c r="BO22" s="16">
        <v>161</v>
      </c>
      <c r="BP22" s="10">
        <v>161</v>
      </c>
      <c r="BQ22" s="16">
        <v>5</v>
      </c>
      <c r="BR22" s="17">
        <v>5</v>
      </c>
      <c r="BS22" s="16">
        <v>0</v>
      </c>
      <c r="BT22" s="30" t="s">
        <v>115</v>
      </c>
      <c r="BU22" s="30" t="s">
        <v>115</v>
      </c>
      <c r="BV22" s="16">
        <v>0</v>
      </c>
      <c r="BW22" s="16">
        <v>0</v>
      </c>
      <c r="BX22" s="17">
        <v>0</v>
      </c>
      <c r="BY22" s="16">
        <v>0</v>
      </c>
      <c r="BZ22" s="16">
        <v>0</v>
      </c>
      <c r="CA22" s="10">
        <v>0</v>
      </c>
      <c r="CB22" s="10">
        <v>0</v>
      </c>
      <c r="CC22" s="10">
        <v>0</v>
      </c>
      <c r="CD22" s="10">
        <v>0</v>
      </c>
      <c r="CE22" s="10">
        <v>0</v>
      </c>
      <c r="CF22" s="10">
        <v>161</v>
      </c>
      <c r="CG22" s="10">
        <v>0</v>
      </c>
      <c r="CH22" s="16">
        <v>0</v>
      </c>
      <c r="CI22" s="16">
        <v>22</v>
      </c>
      <c r="CJ22" s="16">
        <v>0</v>
      </c>
      <c r="CK22" s="16">
        <v>1047</v>
      </c>
      <c r="CL22" s="16">
        <v>0</v>
      </c>
      <c r="CM22" s="16">
        <v>0</v>
      </c>
      <c r="CN22" s="16">
        <v>0</v>
      </c>
      <c r="CO22" s="16">
        <v>4</v>
      </c>
      <c r="CP22" s="16">
        <v>0</v>
      </c>
      <c r="CQ22" s="16">
        <v>0</v>
      </c>
      <c r="CR22" s="16">
        <v>0</v>
      </c>
      <c r="CS22" s="16">
        <v>0</v>
      </c>
      <c r="CT22" s="16">
        <v>0</v>
      </c>
      <c r="CU22" s="16">
        <v>0</v>
      </c>
      <c r="CV22" s="16">
        <v>0</v>
      </c>
      <c r="CW22" s="16">
        <v>0</v>
      </c>
      <c r="CX22" s="16">
        <v>0</v>
      </c>
      <c r="CY22" s="4"/>
      <c r="CZ22" s="4"/>
      <c r="DA22" s="4"/>
      <c r="DB22" s="4"/>
      <c r="DC22" s="4"/>
      <c r="DD22" s="4"/>
      <c r="DE22" s="4"/>
    </row>
    <row r="23" spans="1:109" ht="15">
      <c r="A23" s="13" t="s">
        <v>111</v>
      </c>
      <c r="B23" s="16">
        <v>1</v>
      </c>
      <c r="C23" s="16">
        <v>0</v>
      </c>
      <c r="D23" s="16">
        <v>0</v>
      </c>
      <c r="E23" s="16">
        <v>0</v>
      </c>
      <c r="F23" s="16">
        <v>4</v>
      </c>
      <c r="G23" s="16">
        <v>43</v>
      </c>
      <c r="H23" s="16">
        <v>1</v>
      </c>
      <c r="I23" s="16">
        <v>49</v>
      </c>
      <c r="J23" s="16">
        <v>328</v>
      </c>
      <c r="K23" s="16">
        <v>107</v>
      </c>
      <c r="L23" s="16">
        <v>703</v>
      </c>
      <c r="M23" s="10">
        <v>703</v>
      </c>
      <c r="N23" s="16">
        <v>85</v>
      </c>
      <c r="O23" s="16">
        <v>1100</v>
      </c>
      <c r="P23" s="16">
        <v>1107</v>
      </c>
      <c r="Q23" s="16">
        <v>5066</v>
      </c>
      <c r="R23" s="10">
        <v>5066</v>
      </c>
      <c r="S23" s="16">
        <v>8411</v>
      </c>
      <c r="T23" s="10">
        <v>192</v>
      </c>
      <c r="U23" s="16">
        <v>207</v>
      </c>
      <c r="V23" s="16">
        <v>3787</v>
      </c>
      <c r="W23" s="10">
        <v>3787</v>
      </c>
      <c r="X23" s="16">
        <v>999</v>
      </c>
      <c r="Y23" s="16">
        <v>638</v>
      </c>
      <c r="Z23" s="10">
        <v>638</v>
      </c>
      <c r="AA23" s="27">
        <v>638.0938702236012</v>
      </c>
      <c r="AB23" s="27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9</v>
      </c>
      <c r="AJ23" s="16">
        <v>2</v>
      </c>
      <c r="AK23" s="16">
        <v>3</v>
      </c>
      <c r="AL23" s="16">
        <v>1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397</v>
      </c>
      <c r="AY23" s="16"/>
      <c r="AZ23" s="16"/>
      <c r="BA23" s="16">
        <v>272</v>
      </c>
      <c r="BB23" s="10">
        <v>272</v>
      </c>
      <c r="BC23" s="16">
        <v>54</v>
      </c>
      <c r="BD23" s="16"/>
      <c r="BE23" s="16">
        <v>345</v>
      </c>
      <c r="BF23" s="16">
        <v>289</v>
      </c>
      <c r="BG23" s="16">
        <v>4</v>
      </c>
      <c r="BH23" s="16">
        <v>613</v>
      </c>
      <c r="BI23" s="16">
        <v>836</v>
      </c>
      <c r="BJ23" s="16">
        <v>830</v>
      </c>
      <c r="BK23" s="16">
        <v>411</v>
      </c>
      <c r="BL23" s="16">
        <v>1</v>
      </c>
      <c r="BM23" s="16">
        <v>0</v>
      </c>
      <c r="BN23" s="16">
        <v>0</v>
      </c>
      <c r="BO23" s="16">
        <v>0</v>
      </c>
      <c r="BP23" s="10">
        <v>0</v>
      </c>
      <c r="BQ23" s="16">
        <v>0</v>
      </c>
      <c r="BR23" s="17">
        <v>0</v>
      </c>
      <c r="BS23" s="16">
        <v>0</v>
      </c>
      <c r="BT23" s="30" t="s">
        <v>115</v>
      </c>
      <c r="BU23" s="30" t="s">
        <v>115</v>
      </c>
      <c r="BV23" s="16">
        <v>20</v>
      </c>
      <c r="BW23" s="16">
        <v>0</v>
      </c>
      <c r="BX23" s="17">
        <v>0</v>
      </c>
      <c r="BY23" s="16">
        <v>1</v>
      </c>
      <c r="BZ23" s="16">
        <v>0</v>
      </c>
      <c r="CA23" s="10">
        <v>0</v>
      </c>
      <c r="CB23" s="10">
        <v>0</v>
      </c>
      <c r="CC23" s="10">
        <v>0</v>
      </c>
      <c r="CD23" s="10">
        <v>0</v>
      </c>
      <c r="CE23" s="10">
        <v>0</v>
      </c>
      <c r="CF23" s="10">
        <v>0</v>
      </c>
      <c r="CG23" s="10">
        <v>20</v>
      </c>
      <c r="CH23" s="16">
        <v>0</v>
      </c>
      <c r="CI23" s="16">
        <v>0</v>
      </c>
      <c r="CJ23" s="16">
        <v>173</v>
      </c>
      <c r="CK23" s="16">
        <v>2608</v>
      </c>
      <c r="CL23" s="16">
        <v>36</v>
      </c>
      <c r="CM23" s="16">
        <v>0</v>
      </c>
      <c r="CN23" s="16">
        <v>713</v>
      </c>
      <c r="CO23" s="16">
        <v>159</v>
      </c>
      <c r="CP23" s="16">
        <v>0</v>
      </c>
      <c r="CQ23" s="16">
        <v>0</v>
      </c>
      <c r="CR23" s="16">
        <v>0</v>
      </c>
      <c r="CS23" s="16">
        <v>0</v>
      </c>
      <c r="CT23" s="16">
        <v>0</v>
      </c>
      <c r="CU23" s="16">
        <v>0</v>
      </c>
      <c r="CV23" s="16">
        <v>0</v>
      </c>
      <c r="CW23" s="16">
        <v>0</v>
      </c>
      <c r="CX23" s="16">
        <v>0</v>
      </c>
      <c r="CY23" s="4"/>
      <c r="CZ23" s="4"/>
      <c r="DA23" s="4"/>
      <c r="DB23" s="4"/>
      <c r="DC23" s="4"/>
      <c r="DD23" s="4"/>
      <c r="DE23" s="4"/>
    </row>
    <row r="24" spans="1:109" ht="15">
      <c r="A24" s="13" t="s">
        <v>91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0">
        <v>0</v>
      </c>
      <c r="N24" s="16">
        <v>0</v>
      </c>
      <c r="O24" s="16">
        <v>0</v>
      </c>
      <c r="P24" s="16">
        <v>0</v>
      </c>
      <c r="Q24" s="16">
        <v>0</v>
      </c>
      <c r="R24" s="10">
        <v>0</v>
      </c>
      <c r="S24" s="16">
        <v>0</v>
      </c>
      <c r="T24" s="10">
        <v>0</v>
      </c>
      <c r="U24" s="16">
        <v>0</v>
      </c>
      <c r="V24" s="16">
        <v>0</v>
      </c>
      <c r="W24" s="10">
        <v>0</v>
      </c>
      <c r="X24" s="16">
        <v>0</v>
      </c>
      <c r="Y24" s="16">
        <v>0</v>
      </c>
      <c r="Z24" s="10">
        <v>0</v>
      </c>
      <c r="AA24" s="27">
        <v>0</v>
      </c>
      <c r="AB24" s="27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/>
      <c r="AZ24" s="16"/>
      <c r="BA24" s="16">
        <v>0</v>
      </c>
      <c r="BB24" s="10">
        <v>0</v>
      </c>
      <c r="BC24" s="16">
        <v>0</v>
      </c>
      <c r="BD24" s="16"/>
      <c r="BE24" s="16">
        <v>0</v>
      </c>
      <c r="BF24" s="16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</v>
      </c>
      <c r="BL24" s="16">
        <v>0</v>
      </c>
      <c r="BM24" s="16">
        <v>0</v>
      </c>
      <c r="BN24" s="16">
        <v>0</v>
      </c>
      <c r="BO24" s="16">
        <v>0</v>
      </c>
      <c r="BP24" s="10">
        <v>0</v>
      </c>
      <c r="BQ24" s="16">
        <v>0</v>
      </c>
      <c r="BR24" s="17">
        <v>0</v>
      </c>
      <c r="BS24" s="16">
        <v>0</v>
      </c>
      <c r="BT24" s="30" t="s">
        <v>115</v>
      </c>
      <c r="BU24" s="30" t="s">
        <v>115</v>
      </c>
      <c r="BV24" s="16">
        <v>0</v>
      </c>
      <c r="BW24" s="16">
        <v>0</v>
      </c>
      <c r="BX24" s="17">
        <v>0</v>
      </c>
      <c r="BY24" s="16">
        <v>0</v>
      </c>
      <c r="BZ24" s="16">
        <v>0</v>
      </c>
      <c r="CA24" s="10">
        <v>0</v>
      </c>
      <c r="CB24" s="10">
        <v>0</v>
      </c>
      <c r="CC24" s="10">
        <v>0</v>
      </c>
      <c r="CD24" s="10">
        <v>0</v>
      </c>
      <c r="CE24" s="10">
        <v>0</v>
      </c>
      <c r="CF24" s="10">
        <v>0</v>
      </c>
      <c r="CG24" s="10">
        <v>0</v>
      </c>
      <c r="CH24" s="16">
        <v>0</v>
      </c>
      <c r="CI24" s="16">
        <v>0</v>
      </c>
      <c r="CJ24" s="16">
        <v>0</v>
      </c>
      <c r="CK24" s="16">
        <v>0</v>
      </c>
      <c r="CL24" s="16">
        <v>0</v>
      </c>
      <c r="CM24" s="16">
        <v>0</v>
      </c>
      <c r="CN24" s="16">
        <v>0</v>
      </c>
      <c r="CO24" s="16">
        <v>0</v>
      </c>
      <c r="CP24" s="16">
        <v>0</v>
      </c>
      <c r="CQ24" s="16">
        <v>0</v>
      </c>
      <c r="CR24" s="16">
        <v>0</v>
      </c>
      <c r="CS24" s="16">
        <v>0</v>
      </c>
      <c r="CT24" s="16">
        <v>0</v>
      </c>
      <c r="CU24" s="16">
        <v>0</v>
      </c>
      <c r="CV24" s="16">
        <v>0</v>
      </c>
      <c r="CW24" s="16">
        <v>0</v>
      </c>
      <c r="CX24" s="16">
        <v>0</v>
      </c>
      <c r="CY24" s="4"/>
      <c r="CZ24" s="4"/>
      <c r="DA24" s="4"/>
      <c r="DB24" s="4"/>
      <c r="DC24" s="4"/>
      <c r="DD24" s="4"/>
      <c r="DE24" s="4"/>
    </row>
    <row r="25" spans="1:109" ht="15">
      <c r="A25" s="13" t="s">
        <v>96</v>
      </c>
      <c r="B25" s="16">
        <v>0</v>
      </c>
      <c r="C25" s="16">
        <v>9</v>
      </c>
      <c r="D25" s="16">
        <v>0</v>
      </c>
      <c r="E25" s="16">
        <v>12</v>
      </c>
      <c r="F25" s="16">
        <v>3</v>
      </c>
      <c r="G25" s="16">
        <v>5</v>
      </c>
      <c r="H25" s="16">
        <v>0</v>
      </c>
      <c r="I25" s="16">
        <v>0</v>
      </c>
      <c r="J25" s="16">
        <v>0</v>
      </c>
      <c r="K25" s="16">
        <v>10</v>
      </c>
      <c r="L25" s="16">
        <v>0</v>
      </c>
      <c r="M25" s="10">
        <v>0</v>
      </c>
      <c r="N25" s="16">
        <v>2</v>
      </c>
      <c r="O25" s="16">
        <v>14</v>
      </c>
      <c r="P25" s="16">
        <v>4</v>
      </c>
      <c r="Q25" s="16">
        <v>0</v>
      </c>
      <c r="R25" s="10">
        <v>0</v>
      </c>
      <c r="S25" s="16">
        <v>0</v>
      </c>
      <c r="T25" s="10">
        <v>12</v>
      </c>
      <c r="U25" s="16">
        <v>1</v>
      </c>
      <c r="V25" s="16">
        <v>0</v>
      </c>
      <c r="W25" s="10">
        <v>0</v>
      </c>
      <c r="X25" s="16">
        <v>0</v>
      </c>
      <c r="Y25" s="16">
        <v>0</v>
      </c>
      <c r="Z25" s="10">
        <v>0</v>
      </c>
      <c r="AA25" s="27">
        <v>0.6033999999999995</v>
      </c>
      <c r="AB25" s="27">
        <v>7.028999999999976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2596</v>
      </c>
      <c r="AJ25" s="16">
        <v>2804</v>
      </c>
      <c r="AK25" s="16">
        <v>928</v>
      </c>
      <c r="AL25" s="16">
        <v>106</v>
      </c>
      <c r="AM25" s="16">
        <v>26356</v>
      </c>
      <c r="AN25" s="16">
        <v>936</v>
      </c>
      <c r="AO25" s="16">
        <v>37</v>
      </c>
      <c r="AP25" s="16">
        <v>891</v>
      </c>
      <c r="AQ25" s="16">
        <v>303</v>
      </c>
      <c r="AR25" s="16">
        <v>583</v>
      </c>
      <c r="AS25" s="16">
        <v>25</v>
      </c>
      <c r="AT25" s="16">
        <v>1462</v>
      </c>
      <c r="AU25" s="16">
        <v>216</v>
      </c>
      <c r="AV25" s="16">
        <v>2160</v>
      </c>
      <c r="AW25" s="16">
        <v>924</v>
      </c>
      <c r="AX25" s="16">
        <v>4</v>
      </c>
      <c r="AY25" s="16"/>
      <c r="AZ25" s="16"/>
      <c r="BA25" s="16">
        <v>38</v>
      </c>
      <c r="BB25" s="10">
        <v>38</v>
      </c>
      <c r="BC25" s="16">
        <v>76</v>
      </c>
      <c r="BD25" s="16"/>
      <c r="BE25" s="16">
        <v>29</v>
      </c>
      <c r="BF25" s="16">
        <v>12</v>
      </c>
      <c r="BG25" s="16">
        <v>0</v>
      </c>
      <c r="BH25" s="16">
        <v>15</v>
      </c>
      <c r="BI25" s="16">
        <v>14</v>
      </c>
      <c r="BJ25" s="16">
        <v>5</v>
      </c>
      <c r="BK25" s="16">
        <v>1</v>
      </c>
      <c r="BL25" s="16">
        <v>0</v>
      </c>
      <c r="BM25" s="16">
        <v>0</v>
      </c>
      <c r="BN25" s="16">
        <v>0</v>
      </c>
      <c r="BO25" s="16">
        <v>0</v>
      </c>
      <c r="BP25" s="10">
        <v>0</v>
      </c>
      <c r="BQ25" s="16">
        <v>0</v>
      </c>
      <c r="BR25" s="17">
        <v>0</v>
      </c>
      <c r="BS25" s="16">
        <v>0</v>
      </c>
      <c r="BT25" s="30" t="s">
        <v>115</v>
      </c>
      <c r="BU25" s="30" t="s">
        <v>115</v>
      </c>
      <c r="BV25" s="16">
        <v>0</v>
      </c>
      <c r="BW25" s="16">
        <v>0</v>
      </c>
      <c r="BX25" s="17">
        <v>0</v>
      </c>
      <c r="BY25" s="16">
        <v>0</v>
      </c>
      <c r="BZ25" s="16">
        <v>0</v>
      </c>
      <c r="CA25" s="10">
        <v>0</v>
      </c>
      <c r="CB25" s="10">
        <v>0</v>
      </c>
      <c r="CC25" s="10">
        <v>0</v>
      </c>
      <c r="CD25" s="10">
        <v>0</v>
      </c>
      <c r="CE25" s="10">
        <v>0</v>
      </c>
      <c r="CF25" s="10">
        <v>0</v>
      </c>
      <c r="CG25" s="10">
        <v>0</v>
      </c>
      <c r="CH25" s="16">
        <v>0</v>
      </c>
      <c r="CI25" s="16">
        <v>22</v>
      </c>
      <c r="CJ25" s="16">
        <v>0</v>
      </c>
      <c r="CK25" s="16">
        <v>0</v>
      </c>
      <c r="CL25" s="16">
        <v>0</v>
      </c>
      <c r="CM25" s="16">
        <v>0</v>
      </c>
      <c r="CN25" s="16">
        <v>0</v>
      </c>
      <c r="CO25" s="16">
        <v>0</v>
      </c>
      <c r="CP25" s="16">
        <v>0</v>
      </c>
      <c r="CQ25" s="16">
        <v>0</v>
      </c>
      <c r="CR25" s="16">
        <v>0</v>
      </c>
      <c r="CS25" s="16">
        <v>0</v>
      </c>
      <c r="CT25" s="16">
        <v>0</v>
      </c>
      <c r="CU25" s="16">
        <v>0</v>
      </c>
      <c r="CV25" s="16">
        <v>0</v>
      </c>
      <c r="CW25" s="16">
        <v>0</v>
      </c>
      <c r="CX25" s="16">
        <v>0</v>
      </c>
      <c r="CY25" s="4"/>
      <c r="CZ25" s="4"/>
      <c r="DA25" s="4"/>
      <c r="DB25" s="4"/>
      <c r="DC25" s="4"/>
      <c r="DD25" s="4"/>
      <c r="DE25" s="4"/>
    </row>
    <row r="26" spans="1:109" ht="15">
      <c r="A26" s="13" t="s">
        <v>100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0">
        <v>0</v>
      </c>
      <c r="N26" s="16">
        <v>0</v>
      </c>
      <c r="O26" s="16">
        <v>0</v>
      </c>
      <c r="P26" s="16">
        <v>0</v>
      </c>
      <c r="Q26" s="16">
        <v>0</v>
      </c>
      <c r="R26" s="10">
        <v>0</v>
      </c>
      <c r="S26" s="16">
        <v>0</v>
      </c>
      <c r="T26" s="10">
        <v>0</v>
      </c>
      <c r="U26" s="16">
        <v>0</v>
      </c>
      <c r="V26" s="16">
        <v>0</v>
      </c>
      <c r="W26" s="10">
        <v>0</v>
      </c>
      <c r="X26" s="16">
        <v>0</v>
      </c>
      <c r="Y26" s="16">
        <v>0</v>
      </c>
      <c r="Z26" s="10">
        <v>0</v>
      </c>
      <c r="AA26" s="27">
        <v>0</v>
      </c>
      <c r="AB26" s="27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/>
      <c r="AZ26" s="16"/>
      <c r="BA26" s="16">
        <v>0</v>
      </c>
      <c r="BB26" s="10">
        <v>0</v>
      </c>
      <c r="BC26" s="16">
        <v>0</v>
      </c>
      <c r="BD26" s="16"/>
      <c r="BE26" s="16">
        <v>0</v>
      </c>
      <c r="BF26" s="16">
        <v>0</v>
      </c>
      <c r="BG26" s="16">
        <v>0</v>
      </c>
      <c r="BH26" s="16">
        <v>0</v>
      </c>
      <c r="BI26" s="16">
        <v>0</v>
      </c>
      <c r="BJ26" s="16">
        <v>0</v>
      </c>
      <c r="BK26" s="16">
        <v>0</v>
      </c>
      <c r="BL26" s="16">
        <v>0</v>
      </c>
      <c r="BM26" s="16">
        <v>0</v>
      </c>
      <c r="BN26" s="16">
        <v>0</v>
      </c>
      <c r="BO26" s="16">
        <v>0</v>
      </c>
      <c r="BP26" s="10">
        <v>0</v>
      </c>
      <c r="BQ26" s="16">
        <v>0</v>
      </c>
      <c r="BR26" s="17">
        <v>0</v>
      </c>
      <c r="BS26" s="16">
        <v>0</v>
      </c>
      <c r="BT26" s="30" t="s">
        <v>115</v>
      </c>
      <c r="BU26" s="30" t="s">
        <v>115</v>
      </c>
      <c r="BV26" s="16">
        <v>0</v>
      </c>
      <c r="BW26" s="16">
        <v>0</v>
      </c>
      <c r="BX26" s="17">
        <v>0</v>
      </c>
      <c r="BY26" s="16">
        <v>0</v>
      </c>
      <c r="BZ26" s="16">
        <v>0</v>
      </c>
      <c r="CA26" s="10">
        <v>0</v>
      </c>
      <c r="CB26" s="10">
        <v>0</v>
      </c>
      <c r="CC26" s="10">
        <v>0</v>
      </c>
      <c r="CD26" s="10">
        <v>0</v>
      </c>
      <c r="CE26" s="10">
        <v>0</v>
      </c>
      <c r="CF26" s="10">
        <v>0</v>
      </c>
      <c r="CG26" s="10">
        <v>0</v>
      </c>
      <c r="CH26" s="16">
        <v>0</v>
      </c>
      <c r="CI26" s="16">
        <v>0</v>
      </c>
      <c r="CJ26" s="16">
        <v>0</v>
      </c>
      <c r="CK26" s="16">
        <v>0</v>
      </c>
      <c r="CL26" s="16">
        <v>0</v>
      </c>
      <c r="CM26" s="16">
        <v>0</v>
      </c>
      <c r="CN26" s="16">
        <v>0</v>
      </c>
      <c r="CO26" s="16">
        <v>0</v>
      </c>
      <c r="CP26" s="16">
        <v>0</v>
      </c>
      <c r="CQ26" s="16">
        <v>0</v>
      </c>
      <c r="CR26" s="16">
        <v>0</v>
      </c>
      <c r="CS26" s="16">
        <v>0</v>
      </c>
      <c r="CT26" s="16">
        <v>0</v>
      </c>
      <c r="CU26" s="16">
        <v>0</v>
      </c>
      <c r="CV26" s="16">
        <v>0</v>
      </c>
      <c r="CW26" s="16">
        <v>0</v>
      </c>
      <c r="CX26" s="16">
        <v>0</v>
      </c>
      <c r="CY26" s="4"/>
      <c r="CZ26" s="4"/>
      <c r="DA26" s="4"/>
      <c r="DB26" s="4"/>
      <c r="DC26" s="4"/>
      <c r="DD26" s="4"/>
      <c r="DE26" s="4"/>
    </row>
    <row r="27" spans="1:109" ht="15">
      <c r="A27" s="13" t="s">
        <v>102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0">
        <v>0</v>
      </c>
      <c r="N27" s="16">
        <v>0</v>
      </c>
      <c r="O27" s="16">
        <v>0</v>
      </c>
      <c r="P27" s="16">
        <v>0</v>
      </c>
      <c r="Q27" s="16">
        <v>0</v>
      </c>
      <c r="R27" s="10">
        <v>0</v>
      </c>
      <c r="S27" s="16">
        <v>0</v>
      </c>
      <c r="T27" s="10">
        <v>0</v>
      </c>
      <c r="U27" s="16">
        <v>0</v>
      </c>
      <c r="V27" s="16">
        <v>0</v>
      </c>
      <c r="W27" s="10">
        <v>0</v>
      </c>
      <c r="X27" s="16">
        <v>0</v>
      </c>
      <c r="Y27" s="16">
        <v>0</v>
      </c>
      <c r="Z27" s="10">
        <v>0</v>
      </c>
      <c r="AA27" s="27">
        <v>0</v>
      </c>
      <c r="AB27" s="27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/>
      <c r="AZ27" s="16"/>
      <c r="BA27" s="16">
        <v>0</v>
      </c>
      <c r="BB27" s="10">
        <v>0</v>
      </c>
      <c r="BC27" s="16">
        <v>0</v>
      </c>
      <c r="BD27" s="16"/>
      <c r="BE27" s="16">
        <v>0</v>
      </c>
      <c r="BF27" s="16">
        <v>0</v>
      </c>
      <c r="BG27" s="16">
        <v>0</v>
      </c>
      <c r="BH27" s="16">
        <v>0</v>
      </c>
      <c r="BI27" s="16">
        <v>0</v>
      </c>
      <c r="BJ27" s="16">
        <v>0</v>
      </c>
      <c r="BK27" s="16">
        <v>0</v>
      </c>
      <c r="BL27" s="16">
        <v>0</v>
      </c>
      <c r="BM27" s="16">
        <v>0</v>
      </c>
      <c r="BN27" s="16">
        <v>0</v>
      </c>
      <c r="BO27" s="16">
        <v>0</v>
      </c>
      <c r="BP27" s="10">
        <v>0</v>
      </c>
      <c r="BQ27" s="16">
        <v>0</v>
      </c>
      <c r="BR27" s="17">
        <v>0</v>
      </c>
      <c r="BS27" s="16">
        <v>0</v>
      </c>
      <c r="BT27" s="30" t="s">
        <v>115</v>
      </c>
      <c r="BU27" s="30" t="s">
        <v>115</v>
      </c>
      <c r="BV27" s="16">
        <v>0</v>
      </c>
      <c r="BW27" s="16">
        <v>0</v>
      </c>
      <c r="BX27" s="17">
        <v>0</v>
      </c>
      <c r="BY27" s="16">
        <v>0</v>
      </c>
      <c r="BZ27" s="16">
        <v>0</v>
      </c>
      <c r="CA27" s="10">
        <v>0</v>
      </c>
      <c r="CB27" s="10">
        <v>0</v>
      </c>
      <c r="CC27" s="10">
        <v>0</v>
      </c>
      <c r="CD27" s="10">
        <v>0</v>
      </c>
      <c r="CE27" s="10">
        <v>0</v>
      </c>
      <c r="CF27" s="10">
        <v>0</v>
      </c>
      <c r="CG27" s="10">
        <v>0</v>
      </c>
      <c r="CH27" s="16">
        <v>0</v>
      </c>
      <c r="CI27" s="16">
        <v>0</v>
      </c>
      <c r="CJ27" s="16">
        <v>0</v>
      </c>
      <c r="CK27" s="16">
        <v>0</v>
      </c>
      <c r="CL27" s="16">
        <v>0</v>
      </c>
      <c r="CM27" s="16">
        <v>0</v>
      </c>
      <c r="CN27" s="16">
        <v>0</v>
      </c>
      <c r="CO27" s="16">
        <v>0</v>
      </c>
      <c r="CP27" s="16">
        <v>0</v>
      </c>
      <c r="CQ27" s="16">
        <v>0</v>
      </c>
      <c r="CR27" s="16">
        <v>0</v>
      </c>
      <c r="CS27" s="16">
        <v>0</v>
      </c>
      <c r="CT27" s="16">
        <v>0</v>
      </c>
      <c r="CU27" s="16">
        <v>0</v>
      </c>
      <c r="CV27" s="16">
        <v>0</v>
      </c>
      <c r="CW27" s="16">
        <v>0</v>
      </c>
      <c r="CX27" s="16">
        <v>0</v>
      </c>
      <c r="CY27" s="4"/>
      <c r="CZ27" s="4"/>
      <c r="DA27" s="4"/>
      <c r="DB27" s="4"/>
      <c r="DC27" s="4"/>
      <c r="DD27" s="4"/>
      <c r="DE27" s="4"/>
    </row>
    <row r="28" spans="1:109" ht="15">
      <c r="A28" s="13" t="s">
        <v>106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0">
        <v>0</v>
      </c>
      <c r="N28" s="16">
        <v>0</v>
      </c>
      <c r="O28" s="16">
        <v>0</v>
      </c>
      <c r="P28" s="16">
        <v>0</v>
      </c>
      <c r="Q28" s="16">
        <v>0</v>
      </c>
      <c r="R28" s="10">
        <v>0</v>
      </c>
      <c r="S28" s="16">
        <v>0</v>
      </c>
      <c r="T28" s="10">
        <v>0</v>
      </c>
      <c r="U28" s="16">
        <v>0</v>
      </c>
      <c r="V28" s="16">
        <v>0</v>
      </c>
      <c r="W28" s="10">
        <v>0</v>
      </c>
      <c r="X28" s="16">
        <v>0</v>
      </c>
      <c r="Y28" s="16">
        <v>0</v>
      </c>
      <c r="Z28" s="10">
        <v>0</v>
      </c>
      <c r="AA28" s="27">
        <v>7.282800000000002</v>
      </c>
      <c r="AB28" s="27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/>
      <c r="AZ28" s="16"/>
      <c r="BA28" s="16">
        <v>0</v>
      </c>
      <c r="BB28" s="10">
        <v>0</v>
      </c>
      <c r="BC28" s="16">
        <v>0</v>
      </c>
      <c r="BD28" s="16"/>
      <c r="BE28" s="16">
        <v>0</v>
      </c>
      <c r="BF28" s="16">
        <v>0</v>
      </c>
      <c r="BG28" s="16">
        <v>0</v>
      </c>
      <c r="BH28" s="16">
        <v>0</v>
      </c>
      <c r="BI28" s="16">
        <v>0</v>
      </c>
      <c r="BJ28" s="16">
        <v>0</v>
      </c>
      <c r="BK28" s="16">
        <v>0</v>
      </c>
      <c r="BL28" s="16">
        <v>0</v>
      </c>
      <c r="BM28" s="16">
        <v>0</v>
      </c>
      <c r="BN28" s="16">
        <v>0</v>
      </c>
      <c r="BO28" s="16">
        <v>0</v>
      </c>
      <c r="BP28" s="10">
        <v>0</v>
      </c>
      <c r="BQ28" s="16">
        <v>0</v>
      </c>
      <c r="BR28" s="17">
        <v>0</v>
      </c>
      <c r="BS28" s="16">
        <v>0</v>
      </c>
      <c r="BT28" s="30" t="s">
        <v>115</v>
      </c>
      <c r="BU28" s="30" t="s">
        <v>115</v>
      </c>
      <c r="BV28" s="16">
        <v>0</v>
      </c>
      <c r="BW28" s="16">
        <v>0</v>
      </c>
      <c r="BX28" s="17">
        <v>0</v>
      </c>
      <c r="BY28" s="16">
        <v>0</v>
      </c>
      <c r="BZ28" s="16">
        <v>0</v>
      </c>
      <c r="CA28" s="10">
        <v>0</v>
      </c>
      <c r="CB28" s="10">
        <v>0</v>
      </c>
      <c r="CC28" s="10">
        <v>0</v>
      </c>
      <c r="CD28" s="10">
        <v>0</v>
      </c>
      <c r="CE28" s="10">
        <v>0</v>
      </c>
      <c r="CF28" s="10">
        <v>0</v>
      </c>
      <c r="CG28" s="10">
        <v>0</v>
      </c>
      <c r="CH28" s="16">
        <v>0</v>
      </c>
      <c r="CI28" s="16">
        <v>0</v>
      </c>
      <c r="CJ28" s="16">
        <v>0</v>
      </c>
      <c r="CK28" s="16">
        <v>0</v>
      </c>
      <c r="CL28" s="16">
        <v>0</v>
      </c>
      <c r="CM28" s="16">
        <v>0</v>
      </c>
      <c r="CN28" s="16">
        <v>0</v>
      </c>
      <c r="CO28" s="16">
        <v>0</v>
      </c>
      <c r="CP28" s="16">
        <v>0</v>
      </c>
      <c r="CQ28" s="16">
        <v>0</v>
      </c>
      <c r="CR28" s="16">
        <v>0</v>
      </c>
      <c r="CS28" s="16">
        <v>0</v>
      </c>
      <c r="CT28" s="16">
        <v>0</v>
      </c>
      <c r="CU28" s="16">
        <v>0</v>
      </c>
      <c r="CV28" s="16">
        <v>0</v>
      </c>
      <c r="CW28" s="16">
        <v>0</v>
      </c>
      <c r="CX28" s="16">
        <v>0</v>
      </c>
      <c r="CY28" s="4"/>
      <c r="CZ28" s="4"/>
      <c r="DA28" s="4"/>
      <c r="DB28" s="4"/>
      <c r="DC28" s="4"/>
      <c r="DD28" s="4"/>
      <c r="DE28" s="4"/>
    </row>
    <row r="29" spans="1:109" ht="15">
      <c r="A29" s="13" t="s">
        <v>33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0">
        <v>0</v>
      </c>
      <c r="N29" s="16">
        <v>0</v>
      </c>
      <c r="O29" s="16">
        <v>0</v>
      </c>
      <c r="P29" s="16">
        <v>0</v>
      </c>
      <c r="Q29" s="16">
        <v>0</v>
      </c>
      <c r="R29" s="10">
        <v>0</v>
      </c>
      <c r="S29" s="16">
        <v>0</v>
      </c>
      <c r="T29" s="10">
        <v>0</v>
      </c>
      <c r="U29" s="16">
        <v>0</v>
      </c>
      <c r="V29" s="16">
        <v>0</v>
      </c>
      <c r="W29" s="10">
        <v>0</v>
      </c>
      <c r="X29" s="16">
        <v>0</v>
      </c>
      <c r="Y29" s="16">
        <v>0</v>
      </c>
      <c r="Z29" s="10">
        <v>0</v>
      </c>
      <c r="AA29" s="27">
        <v>139.81770931199117</v>
      </c>
      <c r="AB29" s="27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/>
      <c r="AZ29" s="16"/>
      <c r="BA29" s="16">
        <v>0</v>
      </c>
      <c r="BB29" s="10">
        <v>0</v>
      </c>
      <c r="BC29" s="16">
        <v>0</v>
      </c>
      <c r="BD29" s="16"/>
      <c r="BE29" s="16">
        <v>0</v>
      </c>
      <c r="BF29" s="16">
        <v>0</v>
      </c>
      <c r="BG29" s="16">
        <v>0</v>
      </c>
      <c r="BH29" s="16">
        <v>0</v>
      </c>
      <c r="BI29" s="16">
        <v>0</v>
      </c>
      <c r="BJ29" s="16">
        <v>0</v>
      </c>
      <c r="BK29" s="16">
        <v>0</v>
      </c>
      <c r="BL29" s="16">
        <v>0</v>
      </c>
      <c r="BM29" s="16">
        <v>0</v>
      </c>
      <c r="BN29" s="16">
        <v>0</v>
      </c>
      <c r="BO29" s="16">
        <v>0</v>
      </c>
      <c r="BP29" s="10">
        <v>0</v>
      </c>
      <c r="BQ29" s="16">
        <v>0</v>
      </c>
      <c r="BR29" s="17">
        <v>0</v>
      </c>
      <c r="BS29" s="16">
        <v>0</v>
      </c>
      <c r="BT29" s="30" t="s">
        <v>115</v>
      </c>
      <c r="BU29" s="30" t="s">
        <v>115</v>
      </c>
      <c r="BV29" s="16">
        <v>0</v>
      </c>
      <c r="BW29" s="16">
        <v>0</v>
      </c>
      <c r="BX29" s="17">
        <v>0</v>
      </c>
      <c r="BY29" s="16">
        <v>0</v>
      </c>
      <c r="BZ29" s="16">
        <v>0</v>
      </c>
      <c r="CA29" s="10">
        <v>0</v>
      </c>
      <c r="CB29" s="10">
        <v>0</v>
      </c>
      <c r="CC29" s="10">
        <v>0</v>
      </c>
      <c r="CD29" s="10">
        <v>0</v>
      </c>
      <c r="CE29" s="10">
        <v>0</v>
      </c>
      <c r="CF29" s="10">
        <v>0</v>
      </c>
      <c r="CG29" s="10">
        <v>0</v>
      </c>
      <c r="CH29" s="16">
        <v>0</v>
      </c>
      <c r="CI29" s="16">
        <v>0</v>
      </c>
      <c r="CJ29" s="16">
        <v>0</v>
      </c>
      <c r="CK29" s="16">
        <v>140</v>
      </c>
      <c r="CL29" s="16">
        <v>0</v>
      </c>
      <c r="CM29" s="16">
        <v>0</v>
      </c>
      <c r="CN29" s="16">
        <v>35</v>
      </c>
      <c r="CO29" s="16">
        <v>55</v>
      </c>
      <c r="CP29" s="16">
        <v>0</v>
      </c>
      <c r="CQ29" s="16">
        <v>0</v>
      </c>
      <c r="CR29" s="16">
        <v>0</v>
      </c>
      <c r="CS29" s="16">
        <v>0</v>
      </c>
      <c r="CT29" s="16">
        <v>0</v>
      </c>
      <c r="CU29" s="16">
        <v>0</v>
      </c>
      <c r="CV29" s="16">
        <v>0</v>
      </c>
      <c r="CW29" s="16">
        <v>0</v>
      </c>
      <c r="CX29" s="16">
        <v>0</v>
      </c>
      <c r="CY29" s="4"/>
      <c r="CZ29" s="4"/>
      <c r="DA29" s="4"/>
      <c r="DB29" s="4"/>
      <c r="DC29" s="4"/>
      <c r="DD29" s="4"/>
      <c r="DE29" s="4"/>
    </row>
    <row r="30" spans="1:109" ht="15">
      <c r="A30" s="13" t="s">
        <v>108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0">
        <v>0</v>
      </c>
      <c r="N30" s="16">
        <v>0</v>
      </c>
      <c r="O30" s="16">
        <v>0</v>
      </c>
      <c r="P30" s="16">
        <v>0</v>
      </c>
      <c r="Q30" s="16">
        <v>0</v>
      </c>
      <c r="R30" s="10">
        <v>0</v>
      </c>
      <c r="S30" s="16">
        <v>0</v>
      </c>
      <c r="T30" s="10">
        <v>0</v>
      </c>
      <c r="U30" s="16">
        <v>0</v>
      </c>
      <c r="V30" s="16">
        <v>0</v>
      </c>
      <c r="W30" s="10">
        <v>0</v>
      </c>
      <c r="X30" s="16">
        <v>0</v>
      </c>
      <c r="Y30" s="16">
        <v>0</v>
      </c>
      <c r="Z30" s="10">
        <v>0</v>
      </c>
      <c r="AA30" s="27">
        <v>0</v>
      </c>
      <c r="AB30" s="27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/>
      <c r="AZ30" s="16"/>
      <c r="BA30" s="16">
        <v>0</v>
      </c>
      <c r="BB30" s="10">
        <v>0</v>
      </c>
      <c r="BC30" s="16">
        <v>0</v>
      </c>
      <c r="BD30" s="16"/>
      <c r="BE30" s="16">
        <v>0</v>
      </c>
      <c r="BF30" s="16">
        <v>0</v>
      </c>
      <c r="BG30" s="16">
        <v>0</v>
      </c>
      <c r="BH30" s="16">
        <v>0</v>
      </c>
      <c r="BI30" s="16">
        <v>0</v>
      </c>
      <c r="BJ30" s="16">
        <v>0</v>
      </c>
      <c r="BK30" s="16">
        <v>0</v>
      </c>
      <c r="BL30" s="16">
        <v>0</v>
      </c>
      <c r="BM30" s="16">
        <v>0</v>
      </c>
      <c r="BN30" s="16">
        <v>0</v>
      </c>
      <c r="BO30" s="16">
        <v>0</v>
      </c>
      <c r="BP30" s="10">
        <v>0</v>
      </c>
      <c r="BQ30" s="16">
        <v>0</v>
      </c>
      <c r="BR30" s="17">
        <v>0</v>
      </c>
      <c r="BS30" s="16">
        <v>0</v>
      </c>
      <c r="BT30" s="30" t="s">
        <v>115</v>
      </c>
      <c r="BU30" s="30" t="s">
        <v>115</v>
      </c>
      <c r="BV30" s="16">
        <v>0</v>
      </c>
      <c r="BW30" s="16">
        <v>0</v>
      </c>
      <c r="BX30" s="17">
        <v>0</v>
      </c>
      <c r="BY30" s="16">
        <v>0</v>
      </c>
      <c r="BZ30" s="16">
        <v>0</v>
      </c>
      <c r="CA30" s="10">
        <v>0</v>
      </c>
      <c r="CB30" s="10">
        <v>0</v>
      </c>
      <c r="CC30" s="10">
        <v>0</v>
      </c>
      <c r="CD30" s="10">
        <v>0</v>
      </c>
      <c r="CE30" s="10">
        <v>0</v>
      </c>
      <c r="CF30" s="10">
        <v>0</v>
      </c>
      <c r="CG30" s="10">
        <v>0</v>
      </c>
      <c r="CH30" s="16">
        <v>0</v>
      </c>
      <c r="CI30" s="16">
        <v>0</v>
      </c>
      <c r="CJ30" s="16">
        <v>0</v>
      </c>
      <c r="CK30" s="16">
        <v>0</v>
      </c>
      <c r="CL30" s="16">
        <v>0</v>
      </c>
      <c r="CM30" s="16">
        <v>0</v>
      </c>
      <c r="CN30" s="16">
        <v>0</v>
      </c>
      <c r="CO30" s="16">
        <v>0</v>
      </c>
      <c r="CP30" s="16">
        <v>0</v>
      </c>
      <c r="CQ30" s="16">
        <v>0</v>
      </c>
      <c r="CR30" s="16">
        <v>0</v>
      </c>
      <c r="CS30" s="16">
        <v>0</v>
      </c>
      <c r="CT30" s="16">
        <v>0</v>
      </c>
      <c r="CU30" s="16">
        <v>0</v>
      </c>
      <c r="CV30" s="16">
        <v>0</v>
      </c>
      <c r="CW30" s="16">
        <v>0</v>
      </c>
      <c r="CX30" s="16">
        <v>0</v>
      </c>
      <c r="CY30" s="4"/>
      <c r="CZ30" s="4"/>
      <c r="DA30" s="4"/>
      <c r="DB30" s="4"/>
      <c r="DC30" s="4"/>
      <c r="DD30" s="4"/>
      <c r="DE30" s="4"/>
    </row>
    <row r="31" spans="1:109" ht="15">
      <c r="A31" s="13" t="s">
        <v>0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0">
        <v>0</v>
      </c>
      <c r="N31" s="16">
        <v>0</v>
      </c>
      <c r="O31" s="16">
        <v>0</v>
      </c>
      <c r="P31" s="16">
        <v>0</v>
      </c>
      <c r="Q31" s="16">
        <v>0</v>
      </c>
      <c r="R31" s="10">
        <v>0</v>
      </c>
      <c r="S31" s="16">
        <v>0</v>
      </c>
      <c r="T31" s="10">
        <v>0</v>
      </c>
      <c r="U31" s="16">
        <v>0</v>
      </c>
      <c r="V31" s="16">
        <v>0</v>
      </c>
      <c r="W31" s="10">
        <v>0</v>
      </c>
      <c r="X31" s="16">
        <v>0</v>
      </c>
      <c r="Y31" s="16">
        <v>0</v>
      </c>
      <c r="Z31" s="10">
        <v>0</v>
      </c>
      <c r="AA31" s="27">
        <v>17.03792807732407</v>
      </c>
      <c r="AB31" s="27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11</v>
      </c>
      <c r="AJ31" s="16">
        <v>56</v>
      </c>
      <c r="AK31" s="16">
        <v>16</v>
      </c>
      <c r="AL31" s="16">
        <v>0</v>
      </c>
      <c r="AM31" s="16">
        <v>4</v>
      </c>
      <c r="AN31" s="16">
        <v>0</v>
      </c>
      <c r="AO31" s="16">
        <v>0</v>
      </c>
      <c r="AP31" s="16">
        <v>7</v>
      </c>
      <c r="AQ31" s="16">
        <v>0</v>
      </c>
      <c r="AR31" s="16">
        <v>15</v>
      </c>
      <c r="AS31" s="16">
        <v>0</v>
      </c>
      <c r="AT31" s="16">
        <v>1</v>
      </c>
      <c r="AU31" s="16">
        <v>4</v>
      </c>
      <c r="AV31" s="16">
        <v>0</v>
      </c>
      <c r="AW31" s="16">
        <v>0</v>
      </c>
      <c r="AX31" s="16">
        <v>0</v>
      </c>
      <c r="AY31" s="16"/>
      <c r="AZ31" s="16"/>
      <c r="BA31" s="16">
        <v>0</v>
      </c>
      <c r="BB31" s="10">
        <v>0</v>
      </c>
      <c r="BC31" s="16">
        <v>0</v>
      </c>
      <c r="BD31" s="16"/>
      <c r="BE31" s="16">
        <v>0</v>
      </c>
      <c r="BF31" s="16">
        <v>0</v>
      </c>
      <c r="BG31" s="16">
        <v>0</v>
      </c>
      <c r="BH31" s="16">
        <v>99</v>
      </c>
      <c r="BI31" s="16">
        <v>0</v>
      </c>
      <c r="BJ31" s="16">
        <v>0</v>
      </c>
      <c r="BK31" s="16">
        <v>0</v>
      </c>
      <c r="BL31" s="16">
        <v>0</v>
      </c>
      <c r="BM31" s="16">
        <v>0</v>
      </c>
      <c r="BN31" s="16">
        <v>0</v>
      </c>
      <c r="BO31" s="16">
        <v>0</v>
      </c>
      <c r="BP31" s="10">
        <v>0</v>
      </c>
      <c r="BQ31" s="16">
        <v>0</v>
      </c>
      <c r="BR31" s="17">
        <v>0</v>
      </c>
      <c r="BS31" s="16">
        <v>0</v>
      </c>
      <c r="BT31" s="30" t="s">
        <v>115</v>
      </c>
      <c r="BU31" s="30" t="s">
        <v>115</v>
      </c>
      <c r="BV31" s="16">
        <v>0</v>
      </c>
      <c r="BW31" s="16">
        <v>0</v>
      </c>
      <c r="BX31" s="17">
        <v>0</v>
      </c>
      <c r="BY31" s="16">
        <v>0</v>
      </c>
      <c r="BZ31" s="16">
        <v>1526</v>
      </c>
      <c r="CA31" s="10">
        <v>1526</v>
      </c>
      <c r="CB31" s="10">
        <v>1526</v>
      </c>
      <c r="CC31" s="10">
        <v>1526</v>
      </c>
      <c r="CD31" s="10">
        <v>1526</v>
      </c>
      <c r="CE31" s="10">
        <v>1526</v>
      </c>
      <c r="CF31" s="10">
        <v>0</v>
      </c>
      <c r="CG31" s="10">
        <v>0</v>
      </c>
      <c r="CH31" s="16">
        <v>0</v>
      </c>
      <c r="CI31" s="16">
        <v>0</v>
      </c>
      <c r="CJ31" s="16">
        <v>0</v>
      </c>
      <c r="CK31" s="16">
        <v>5</v>
      </c>
      <c r="CL31" s="16">
        <v>0</v>
      </c>
      <c r="CM31" s="16">
        <v>0</v>
      </c>
      <c r="CN31" s="16">
        <v>0</v>
      </c>
      <c r="CO31" s="16">
        <v>0</v>
      </c>
      <c r="CP31" s="16">
        <v>0</v>
      </c>
      <c r="CQ31" s="16">
        <v>0</v>
      </c>
      <c r="CR31" s="16">
        <v>0</v>
      </c>
      <c r="CS31" s="16">
        <v>0</v>
      </c>
      <c r="CT31" s="16">
        <v>0</v>
      </c>
      <c r="CU31" s="16">
        <v>0</v>
      </c>
      <c r="CV31" s="16">
        <v>0</v>
      </c>
      <c r="CW31" s="16">
        <v>0</v>
      </c>
      <c r="CX31" s="16">
        <v>0</v>
      </c>
      <c r="CY31" s="4"/>
      <c r="CZ31" s="4"/>
      <c r="DA31" s="4"/>
      <c r="DB31" s="4"/>
      <c r="DC31" s="4"/>
      <c r="DD31" s="4"/>
      <c r="DE31" s="4"/>
    </row>
    <row r="32" spans="1:109" ht="15">
      <c r="A32" s="13" t="s">
        <v>109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0">
        <v>0</v>
      </c>
      <c r="N32" s="16">
        <v>0</v>
      </c>
      <c r="O32" s="16">
        <v>0</v>
      </c>
      <c r="P32" s="16">
        <v>0</v>
      </c>
      <c r="Q32" s="16">
        <v>0</v>
      </c>
      <c r="R32" s="10">
        <v>0</v>
      </c>
      <c r="S32" s="16">
        <v>0</v>
      </c>
      <c r="T32" s="10">
        <v>0</v>
      </c>
      <c r="U32" s="16">
        <v>0</v>
      </c>
      <c r="V32" s="16">
        <v>0</v>
      </c>
      <c r="W32" s="10">
        <v>0</v>
      </c>
      <c r="X32" s="16">
        <v>0</v>
      </c>
      <c r="Y32" s="16">
        <v>0</v>
      </c>
      <c r="Z32" s="10">
        <v>0</v>
      </c>
      <c r="AA32" s="27">
        <v>0</v>
      </c>
      <c r="AB32" s="27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/>
      <c r="AZ32" s="16"/>
      <c r="BA32" s="16">
        <v>0</v>
      </c>
      <c r="BB32" s="10">
        <v>0</v>
      </c>
      <c r="BC32" s="16">
        <v>0</v>
      </c>
      <c r="BD32" s="16"/>
      <c r="BE32" s="16">
        <v>0</v>
      </c>
      <c r="BF32" s="16">
        <v>0</v>
      </c>
      <c r="BG32" s="16">
        <v>0</v>
      </c>
      <c r="BH32" s="16">
        <v>0</v>
      </c>
      <c r="BI32" s="16">
        <v>0</v>
      </c>
      <c r="BJ32" s="16">
        <v>0</v>
      </c>
      <c r="BK32" s="16">
        <v>0</v>
      </c>
      <c r="BL32" s="16">
        <v>0</v>
      </c>
      <c r="BM32" s="16">
        <v>0</v>
      </c>
      <c r="BN32" s="16">
        <v>0</v>
      </c>
      <c r="BO32" s="16">
        <v>0</v>
      </c>
      <c r="BP32" s="10">
        <v>0</v>
      </c>
      <c r="BQ32" s="16">
        <v>0</v>
      </c>
      <c r="BR32" s="17">
        <v>0</v>
      </c>
      <c r="BS32" s="16">
        <v>0</v>
      </c>
      <c r="BT32" s="30" t="s">
        <v>115</v>
      </c>
      <c r="BU32" s="30" t="s">
        <v>115</v>
      </c>
      <c r="BV32" s="16">
        <v>0</v>
      </c>
      <c r="BW32" s="16">
        <v>0</v>
      </c>
      <c r="BX32" s="17">
        <v>0</v>
      </c>
      <c r="BY32" s="16">
        <v>0</v>
      </c>
      <c r="BZ32" s="16">
        <v>0</v>
      </c>
      <c r="CA32" s="10">
        <v>0</v>
      </c>
      <c r="CB32" s="10">
        <v>0</v>
      </c>
      <c r="CC32" s="10">
        <v>0</v>
      </c>
      <c r="CD32" s="10">
        <v>0</v>
      </c>
      <c r="CE32" s="10">
        <v>0</v>
      </c>
      <c r="CF32" s="10">
        <v>0</v>
      </c>
      <c r="CG32" s="10">
        <v>0</v>
      </c>
      <c r="CH32" s="16">
        <v>0</v>
      </c>
      <c r="CI32" s="16">
        <v>0</v>
      </c>
      <c r="CJ32" s="16">
        <v>0</v>
      </c>
      <c r="CK32" s="16">
        <v>0</v>
      </c>
      <c r="CL32" s="16">
        <v>0</v>
      </c>
      <c r="CM32" s="16">
        <v>0</v>
      </c>
      <c r="CN32" s="16">
        <v>0</v>
      </c>
      <c r="CO32" s="16">
        <v>0</v>
      </c>
      <c r="CP32" s="16">
        <v>0</v>
      </c>
      <c r="CQ32" s="16">
        <v>0</v>
      </c>
      <c r="CR32" s="16">
        <v>0</v>
      </c>
      <c r="CS32" s="16">
        <v>0</v>
      </c>
      <c r="CT32" s="16">
        <v>0</v>
      </c>
      <c r="CU32" s="16">
        <v>0</v>
      </c>
      <c r="CV32" s="16">
        <v>0</v>
      </c>
      <c r="CW32" s="16">
        <v>0</v>
      </c>
      <c r="CX32" s="16">
        <v>0</v>
      </c>
      <c r="CY32" s="4"/>
      <c r="CZ32" s="4"/>
      <c r="DA32" s="4"/>
      <c r="DB32" s="4"/>
      <c r="DC32" s="4"/>
      <c r="DD32" s="4"/>
      <c r="DE32" s="4"/>
    </row>
    <row r="33" spans="1:109" ht="15">
      <c r="A33" s="13" t="s">
        <v>112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0">
        <v>0</v>
      </c>
      <c r="N33" s="16">
        <v>0</v>
      </c>
      <c r="O33" s="16">
        <v>0</v>
      </c>
      <c r="P33" s="16">
        <v>0</v>
      </c>
      <c r="Q33" s="16">
        <v>0</v>
      </c>
      <c r="R33" s="10">
        <v>0</v>
      </c>
      <c r="S33" s="16">
        <v>0</v>
      </c>
      <c r="T33" s="10">
        <v>0</v>
      </c>
      <c r="U33" s="16">
        <v>0</v>
      </c>
      <c r="V33" s="16">
        <v>0</v>
      </c>
      <c r="W33" s="10">
        <v>0</v>
      </c>
      <c r="X33" s="16">
        <v>0</v>
      </c>
      <c r="Y33" s="16">
        <v>0</v>
      </c>
      <c r="Z33" s="10">
        <v>0</v>
      </c>
      <c r="AA33" s="27">
        <v>0</v>
      </c>
      <c r="AB33" s="27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/>
      <c r="AZ33" s="16"/>
      <c r="BA33" s="16">
        <v>0</v>
      </c>
      <c r="BB33" s="10">
        <v>0</v>
      </c>
      <c r="BC33" s="16">
        <v>0</v>
      </c>
      <c r="BD33" s="16"/>
      <c r="BE33" s="16">
        <v>0</v>
      </c>
      <c r="BF33" s="16">
        <v>0</v>
      </c>
      <c r="BG33" s="16">
        <v>0</v>
      </c>
      <c r="BH33" s="16">
        <v>0</v>
      </c>
      <c r="BI33" s="16">
        <v>0</v>
      </c>
      <c r="BJ33" s="16">
        <v>0</v>
      </c>
      <c r="BK33" s="16">
        <v>0</v>
      </c>
      <c r="BL33" s="16">
        <v>0</v>
      </c>
      <c r="BM33" s="16">
        <v>0</v>
      </c>
      <c r="BN33" s="16">
        <v>0</v>
      </c>
      <c r="BO33" s="16">
        <v>0</v>
      </c>
      <c r="BP33" s="10">
        <v>0</v>
      </c>
      <c r="BQ33" s="16">
        <v>0</v>
      </c>
      <c r="BR33" s="17">
        <v>0</v>
      </c>
      <c r="BS33" s="16">
        <v>0</v>
      </c>
      <c r="BT33" s="30" t="s">
        <v>115</v>
      </c>
      <c r="BU33" s="30" t="s">
        <v>115</v>
      </c>
      <c r="BV33" s="16">
        <v>0</v>
      </c>
      <c r="BW33" s="16">
        <v>0</v>
      </c>
      <c r="BX33" s="17">
        <v>0</v>
      </c>
      <c r="BY33" s="16">
        <v>0</v>
      </c>
      <c r="BZ33" s="16">
        <v>0</v>
      </c>
      <c r="CA33" s="10">
        <v>0</v>
      </c>
      <c r="CB33" s="10">
        <v>0</v>
      </c>
      <c r="CC33" s="10">
        <v>0</v>
      </c>
      <c r="CD33" s="10">
        <v>0</v>
      </c>
      <c r="CE33" s="10">
        <v>0</v>
      </c>
      <c r="CF33" s="10">
        <v>0</v>
      </c>
      <c r="CG33" s="10">
        <v>0</v>
      </c>
      <c r="CH33" s="16">
        <v>0</v>
      </c>
      <c r="CI33" s="16">
        <v>0</v>
      </c>
      <c r="CJ33" s="16">
        <v>0</v>
      </c>
      <c r="CK33" s="16">
        <v>0</v>
      </c>
      <c r="CL33" s="16">
        <v>0</v>
      </c>
      <c r="CM33" s="16">
        <v>0</v>
      </c>
      <c r="CN33" s="16">
        <v>0</v>
      </c>
      <c r="CO33" s="16">
        <v>0</v>
      </c>
      <c r="CP33" s="16">
        <v>0</v>
      </c>
      <c r="CQ33" s="16">
        <v>0</v>
      </c>
      <c r="CR33" s="16">
        <v>0</v>
      </c>
      <c r="CS33" s="16">
        <v>0</v>
      </c>
      <c r="CT33" s="16">
        <v>0</v>
      </c>
      <c r="CU33" s="16">
        <v>0</v>
      </c>
      <c r="CV33" s="16">
        <v>0</v>
      </c>
      <c r="CW33" s="16">
        <v>0</v>
      </c>
      <c r="CX33" s="16">
        <v>0</v>
      </c>
      <c r="CY33" s="4"/>
      <c r="CZ33" s="4"/>
      <c r="DA33" s="4"/>
      <c r="DB33" s="4"/>
      <c r="DC33" s="4"/>
      <c r="DD33" s="4"/>
      <c r="DE33" s="4"/>
    </row>
    <row r="34" spans="1:109" ht="15">
      <c r="A34" s="13" t="s">
        <v>92</v>
      </c>
      <c r="B34" s="16">
        <v>10</v>
      </c>
      <c r="C34" s="16">
        <v>0</v>
      </c>
      <c r="D34" s="16">
        <v>0</v>
      </c>
      <c r="E34" s="16">
        <v>0</v>
      </c>
      <c r="F34" s="16">
        <v>0</v>
      </c>
      <c r="G34" s="16">
        <v>183</v>
      </c>
      <c r="H34" s="16">
        <v>0</v>
      </c>
      <c r="I34" s="16">
        <v>0</v>
      </c>
      <c r="J34" s="16">
        <v>0</v>
      </c>
      <c r="K34" s="16">
        <v>44</v>
      </c>
      <c r="L34" s="16">
        <v>0</v>
      </c>
      <c r="M34" s="10">
        <v>0</v>
      </c>
      <c r="N34" s="16">
        <v>77</v>
      </c>
      <c r="O34" s="16">
        <v>0</v>
      </c>
      <c r="P34" s="16">
        <v>0</v>
      </c>
      <c r="Q34" s="16">
        <v>3</v>
      </c>
      <c r="R34" s="10">
        <v>3</v>
      </c>
      <c r="S34" s="16">
        <v>0</v>
      </c>
      <c r="T34" s="10">
        <v>121</v>
      </c>
      <c r="U34" s="16">
        <v>2</v>
      </c>
      <c r="V34" s="16">
        <v>0</v>
      </c>
      <c r="W34" s="10">
        <v>0</v>
      </c>
      <c r="X34" s="16">
        <v>5</v>
      </c>
      <c r="Y34" s="16">
        <v>54</v>
      </c>
      <c r="Z34" s="10">
        <v>54</v>
      </c>
      <c r="AA34" s="27">
        <v>7.647329390322736</v>
      </c>
      <c r="AB34" s="27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/>
      <c r="AZ34" s="16"/>
      <c r="BA34" s="16">
        <v>0</v>
      </c>
      <c r="BB34" s="10">
        <v>0</v>
      </c>
      <c r="BC34" s="16">
        <v>0</v>
      </c>
      <c r="BD34" s="16"/>
      <c r="BE34" s="16">
        <v>0</v>
      </c>
      <c r="BF34" s="16">
        <v>0</v>
      </c>
      <c r="BG34" s="16">
        <v>0</v>
      </c>
      <c r="BH34" s="16">
        <v>0</v>
      </c>
      <c r="BI34" s="16">
        <v>0</v>
      </c>
      <c r="BJ34" s="16">
        <v>0</v>
      </c>
      <c r="BK34" s="16">
        <v>0</v>
      </c>
      <c r="BL34" s="16">
        <v>0</v>
      </c>
      <c r="BM34" s="16">
        <v>0</v>
      </c>
      <c r="BN34" s="16">
        <v>0</v>
      </c>
      <c r="BO34" s="16">
        <v>0</v>
      </c>
      <c r="BP34" s="10">
        <v>0</v>
      </c>
      <c r="BQ34" s="16">
        <v>0</v>
      </c>
      <c r="BR34" s="17">
        <v>0</v>
      </c>
      <c r="BS34" s="16">
        <v>0</v>
      </c>
      <c r="BT34" s="30" t="s">
        <v>115</v>
      </c>
      <c r="BU34" s="30" t="s">
        <v>115</v>
      </c>
      <c r="BV34" s="16">
        <v>0</v>
      </c>
      <c r="BW34" s="16">
        <v>0</v>
      </c>
      <c r="BX34" s="17">
        <v>0</v>
      </c>
      <c r="BY34" s="16">
        <v>0</v>
      </c>
      <c r="BZ34" s="16">
        <v>0</v>
      </c>
      <c r="CA34" s="10">
        <v>0</v>
      </c>
      <c r="CB34" s="10">
        <v>0</v>
      </c>
      <c r="CC34" s="10">
        <v>0</v>
      </c>
      <c r="CD34" s="10">
        <v>0</v>
      </c>
      <c r="CE34" s="10">
        <v>0</v>
      </c>
      <c r="CF34" s="10">
        <v>0</v>
      </c>
      <c r="CG34" s="10">
        <v>0</v>
      </c>
      <c r="CH34" s="16">
        <v>0</v>
      </c>
      <c r="CI34" s="16">
        <v>0</v>
      </c>
      <c r="CJ34" s="16">
        <v>0</v>
      </c>
      <c r="CK34" s="16">
        <v>0</v>
      </c>
      <c r="CL34" s="16">
        <v>0</v>
      </c>
      <c r="CM34" s="16">
        <v>0</v>
      </c>
      <c r="CN34" s="16">
        <v>0</v>
      </c>
      <c r="CO34" s="16">
        <v>0</v>
      </c>
      <c r="CP34" s="16">
        <v>0</v>
      </c>
      <c r="CQ34" s="16">
        <v>0</v>
      </c>
      <c r="CR34" s="16">
        <v>0</v>
      </c>
      <c r="CS34" s="16">
        <v>0</v>
      </c>
      <c r="CT34" s="16">
        <v>0</v>
      </c>
      <c r="CU34" s="16">
        <v>0</v>
      </c>
      <c r="CV34" s="16">
        <v>0</v>
      </c>
      <c r="CW34" s="16">
        <v>0</v>
      </c>
      <c r="CX34" s="16">
        <v>0</v>
      </c>
      <c r="CY34" s="4"/>
      <c r="CZ34" s="4"/>
      <c r="DA34" s="4"/>
      <c r="DB34" s="4"/>
      <c r="DC34" s="4"/>
      <c r="DD34" s="4"/>
      <c r="DE34" s="4"/>
    </row>
    <row r="35" spans="1:109" ht="15">
      <c r="A35" s="13" t="s">
        <v>107</v>
      </c>
      <c r="B35" s="16">
        <v>26</v>
      </c>
      <c r="C35" s="16">
        <v>0</v>
      </c>
      <c r="D35" s="16">
        <v>0</v>
      </c>
      <c r="E35" s="16">
        <v>0</v>
      </c>
      <c r="F35" s="16">
        <v>0</v>
      </c>
      <c r="G35" s="16">
        <v>355</v>
      </c>
      <c r="H35" s="16">
        <v>0</v>
      </c>
      <c r="I35" s="16">
        <v>0</v>
      </c>
      <c r="J35" s="16">
        <v>0</v>
      </c>
      <c r="K35" s="16">
        <v>74</v>
      </c>
      <c r="L35" s="16">
        <v>12</v>
      </c>
      <c r="M35" s="10">
        <v>12</v>
      </c>
      <c r="N35" s="16">
        <v>108</v>
      </c>
      <c r="O35" s="16">
        <v>3</v>
      </c>
      <c r="P35" s="16">
        <v>49</v>
      </c>
      <c r="Q35" s="16">
        <v>7</v>
      </c>
      <c r="R35" s="10">
        <v>7</v>
      </c>
      <c r="S35" s="16">
        <v>1</v>
      </c>
      <c r="T35" s="10">
        <v>182</v>
      </c>
      <c r="U35" s="16">
        <v>3</v>
      </c>
      <c r="V35" s="16">
        <v>24</v>
      </c>
      <c r="W35" s="10">
        <v>24</v>
      </c>
      <c r="X35" s="16">
        <v>3</v>
      </c>
      <c r="Y35" s="16">
        <v>175</v>
      </c>
      <c r="Z35" s="10">
        <v>175</v>
      </c>
      <c r="AA35" s="27">
        <v>37.892275700116286</v>
      </c>
      <c r="AB35" s="27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2520</v>
      </c>
      <c r="AJ35" s="16">
        <v>2815</v>
      </c>
      <c r="AK35" s="16">
        <v>1065</v>
      </c>
      <c r="AL35" s="16">
        <v>353</v>
      </c>
      <c r="AM35" s="16">
        <v>421</v>
      </c>
      <c r="AN35" s="16">
        <v>0</v>
      </c>
      <c r="AO35" s="16">
        <v>15</v>
      </c>
      <c r="AP35" s="16">
        <v>3394</v>
      </c>
      <c r="AQ35" s="16">
        <v>224</v>
      </c>
      <c r="AR35" s="16">
        <v>684</v>
      </c>
      <c r="AS35" s="16">
        <v>50</v>
      </c>
      <c r="AT35" s="16">
        <v>298</v>
      </c>
      <c r="AU35" s="16">
        <v>179</v>
      </c>
      <c r="AV35" s="16">
        <v>37</v>
      </c>
      <c r="AW35" s="16">
        <v>22</v>
      </c>
      <c r="AX35" s="16">
        <v>0</v>
      </c>
      <c r="AY35" s="16"/>
      <c r="AZ35" s="16"/>
      <c r="BA35" s="16">
        <v>732</v>
      </c>
      <c r="BB35" s="10">
        <v>732</v>
      </c>
      <c r="BC35" s="16">
        <v>254</v>
      </c>
      <c r="BD35" s="16"/>
      <c r="BE35" s="16">
        <v>262</v>
      </c>
      <c r="BF35" s="16">
        <v>34</v>
      </c>
      <c r="BG35" s="16">
        <v>0</v>
      </c>
      <c r="BH35" s="16">
        <v>3060</v>
      </c>
      <c r="BI35" s="16">
        <v>16</v>
      </c>
      <c r="BJ35" s="16">
        <v>9</v>
      </c>
      <c r="BK35" s="16">
        <v>8</v>
      </c>
      <c r="BL35" s="16">
        <v>0</v>
      </c>
      <c r="BM35" s="16">
        <v>0</v>
      </c>
      <c r="BN35" s="16">
        <v>0</v>
      </c>
      <c r="BO35" s="16">
        <v>0</v>
      </c>
      <c r="BP35" s="10">
        <v>0</v>
      </c>
      <c r="BQ35" s="16">
        <v>0</v>
      </c>
      <c r="BR35" s="17">
        <v>0</v>
      </c>
      <c r="BS35" s="16">
        <v>0</v>
      </c>
      <c r="BT35" s="30" t="s">
        <v>115</v>
      </c>
      <c r="BU35" s="30" t="s">
        <v>115</v>
      </c>
      <c r="BV35" s="16">
        <v>0</v>
      </c>
      <c r="BW35" s="16">
        <v>0</v>
      </c>
      <c r="BX35" s="17">
        <v>0</v>
      </c>
      <c r="BY35" s="16">
        <v>0</v>
      </c>
      <c r="BZ35" s="16">
        <v>0</v>
      </c>
      <c r="CA35" s="10">
        <v>0</v>
      </c>
      <c r="CB35" s="10">
        <v>0</v>
      </c>
      <c r="CC35" s="10">
        <v>0</v>
      </c>
      <c r="CD35" s="10">
        <v>0</v>
      </c>
      <c r="CE35" s="10">
        <v>0</v>
      </c>
      <c r="CF35" s="10">
        <v>0</v>
      </c>
      <c r="CG35" s="10">
        <v>0</v>
      </c>
      <c r="CH35" s="16">
        <v>5</v>
      </c>
      <c r="CI35" s="16">
        <v>60</v>
      </c>
      <c r="CJ35" s="16">
        <v>0</v>
      </c>
      <c r="CK35" s="16">
        <v>2</v>
      </c>
      <c r="CL35" s="16">
        <v>0</v>
      </c>
      <c r="CM35" s="16">
        <v>0</v>
      </c>
      <c r="CN35" s="16">
        <v>0</v>
      </c>
      <c r="CO35" s="16">
        <v>0</v>
      </c>
      <c r="CP35" s="16">
        <v>86</v>
      </c>
      <c r="CQ35" s="16">
        <v>53</v>
      </c>
      <c r="CR35" s="16">
        <v>0</v>
      </c>
      <c r="CS35" s="16">
        <v>1</v>
      </c>
      <c r="CT35" s="16">
        <v>0</v>
      </c>
      <c r="CU35" s="16">
        <v>0</v>
      </c>
      <c r="CV35" s="16">
        <v>0</v>
      </c>
      <c r="CW35" s="16">
        <v>0</v>
      </c>
      <c r="CX35" s="16">
        <v>0</v>
      </c>
      <c r="CY35" s="4"/>
      <c r="CZ35" s="4"/>
      <c r="DA35" s="4"/>
      <c r="DB35" s="4"/>
      <c r="DC35" s="4"/>
      <c r="DD35" s="4"/>
      <c r="DE35" s="4"/>
    </row>
    <row r="36" spans="1:109" ht="15">
      <c r="A36" s="13" t="s">
        <v>103</v>
      </c>
      <c r="B36" s="16">
        <v>24</v>
      </c>
      <c r="C36" s="16">
        <v>0</v>
      </c>
      <c r="D36" s="16">
        <v>2</v>
      </c>
      <c r="E36" s="16">
        <v>0</v>
      </c>
      <c r="F36" s="16">
        <v>0</v>
      </c>
      <c r="G36" s="16">
        <v>136</v>
      </c>
      <c r="H36" s="16">
        <v>13</v>
      </c>
      <c r="I36" s="16">
        <v>0</v>
      </c>
      <c r="J36" s="16">
        <v>0</v>
      </c>
      <c r="K36" s="16">
        <v>157</v>
      </c>
      <c r="L36" s="16">
        <v>6</v>
      </c>
      <c r="M36" s="10">
        <v>6</v>
      </c>
      <c r="N36" s="16">
        <v>386</v>
      </c>
      <c r="O36" s="16">
        <v>34</v>
      </c>
      <c r="P36" s="16">
        <v>96</v>
      </c>
      <c r="Q36" s="16">
        <v>126</v>
      </c>
      <c r="R36" s="10">
        <v>126</v>
      </c>
      <c r="S36" s="16">
        <v>8</v>
      </c>
      <c r="T36" s="10">
        <v>543</v>
      </c>
      <c r="U36" s="16">
        <v>60</v>
      </c>
      <c r="V36" s="16">
        <v>29</v>
      </c>
      <c r="W36" s="10">
        <v>29</v>
      </c>
      <c r="X36" s="16">
        <v>89</v>
      </c>
      <c r="Y36" s="16">
        <v>641</v>
      </c>
      <c r="Z36" s="10">
        <v>641</v>
      </c>
      <c r="AA36" s="27">
        <v>0.0366999999999999</v>
      </c>
      <c r="AB36" s="27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/>
      <c r="AZ36" s="16"/>
      <c r="BA36" s="16">
        <v>24</v>
      </c>
      <c r="BB36" s="10">
        <v>24</v>
      </c>
      <c r="BC36" s="16">
        <v>0</v>
      </c>
      <c r="BD36" s="16"/>
      <c r="BE36" s="16">
        <v>0</v>
      </c>
      <c r="BF36" s="16">
        <v>18</v>
      </c>
      <c r="BG36" s="16">
        <v>13</v>
      </c>
      <c r="BH36" s="16">
        <v>206</v>
      </c>
      <c r="BI36" s="16">
        <v>17</v>
      </c>
      <c r="BJ36" s="16">
        <v>0</v>
      </c>
      <c r="BK36" s="16">
        <v>3</v>
      </c>
      <c r="BL36" s="16">
        <v>0</v>
      </c>
      <c r="BM36" s="16">
        <v>0</v>
      </c>
      <c r="BN36" s="16">
        <v>0</v>
      </c>
      <c r="BO36" s="16">
        <v>0</v>
      </c>
      <c r="BP36" s="10">
        <v>0</v>
      </c>
      <c r="BQ36" s="16">
        <v>0</v>
      </c>
      <c r="BR36" s="17">
        <v>0</v>
      </c>
      <c r="BS36" s="16">
        <v>1</v>
      </c>
      <c r="BT36" s="30" t="s">
        <v>115</v>
      </c>
      <c r="BU36" s="30" t="s">
        <v>115</v>
      </c>
      <c r="BV36" s="16">
        <v>0</v>
      </c>
      <c r="BW36" s="16">
        <v>0</v>
      </c>
      <c r="BX36" s="17">
        <v>0</v>
      </c>
      <c r="BY36" s="16">
        <v>0</v>
      </c>
      <c r="BZ36" s="16">
        <v>0</v>
      </c>
      <c r="CA36" s="10">
        <v>0</v>
      </c>
      <c r="CB36" s="10">
        <v>0</v>
      </c>
      <c r="CC36" s="10">
        <v>0</v>
      </c>
      <c r="CD36" s="10">
        <v>0</v>
      </c>
      <c r="CE36" s="10">
        <v>0</v>
      </c>
      <c r="CF36" s="10">
        <v>0</v>
      </c>
      <c r="CG36" s="10">
        <v>0</v>
      </c>
      <c r="CH36" s="16">
        <v>0</v>
      </c>
      <c r="CI36" s="16">
        <v>0</v>
      </c>
      <c r="CJ36" s="16">
        <v>0</v>
      </c>
      <c r="CK36" s="16">
        <v>1</v>
      </c>
      <c r="CL36" s="16">
        <v>0</v>
      </c>
      <c r="CM36" s="16">
        <v>0</v>
      </c>
      <c r="CN36" s="16">
        <v>0</v>
      </c>
      <c r="CO36" s="16">
        <v>0</v>
      </c>
      <c r="CP36" s="16">
        <v>0</v>
      </c>
      <c r="CQ36" s="16">
        <v>0</v>
      </c>
      <c r="CR36" s="16">
        <v>0</v>
      </c>
      <c r="CS36" s="16">
        <v>0</v>
      </c>
      <c r="CT36" s="16">
        <v>0</v>
      </c>
      <c r="CU36" s="16">
        <v>0</v>
      </c>
      <c r="CV36" s="16">
        <v>0</v>
      </c>
      <c r="CW36" s="16">
        <v>0</v>
      </c>
      <c r="CX36" s="16">
        <v>0</v>
      </c>
      <c r="CY36" s="4"/>
      <c r="CZ36" s="4"/>
      <c r="DA36" s="4"/>
      <c r="DB36" s="4"/>
      <c r="DC36" s="4"/>
      <c r="DD36" s="4"/>
      <c r="DE36" s="4"/>
    </row>
    <row r="37" spans="1:102" ht="15">
      <c r="A37" s="13" t="s">
        <v>117</v>
      </c>
      <c r="B37" s="16">
        <f>SUM(B13:B36)</f>
        <v>2698</v>
      </c>
      <c r="C37" s="16">
        <f aca="true" t="shared" si="7" ref="C37:AF37">SUM(C13:C36)</f>
        <v>3984</v>
      </c>
      <c r="D37" s="16">
        <f t="shared" si="7"/>
        <v>4794</v>
      </c>
      <c r="E37" s="16">
        <f t="shared" si="7"/>
        <v>2579</v>
      </c>
      <c r="F37" s="16">
        <f t="shared" si="7"/>
        <v>1725</v>
      </c>
      <c r="G37" s="16">
        <f t="shared" si="7"/>
        <v>4159</v>
      </c>
      <c r="H37" s="16">
        <f t="shared" si="7"/>
        <v>14868</v>
      </c>
      <c r="I37" s="16">
        <f t="shared" si="7"/>
        <v>2064</v>
      </c>
      <c r="J37" s="16">
        <f t="shared" si="7"/>
        <v>2197</v>
      </c>
      <c r="K37" s="16">
        <f t="shared" si="7"/>
        <v>5356</v>
      </c>
      <c r="L37" s="16">
        <f t="shared" si="7"/>
        <v>9717</v>
      </c>
      <c r="M37" s="10">
        <f t="shared" si="7"/>
        <v>9717</v>
      </c>
      <c r="N37" s="16">
        <f t="shared" si="7"/>
        <v>5351</v>
      </c>
      <c r="O37" s="16">
        <f t="shared" si="7"/>
        <v>15570</v>
      </c>
      <c r="P37" s="16">
        <f t="shared" si="7"/>
        <v>7954</v>
      </c>
      <c r="Q37" s="16">
        <f t="shared" si="7"/>
        <v>27963</v>
      </c>
      <c r="R37" s="10">
        <f t="shared" si="7"/>
        <v>27963</v>
      </c>
      <c r="S37" s="16">
        <f t="shared" si="7"/>
        <v>24526</v>
      </c>
      <c r="T37" s="10">
        <f t="shared" si="7"/>
        <v>10707</v>
      </c>
      <c r="U37" s="16">
        <f t="shared" si="7"/>
        <v>3040</v>
      </c>
      <c r="V37" s="16">
        <f t="shared" si="7"/>
        <v>25331</v>
      </c>
      <c r="W37" s="10">
        <f t="shared" si="7"/>
        <v>25331</v>
      </c>
      <c r="X37" s="16">
        <f t="shared" si="7"/>
        <v>14632</v>
      </c>
      <c r="Y37" s="16">
        <f t="shared" si="7"/>
        <v>4350</v>
      </c>
      <c r="Z37" s="10">
        <f t="shared" si="7"/>
        <v>4350</v>
      </c>
      <c r="AA37" s="27">
        <f t="shared" si="7"/>
        <v>4026.504609577216</v>
      </c>
      <c r="AB37" s="27">
        <f t="shared" si="7"/>
        <v>146.72085496168108</v>
      </c>
      <c r="AC37" s="16">
        <f t="shared" si="7"/>
        <v>10408</v>
      </c>
      <c r="AD37" s="16">
        <f t="shared" si="7"/>
        <v>27110</v>
      </c>
      <c r="AE37" s="16">
        <f t="shared" si="7"/>
        <v>3736</v>
      </c>
      <c r="AF37" s="16">
        <f t="shared" si="7"/>
        <v>0</v>
      </c>
      <c r="AG37" s="16">
        <f aca="true" t="shared" si="8" ref="AG37:AX37">SUM(AG13:AG36)</f>
        <v>22101</v>
      </c>
      <c r="AH37" s="16">
        <f t="shared" si="8"/>
        <v>2889</v>
      </c>
      <c r="AI37" s="16">
        <f t="shared" si="8"/>
        <v>156942</v>
      </c>
      <c r="AJ37" s="16">
        <f t="shared" si="8"/>
        <v>145725</v>
      </c>
      <c r="AK37" s="16">
        <f t="shared" si="8"/>
        <v>69610</v>
      </c>
      <c r="AL37" s="16">
        <f t="shared" si="8"/>
        <v>38627</v>
      </c>
      <c r="AM37" s="16">
        <f t="shared" si="8"/>
        <v>191222</v>
      </c>
      <c r="AN37" s="16">
        <f t="shared" si="8"/>
        <v>9800</v>
      </c>
      <c r="AO37" s="16">
        <f t="shared" si="8"/>
        <v>918</v>
      </c>
      <c r="AP37" s="16">
        <f t="shared" si="8"/>
        <v>28343</v>
      </c>
      <c r="AQ37" s="16">
        <f t="shared" si="8"/>
        <v>14221</v>
      </c>
      <c r="AR37" s="16">
        <f t="shared" si="8"/>
        <v>36668</v>
      </c>
      <c r="AS37" s="16">
        <f t="shared" si="8"/>
        <v>4090</v>
      </c>
      <c r="AT37" s="16">
        <f t="shared" si="8"/>
        <v>13584</v>
      </c>
      <c r="AU37" s="16">
        <f t="shared" si="8"/>
        <v>11120</v>
      </c>
      <c r="AV37" s="16">
        <f t="shared" si="8"/>
        <v>15749</v>
      </c>
      <c r="AW37" s="16">
        <f t="shared" si="8"/>
        <v>6543</v>
      </c>
      <c r="AX37" s="16">
        <f t="shared" si="8"/>
        <v>3276</v>
      </c>
      <c r="AY37" s="16"/>
      <c r="AZ37" s="16"/>
      <c r="BA37" s="16">
        <f>SUM(BA13:BA36)</f>
        <v>17543</v>
      </c>
      <c r="BB37" s="10">
        <f>SUM(BB13:BB36)</f>
        <v>17543</v>
      </c>
      <c r="BC37" s="16">
        <f>SUM(BC13:BC36)</f>
        <v>10817</v>
      </c>
      <c r="BD37" s="16"/>
      <c r="BE37" s="16">
        <f aca="true" t="shared" si="9" ref="BE37:CS37">SUM(BE13:BE36)</f>
        <v>12174</v>
      </c>
      <c r="BF37" s="16">
        <f t="shared" si="9"/>
        <v>2075</v>
      </c>
      <c r="BG37" s="16">
        <f t="shared" si="9"/>
        <v>188</v>
      </c>
      <c r="BH37" s="16">
        <f t="shared" si="9"/>
        <v>8977</v>
      </c>
      <c r="BI37" s="16">
        <f t="shared" si="9"/>
        <v>8105</v>
      </c>
      <c r="BJ37" s="16">
        <f t="shared" si="9"/>
        <v>4776</v>
      </c>
      <c r="BK37" s="16">
        <f t="shared" si="9"/>
        <v>1132</v>
      </c>
      <c r="BL37" s="16">
        <f t="shared" si="9"/>
        <v>3180</v>
      </c>
      <c r="BM37" s="16">
        <f t="shared" si="9"/>
        <v>94061</v>
      </c>
      <c r="BN37" s="16">
        <f t="shared" si="9"/>
        <v>67260</v>
      </c>
      <c r="BO37" s="16">
        <f t="shared" si="9"/>
        <v>323908</v>
      </c>
      <c r="BP37" s="10">
        <f t="shared" si="9"/>
        <v>323908</v>
      </c>
      <c r="BQ37" s="16">
        <f t="shared" si="9"/>
        <v>2800</v>
      </c>
      <c r="BR37" s="17">
        <f t="shared" si="9"/>
        <v>2800</v>
      </c>
      <c r="BS37" s="16">
        <f t="shared" si="9"/>
        <v>758</v>
      </c>
      <c r="BT37" s="30" t="s">
        <v>115</v>
      </c>
      <c r="BU37" s="30" t="s">
        <v>115</v>
      </c>
      <c r="BV37" s="16">
        <f t="shared" si="9"/>
        <v>12406</v>
      </c>
      <c r="BW37" s="16">
        <f t="shared" si="9"/>
        <v>0</v>
      </c>
      <c r="BX37" s="17">
        <f>SUM(BX13:BX36)</f>
        <v>0</v>
      </c>
      <c r="BY37" s="16">
        <f t="shared" si="9"/>
        <v>1137</v>
      </c>
      <c r="BZ37" s="16">
        <f t="shared" si="9"/>
        <v>17986</v>
      </c>
      <c r="CA37" s="10">
        <f t="shared" si="9"/>
        <v>17986</v>
      </c>
      <c r="CB37" s="10">
        <f t="shared" si="9"/>
        <v>17986</v>
      </c>
      <c r="CC37" s="10">
        <f t="shared" si="9"/>
        <v>17986</v>
      </c>
      <c r="CD37" s="10">
        <f t="shared" si="9"/>
        <v>17986</v>
      </c>
      <c r="CE37" s="10">
        <f t="shared" si="9"/>
        <v>17986</v>
      </c>
      <c r="CF37" s="10">
        <f t="shared" si="9"/>
        <v>323908</v>
      </c>
      <c r="CG37" s="10">
        <f>SUM(CG13:CG36)</f>
        <v>12406</v>
      </c>
      <c r="CH37" s="16">
        <f t="shared" si="9"/>
        <v>711</v>
      </c>
      <c r="CI37" s="16">
        <f t="shared" si="9"/>
        <v>5306</v>
      </c>
      <c r="CJ37" s="16">
        <f t="shared" si="9"/>
        <v>1409</v>
      </c>
      <c r="CK37" s="16">
        <f t="shared" si="9"/>
        <v>20378</v>
      </c>
      <c r="CL37" s="16">
        <f t="shared" si="9"/>
        <v>1342</v>
      </c>
      <c r="CM37" s="16">
        <f t="shared" si="9"/>
        <v>2368</v>
      </c>
      <c r="CN37" s="16">
        <f t="shared" si="9"/>
        <v>12812</v>
      </c>
      <c r="CO37" s="16">
        <f t="shared" si="9"/>
        <v>2880</v>
      </c>
      <c r="CP37" s="16">
        <f t="shared" si="9"/>
        <v>1536</v>
      </c>
      <c r="CQ37" s="16">
        <f t="shared" si="9"/>
        <v>555</v>
      </c>
      <c r="CR37" s="16">
        <f t="shared" si="9"/>
        <v>47</v>
      </c>
      <c r="CS37" s="16">
        <f t="shared" si="9"/>
        <v>33</v>
      </c>
      <c r="CT37" s="16">
        <f>SUM(CT13:CT36)</f>
        <v>1347</v>
      </c>
      <c r="CU37" s="16">
        <f>SUM(CU13:CU36)</f>
        <v>282</v>
      </c>
      <c r="CV37" s="16">
        <f>SUM(CV13:CV36)</f>
        <v>320</v>
      </c>
      <c r="CW37" s="16">
        <f>SUM(CW13:CW36)</f>
        <v>1724</v>
      </c>
      <c r="CX37" s="16">
        <f>SUM(CX13:CX36)</f>
        <v>341</v>
      </c>
    </row>
    <row r="38" ht="15">
      <c r="A38" s="45"/>
    </row>
    <row r="39" ht="15.75">
      <c r="A39" s="15" t="s">
        <v>137</v>
      </c>
    </row>
    <row r="40" spans="1:102" ht="15">
      <c r="A40" s="13" t="s">
        <v>93</v>
      </c>
      <c r="B40" s="14">
        <f aca="true" t="shared" si="10" ref="B40:AF40">IF(B$37=0,0,B$10*B13/B$37)</f>
        <v>0.012210701297192128</v>
      </c>
      <c r="C40" s="14">
        <f t="shared" si="10"/>
        <v>0.07575693000763621</v>
      </c>
      <c r="D40" s="14">
        <f t="shared" si="10"/>
        <v>0.11026162982715525</v>
      </c>
      <c r="E40" s="14">
        <f t="shared" si="10"/>
        <v>0</v>
      </c>
      <c r="F40" s="14">
        <f t="shared" si="10"/>
        <v>0</v>
      </c>
      <c r="G40" s="14">
        <f t="shared" si="10"/>
        <v>1.0618228205428264</v>
      </c>
      <c r="H40" s="14">
        <f t="shared" si="10"/>
        <v>6.257667162221294</v>
      </c>
      <c r="I40" s="14">
        <f t="shared" si="10"/>
        <v>0.019561186821125797</v>
      </c>
      <c r="J40" s="14">
        <f t="shared" si="10"/>
        <v>0</v>
      </c>
      <c r="K40" s="14">
        <f t="shared" si="10"/>
        <v>0.6388756881706762</v>
      </c>
      <c r="L40" s="14">
        <f t="shared" si="10"/>
        <v>0.671894798687607</v>
      </c>
      <c r="M40" s="14">
        <f t="shared" si="10"/>
        <v>0.3569504474230649</v>
      </c>
      <c r="N40" s="14">
        <f t="shared" si="10"/>
        <v>0.07195960949363045</v>
      </c>
      <c r="O40" s="14">
        <f t="shared" si="10"/>
        <v>4.637189354295299</v>
      </c>
      <c r="P40" s="14">
        <f t="shared" si="10"/>
        <v>11.029213109466307</v>
      </c>
      <c r="Q40" s="14">
        <f t="shared" si="10"/>
        <v>17.859427463348815</v>
      </c>
      <c r="R40" s="14">
        <f t="shared" si="10"/>
        <v>1.8030932873136285</v>
      </c>
      <c r="S40" s="14">
        <f t="shared" si="10"/>
        <v>6.457734579732725</v>
      </c>
      <c r="T40" s="14">
        <f t="shared" si="10"/>
        <v>4.691845672958889</v>
      </c>
      <c r="U40" s="14">
        <f t="shared" si="10"/>
        <v>3.9436974842528194</v>
      </c>
      <c r="V40" s="14">
        <f t="shared" si="10"/>
        <v>36.59629680214846</v>
      </c>
      <c r="W40" s="14">
        <f t="shared" si="10"/>
        <v>6.097889044520462</v>
      </c>
      <c r="X40" s="14">
        <f t="shared" si="10"/>
        <v>5.926611962110053</v>
      </c>
      <c r="Y40" s="14">
        <f t="shared" si="10"/>
        <v>5.401855348586737</v>
      </c>
      <c r="Z40" s="14">
        <f t="shared" si="10"/>
        <v>0.21069348708998045</v>
      </c>
      <c r="AA40" s="14">
        <f t="shared" si="10"/>
        <v>0.35600454981545643</v>
      </c>
      <c r="AB40" s="14">
        <f t="shared" si="10"/>
        <v>0</v>
      </c>
      <c r="AC40" s="14">
        <f t="shared" si="10"/>
        <v>0</v>
      </c>
      <c r="AD40" s="14">
        <f t="shared" si="10"/>
        <v>13.462345307972429</v>
      </c>
      <c r="AE40" s="14">
        <f t="shared" si="10"/>
        <v>0</v>
      </c>
      <c r="AF40" s="14">
        <f t="shared" si="10"/>
        <v>0</v>
      </c>
      <c r="AG40" s="14">
        <f aca="true" t="shared" si="11" ref="AG40:AX40">IF(AG$37=0,0,AG$10*AG13/AG$37)</f>
        <v>0</v>
      </c>
      <c r="AH40" s="14">
        <f t="shared" si="11"/>
        <v>0</v>
      </c>
      <c r="AI40" s="14">
        <f t="shared" si="11"/>
        <v>406.41588517223687</v>
      </c>
      <c r="AJ40" s="14">
        <f t="shared" si="11"/>
        <v>946.7616463566242</v>
      </c>
      <c r="AK40" s="14">
        <f t="shared" si="11"/>
        <v>476.9257774047598</v>
      </c>
      <c r="AL40" s="14">
        <f t="shared" si="11"/>
        <v>86.34092603949723</v>
      </c>
      <c r="AM40" s="14">
        <f t="shared" si="11"/>
        <v>305.00407617421683</v>
      </c>
      <c r="AN40" s="14">
        <f t="shared" si="11"/>
        <v>5.097468185551694</v>
      </c>
      <c r="AO40" s="14">
        <f t="shared" si="11"/>
        <v>16.965159547508485</v>
      </c>
      <c r="AP40" s="14">
        <f t="shared" si="11"/>
        <v>1254.0749949821682</v>
      </c>
      <c r="AQ40" s="14">
        <f t="shared" si="11"/>
        <v>52.88269460656775</v>
      </c>
      <c r="AR40" s="14">
        <f t="shared" si="11"/>
        <v>181.85871471513627</v>
      </c>
      <c r="AS40" s="14">
        <f t="shared" si="11"/>
        <v>61.18436572376441</v>
      </c>
      <c r="AT40" s="14">
        <f t="shared" si="11"/>
        <v>220.1224522269524</v>
      </c>
      <c r="AU40" s="14">
        <f t="shared" si="11"/>
        <v>19.531617143174444</v>
      </c>
      <c r="AV40" s="14">
        <f t="shared" si="11"/>
        <v>7.850807176825011</v>
      </c>
      <c r="AW40" s="14">
        <f t="shared" si="11"/>
        <v>19.493855165464037</v>
      </c>
      <c r="AX40" s="14">
        <f t="shared" si="11"/>
        <v>69.75209777348815</v>
      </c>
      <c r="AY40" s="14"/>
      <c r="AZ40" s="14"/>
      <c r="BA40" s="14">
        <f aca="true" t="shared" si="12" ref="BA40:BC63">IF(BA$37=0,0,BA$10*BA13/BA$37)</f>
        <v>178.53574044966876</v>
      </c>
      <c r="BB40" s="14">
        <f t="shared" si="12"/>
        <v>39.19732663257292</v>
      </c>
      <c r="BC40" s="14">
        <f t="shared" si="12"/>
        <v>23.12585744661182</v>
      </c>
      <c r="BD40" s="14"/>
      <c r="BE40" s="14">
        <f aca="true" t="shared" si="13" ref="BE40:BS40">IF(BE$37=0,0,BE$10*BE13/BE$37)</f>
        <v>23.056334145333523</v>
      </c>
      <c r="BF40" s="14">
        <f t="shared" si="13"/>
        <v>10.062366504037136</v>
      </c>
      <c r="BG40" s="14">
        <f t="shared" si="13"/>
        <v>0.13612039527911374</v>
      </c>
      <c r="BH40" s="14">
        <f t="shared" si="13"/>
        <v>186.42356082146438</v>
      </c>
      <c r="BI40" s="14">
        <f t="shared" si="13"/>
        <v>47.73625953006262</v>
      </c>
      <c r="BJ40" s="14">
        <f t="shared" si="13"/>
        <v>28.41457286432161</v>
      </c>
      <c r="BK40" s="14">
        <f t="shared" si="13"/>
        <v>5.341879798066234</v>
      </c>
      <c r="BL40" s="14">
        <f t="shared" si="13"/>
        <v>14.289025157232704</v>
      </c>
      <c r="BM40" s="14">
        <f t="shared" si="13"/>
        <v>4.0221887923794135</v>
      </c>
      <c r="BN40" s="14">
        <f t="shared" si="13"/>
        <v>0</v>
      </c>
      <c r="BO40" s="14">
        <f t="shared" si="13"/>
        <v>0.3023877484917861</v>
      </c>
      <c r="BP40" s="14">
        <f t="shared" si="13"/>
        <v>0.18404792289579064</v>
      </c>
      <c r="BQ40" s="14">
        <f t="shared" si="13"/>
        <v>12.234773571428562</v>
      </c>
      <c r="BR40" s="14">
        <f t="shared" si="13"/>
        <v>4.404214285714287</v>
      </c>
      <c r="BS40" s="14">
        <f t="shared" si="13"/>
        <v>0</v>
      </c>
      <c r="BT40" s="32">
        <v>0.24226791011333265</v>
      </c>
      <c r="BU40" s="32">
        <v>4.189496159321977</v>
      </c>
      <c r="BV40" s="14">
        <f aca="true" t="shared" si="14" ref="BV40:CX40">IF(BV$37=0,0,BV$10*BV13/BV$37)</f>
        <v>0</v>
      </c>
      <c r="BW40" s="14">
        <f t="shared" si="14"/>
        <v>0</v>
      </c>
      <c r="BX40" s="14">
        <f t="shared" si="14"/>
        <v>0</v>
      </c>
      <c r="BY40" s="14">
        <f t="shared" si="14"/>
        <v>0.05977132805628841</v>
      </c>
      <c r="BZ40" s="14">
        <f t="shared" si="14"/>
        <v>0</v>
      </c>
      <c r="CA40" s="14">
        <f t="shared" si="14"/>
        <v>0</v>
      </c>
      <c r="CB40" s="14">
        <f t="shared" si="14"/>
        <v>0</v>
      </c>
      <c r="CC40" s="14">
        <f t="shared" si="14"/>
        <v>0</v>
      </c>
      <c r="CD40" s="14">
        <f t="shared" si="14"/>
        <v>0</v>
      </c>
      <c r="CE40" s="14">
        <f t="shared" si="14"/>
        <v>0</v>
      </c>
      <c r="CF40" s="14">
        <f t="shared" si="14"/>
        <v>0.024815441896358155</v>
      </c>
      <c r="CG40" s="14">
        <f t="shared" si="14"/>
        <v>0</v>
      </c>
      <c r="CH40" s="14">
        <f t="shared" si="14"/>
        <v>0.06776334570013946</v>
      </c>
      <c r="CI40" s="14">
        <f t="shared" si="14"/>
        <v>24.673199195359036</v>
      </c>
      <c r="CJ40" s="14">
        <f t="shared" si="14"/>
        <v>0</v>
      </c>
      <c r="CK40" s="14">
        <f t="shared" si="14"/>
        <v>2.1407402046062955</v>
      </c>
      <c r="CL40" s="14">
        <f t="shared" si="14"/>
        <v>8.71028315946349</v>
      </c>
      <c r="CM40" s="14">
        <f t="shared" si="14"/>
        <v>10.232052364864863</v>
      </c>
      <c r="CN40" s="14">
        <f t="shared" si="14"/>
        <v>32.62899053810439</v>
      </c>
      <c r="CO40" s="14">
        <f t="shared" si="14"/>
        <v>0</v>
      </c>
      <c r="CP40" s="14">
        <f t="shared" si="14"/>
        <v>0.8660156250000005</v>
      </c>
      <c r="CQ40" s="14">
        <f t="shared" si="14"/>
        <v>0.05099099099099099</v>
      </c>
      <c r="CR40" s="14">
        <f t="shared" si="14"/>
        <v>0.3404255319148936</v>
      </c>
      <c r="CS40" s="14">
        <f t="shared" si="14"/>
        <v>0</v>
      </c>
      <c r="CT40" s="14">
        <f t="shared" si="14"/>
        <v>52.34625092798813</v>
      </c>
      <c r="CU40" s="14">
        <f t="shared" si="14"/>
        <v>16.40425531914893</v>
      </c>
      <c r="CV40" s="14">
        <f t="shared" si="14"/>
        <v>0.16874999999999996</v>
      </c>
      <c r="CW40" s="14">
        <f t="shared" si="14"/>
        <v>74.9679234338747</v>
      </c>
      <c r="CX40" s="14">
        <f t="shared" si="14"/>
        <v>33.54838709677419</v>
      </c>
    </row>
    <row r="41" spans="1:102" ht="15">
      <c r="A41" s="13" t="s">
        <v>94</v>
      </c>
      <c r="B41" s="14">
        <f aca="true" t="shared" si="15" ref="B41:AF41">IF(B$37=0,0,B$10*B14/B$37)</f>
        <v>0.7277577973126508</v>
      </c>
      <c r="C41" s="14">
        <f t="shared" si="15"/>
        <v>14.318059771443245</v>
      </c>
      <c r="D41" s="14">
        <f t="shared" si="15"/>
        <v>104.08697855683455</v>
      </c>
      <c r="E41" s="14">
        <f t="shared" si="15"/>
        <v>76.75300951618729</v>
      </c>
      <c r="F41" s="14">
        <f t="shared" si="15"/>
        <v>31.165913043478263</v>
      </c>
      <c r="G41" s="14">
        <f t="shared" si="15"/>
        <v>3.4585086154823492</v>
      </c>
      <c r="H41" s="14">
        <f t="shared" si="15"/>
        <v>393.3127860490266</v>
      </c>
      <c r="I41" s="14">
        <f t="shared" si="15"/>
        <v>21.26301007456374</v>
      </c>
      <c r="J41" s="14">
        <f t="shared" si="15"/>
        <v>8.40541647701411</v>
      </c>
      <c r="K41" s="14">
        <f t="shared" si="15"/>
        <v>1.7929190400121362</v>
      </c>
      <c r="L41" s="14">
        <f t="shared" si="15"/>
        <v>111.6689155418803</v>
      </c>
      <c r="M41" s="14">
        <f t="shared" si="15"/>
        <v>59.325164361713384</v>
      </c>
      <c r="N41" s="14">
        <f t="shared" si="15"/>
        <v>0.7693459484133824</v>
      </c>
      <c r="O41" s="14">
        <f t="shared" si="15"/>
        <v>581.5962888157165</v>
      </c>
      <c r="P41" s="14">
        <f t="shared" si="15"/>
        <v>67.19688818867657</v>
      </c>
      <c r="Q41" s="14">
        <f t="shared" si="15"/>
        <v>1557.5633420469253</v>
      </c>
      <c r="R41" s="14">
        <f t="shared" si="15"/>
        <v>157.25207386261778</v>
      </c>
      <c r="S41" s="14">
        <f t="shared" si="15"/>
        <v>927.7308832855465</v>
      </c>
      <c r="T41" s="14">
        <f t="shared" si="15"/>
        <v>19.70984950823778</v>
      </c>
      <c r="U41" s="14">
        <f t="shared" si="15"/>
        <v>172.2773111542021</v>
      </c>
      <c r="V41" s="14">
        <f t="shared" si="15"/>
        <v>1102.6227534020452</v>
      </c>
      <c r="W41" s="14">
        <f t="shared" si="15"/>
        <v>183.7254530030643</v>
      </c>
      <c r="X41" s="14">
        <f t="shared" si="15"/>
        <v>943.4178475018853</v>
      </c>
      <c r="Y41" s="14">
        <f t="shared" si="15"/>
        <v>50.847899259522976</v>
      </c>
      <c r="Z41" s="14">
        <f t="shared" si="15"/>
        <v>1.9832669545643813</v>
      </c>
      <c r="AA41" s="14">
        <f t="shared" si="15"/>
        <v>542.7787987581987</v>
      </c>
      <c r="AB41" s="14">
        <f t="shared" si="15"/>
        <v>1.0551313509461588</v>
      </c>
      <c r="AC41" s="14">
        <f t="shared" si="15"/>
        <v>0</v>
      </c>
      <c r="AD41" s="14">
        <f t="shared" si="15"/>
        <v>0.7919026651748488</v>
      </c>
      <c r="AE41" s="14">
        <f t="shared" si="15"/>
        <v>1.9130330955536448</v>
      </c>
      <c r="AF41" s="14">
        <f t="shared" si="15"/>
        <v>0</v>
      </c>
      <c r="AG41" s="14">
        <f aca="true" t="shared" si="16" ref="AG41:AX41">IF(AG$37=0,0,AG$10*AG14/AG$37)</f>
        <v>4.3824997407825945</v>
      </c>
      <c r="AH41" s="14">
        <f t="shared" si="16"/>
        <v>0</v>
      </c>
      <c r="AI41" s="14">
        <f t="shared" si="16"/>
        <v>616.3443803867616</v>
      </c>
      <c r="AJ41" s="14">
        <f t="shared" si="16"/>
        <v>1690.0041391517732</v>
      </c>
      <c r="AK41" s="14">
        <f t="shared" si="16"/>
        <v>310.72002367262405</v>
      </c>
      <c r="AL41" s="14">
        <f t="shared" si="16"/>
        <v>143.5439071238731</v>
      </c>
      <c r="AM41" s="14">
        <f t="shared" si="16"/>
        <v>1199.2205722304434</v>
      </c>
      <c r="AN41" s="14">
        <f t="shared" si="16"/>
        <v>18.77785288865624</v>
      </c>
      <c r="AO41" s="14">
        <f t="shared" si="16"/>
        <v>45.48899922628649</v>
      </c>
      <c r="AP41" s="14">
        <f t="shared" si="16"/>
        <v>93.71431338863637</v>
      </c>
      <c r="AQ41" s="14">
        <f t="shared" si="16"/>
        <v>199.42023767667536</v>
      </c>
      <c r="AR41" s="14">
        <f t="shared" si="16"/>
        <v>285.25980360098293</v>
      </c>
      <c r="AS41" s="14">
        <f t="shared" si="16"/>
        <v>102.4689620131006</v>
      </c>
      <c r="AT41" s="14">
        <f t="shared" si="16"/>
        <v>101.18918827862082</v>
      </c>
      <c r="AU41" s="14">
        <f t="shared" si="16"/>
        <v>18.40098807555219</v>
      </c>
      <c r="AV41" s="14">
        <f t="shared" si="16"/>
        <v>106.94722021491214</v>
      </c>
      <c r="AW41" s="14">
        <f t="shared" si="16"/>
        <v>39.64022431136202</v>
      </c>
      <c r="AX41" s="14">
        <f t="shared" si="16"/>
        <v>17.655999748914187</v>
      </c>
      <c r="AY41" s="14"/>
      <c r="AZ41" s="14"/>
      <c r="BA41" s="14">
        <f t="shared" si="12"/>
        <v>213.40101960392653</v>
      </c>
      <c r="BB41" s="14">
        <f t="shared" si="12"/>
        <v>46.85196055462812</v>
      </c>
      <c r="BC41" s="14">
        <f t="shared" si="12"/>
        <v>119.54619580290286</v>
      </c>
      <c r="BD41" s="14"/>
      <c r="BE41" s="14">
        <f aca="true" t="shared" si="17" ref="BE41:BS41">IF(BE$37=0,0,BE$10*BE14/BE$37)</f>
        <v>56.77586833820137</v>
      </c>
      <c r="BF41" s="14">
        <f t="shared" si="17"/>
        <v>15.89084109107504</v>
      </c>
      <c r="BG41" s="14">
        <f t="shared" si="17"/>
        <v>0.4423912846571197</v>
      </c>
      <c r="BH41" s="14">
        <f t="shared" si="17"/>
        <v>103.8719840281381</v>
      </c>
      <c r="BI41" s="14">
        <f t="shared" si="17"/>
        <v>79.86897716387207</v>
      </c>
      <c r="BJ41" s="14">
        <f t="shared" si="17"/>
        <v>61.45477386934673</v>
      </c>
      <c r="BK41" s="14">
        <f t="shared" si="17"/>
        <v>6.812121944322996</v>
      </c>
      <c r="BL41" s="14">
        <f t="shared" si="17"/>
        <v>4.214748427672956</v>
      </c>
      <c r="BM41" s="14">
        <f t="shared" si="17"/>
        <v>0</v>
      </c>
      <c r="BN41" s="14">
        <f t="shared" si="17"/>
        <v>0</v>
      </c>
      <c r="BO41" s="14">
        <f t="shared" si="17"/>
        <v>18.344856741835027</v>
      </c>
      <c r="BP41" s="14">
        <f t="shared" si="17"/>
        <v>11.165573989011298</v>
      </c>
      <c r="BQ41" s="14">
        <f t="shared" si="17"/>
        <v>0.20914142857142842</v>
      </c>
      <c r="BR41" s="14">
        <f t="shared" si="17"/>
        <v>0.07528571428571432</v>
      </c>
      <c r="BS41" s="14">
        <f t="shared" si="17"/>
        <v>0</v>
      </c>
      <c r="BT41" s="32">
        <v>0.3352376014605188</v>
      </c>
      <c r="BU41" s="32">
        <v>7.223224001330739</v>
      </c>
      <c r="BV41" s="14">
        <f aca="true" t="shared" si="18" ref="BV41:CX41">IF(BV$37=0,0,BV$10*BV14/BV$37)</f>
        <v>0</v>
      </c>
      <c r="BW41" s="14">
        <f t="shared" si="18"/>
        <v>0</v>
      </c>
      <c r="BX41" s="14">
        <f t="shared" si="18"/>
        <v>0</v>
      </c>
      <c r="BY41" s="14">
        <f t="shared" si="18"/>
        <v>0.017931398416886523</v>
      </c>
      <c r="BZ41" s="14">
        <f t="shared" si="18"/>
        <v>0</v>
      </c>
      <c r="CA41" s="14">
        <f t="shared" si="18"/>
        <v>0</v>
      </c>
      <c r="CB41" s="14">
        <f t="shared" si="18"/>
        <v>0</v>
      </c>
      <c r="CC41" s="14">
        <f t="shared" si="18"/>
        <v>0</v>
      </c>
      <c r="CD41" s="14">
        <f t="shared" si="18"/>
        <v>0</v>
      </c>
      <c r="CE41" s="14">
        <f t="shared" si="18"/>
        <v>0</v>
      </c>
      <c r="CF41" s="14">
        <f t="shared" si="18"/>
        <v>1.5054701417123948</v>
      </c>
      <c r="CG41" s="14">
        <f t="shared" si="18"/>
        <v>0</v>
      </c>
      <c r="CH41" s="14">
        <f t="shared" si="18"/>
        <v>2.1006637167043234</v>
      </c>
      <c r="CI41" s="14">
        <f t="shared" si="18"/>
        <v>65.44826287801193</v>
      </c>
      <c r="CJ41" s="14">
        <f t="shared" si="18"/>
        <v>2.3599716110716824</v>
      </c>
      <c r="CK41" s="14">
        <f t="shared" si="18"/>
        <v>449.8072947560992</v>
      </c>
      <c r="CL41" s="14">
        <f t="shared" si="18"/>
        <v>0</v>
      </c>
      <c r="CM41" s="14">
        <f t="shared" si="18"/>
        <v>0</v>
      </c>
      <c r="CN41" s="14">
        <f t="shared" si="18"/>
        <v>2.843698649451622</v>
      </c>
      <c r="CO41" s="14">
        <f t="shared" si="18"/>
        <v>2.3442186140751504</v>
      </c>
      <c r="CP41" s="14">
        <f t="shared" si="18"/>
        <v>22.612630208333343</v>
      </c>
      <c r="CQ41" s="14">
        <f t="shared" si="18"/>
        <v>7.087747747747748</v>
      </c>
      <c r="CR41" s="14">
        <f t="shared" si="18"/>
        <v>7.659574468085107</v>
      </c>
      <c r="CS41" s="14">
        <f t="shared" si="18"/>
        <v>0.16666666666666666</v>
      </c>
      <c r="CT41" s="14">
        <f t="shared" si="18"/>
        <v>0</v>
      </c>
      <c r="CU41" s="14">
        <f t="shared" si="18"/>
        <v>0</v>
      </c>
      <c r="CV41" s="14">
        <f t="shared" si="18"/>
        <v>0</v>
      </c>
      <c r="CW41" s="14">
        <f t="shared" si="18"/>
        <v>0</v>
      </c>
      <c r="CX41" s="14">
        <f t="shared" si="18"/>
        <v>0</v>
      </c>
    </row>
    <row r="42" spans="1:102" ht="15">
      <c r="A42" s="13" t="s">
        <v>95</v>
      </c>
      <c r="B42" s="14">
        <f aca="true" t="shared" si="19" ref="B42:AF42">IF(B$37=0,0,B$10*B15/B$37)</f>
        <v>0.0024421402594384254</v>
      </c>
      <c r="C42" s="14">
        <f t="shared" si="19"/>
        <v>0.7575693000763621</v>
      </c>
      <c r="D42" s="14">
        <f t="shared" si="19"/>
        <v>0.5513081491357762</v>
      </c>
      <c r="E42" s="14">
        <f t="shared" si="19"/>
        <v>0.8141592137686213</v>
      </c>
      <c r="F42" s="14">
        <f t="shared" si="19"/>
        <v>0.10973913043478262</v>
      </c>
      <c r="G42" s="14">
        <f t="shared" si="19"/>
        <v>0.48540471796243495</v>
      </c>
      <c r="H42" s="14">
        <f t="shared" si="19"/>
        <v>1.2883432392808547</v>
      </c>
      <c r="I42" s="14">
        <f t="shared" si="19"/>
        <v>0</v>
      </c>
      <c r="J42" s="14">
        <f t="shared" si="19"/>
        <v>0</v>
      </c>
      <c r="K42" s="14">
        <f t="shared" si="19"/>
        <v>0.386375747753088</v>
      </c>
      <c r="L42" s="14">
        <f t="shared" si="19"/>
        <v>2.0156843960628215</v>
      </c>
      <c r="M42" s="14">
        <f t="shared" si="19"/>
        <v>1.0708513422691948</v>
      </c>
      <c r="N42" s="14">
        <f t="shared" si="19"/>
        <v>0.08795063382554832</v>
      </c>
      <c r="O42" s="14">
        <f t="shared" si="19"/>
        <v>4.358957993037581</v>
      </c>
      <c r="P42" s="14">
        <f t="shared" si="19"/>
        <v>15.76197563470043</v>
      </c>
      <c r="Q42" s="14">
        <f t="shared" si="19"/>
        <v>11.221410176086422</v>
      </c>
      <c r="R42" s="14">
        <f t="shared" si="19"/>
        <v>1.1329170212324569</v>
      </c>
      <c r="S42" s="14">
        <f t="shared" si="19"/>
        <v>3.0924362776184884</v>
      </c>
      <c r="T42" s="14">
        <f t="shared" si="19"/>
        <v>3.3498548800383334</v>
      </c>
      <c r="U42" s="14">
        <f t="shared" si="19"/>
        <v>13.699159682141373</v>
      </c>
      <c r="V42" s="14">
        <f t="shared" si="19"/>
        <v>61.540041388687456</v>
      </c>
      <c r="W42" s="14">
        <f t="shared" si="19"/>
        <v>10.254161676855304</v>
      </c>
      <c r="X42" s="14">
        <f t="shared" si="19"/>
        <v>1.3828761244923458</v>
      </c>
      <c r="Y42" s="14">
        <f t="shared" si="19"/>
        <v>0</v>
      </c>
      <c r="Z42" s="14">
        <f t="shared" si="19"/>
        <v>0</v>
      </c>
      <c r="AA42" s="14">
        <f t="shared" si="19"/>
        <v>0</v>
      </c>
      <c r="AB42" s="14">
        <f t="shared" si="19"/>
        <v>0.4574808733904009</v>
      </c>
      <c r="AC42" s="14">
        <f t="shared" si="19"/>
        <v>0</v>
      </c>
      <c r="AD42" s="14">
        <f t="shared" si="19"/>
        <v>0</v>
      </c>
      <c r="AE42" s="14">
        <f t="shared" si="19"/>
        <v>0.40274380959024103</v>
      </c>
      <c r="AF42" s="14">
        <f t="shared" si="19"/>
        <v>0</v>
      </c>
      <c r="AG42" s="14">
        <f aca="true" t="shared" si="20" ref="AG42:AX42">IF(AG$37=0,0,AG$10*AG15/AG$37)</f>
        <v>0</v>
      </c>
      <c r="AH42" s="14">
        <f t="shared" si="20"/>
        <v>30.01793389092662</v>
      </c>
      <c r="AI42" s="14">
        <f t="shared" si="20"/>
        <v>2147.394113622176</v>
      </c>
      <c r="AJ42" s="14">
        <f t="shared" si="20"/>
        <v>2644.0297215066844</v>
      </c>
      <c r="AK42" s="14">
        <f t="shared" si="20"/>
        <v>599.9692297162825</v>
      </c>
      <c r="AL42" s="14">
        <f t="shared" si="20"/>
        <v>358.69036115296694</v>
      </c>
      <c r="AM42" s="14">
        <f t="shared" si="20"/>
        <v>2166.638046568482</v>
      </c>
      <c r="AN42" s="14">
        <f t="shared" si="20"/>
        <v>26.315134906608744</v>
      </c>
      <c r="AO42" s="14">
        <f t="shared" si="20"/>
        <v>43.81112630400543</v>
      </c>
      <c r="AP42" s="14">
        <f t="shared" si="20"/>
        <v>437.85355579081926</v>
      </c>
      <c r="AQ42" s="14">
        <f t="shared" si="20"/>
        <v>573.131340974615</v>
      </c>
      <c r="AR42" s="14">
        <f t="shared" si="20"/>
        <v>400.78480680117195</v>
      </c>
      <c r="AS42" s="14">
        <f t="shared" si="20"/>
        <v>147.02068462749216</v>
      </c>
      <c r="AT42" s="14">
        <f t="shared" si="20"/>
        <v>407.9219125582696</v>
      </c>
      <c r="AU42" s="14">
        <f t="shared" si="20"/>
        <v>105.6290206426091</v>
      </c>
      <c r="AV42" s="14">
        <f t="shared" si="20"/>
        <v>64.24844240626183</v>
      </c>
      <c r="AW42" s="14">
        <f t="shared" si="20"/>
        <v>41.189945014892636</v>
      </c>
      <c r="AX42" s="14">
        <f t="shared" si="20"/>
        <v>7.193185082890966</v>
      </c>
      <c r="AY42" s="14"/>
      <c r="AZ42" s="14"/>
      <c r="BA42" s="14">
        <f t="shared" si="12"/>
        <v>148.26247367182543</v>
      </c>
      <c r="BB42" s="14">
        <f t="shared" si="12"/>
        <v>32.55086400756889</v>
      </c>
      <c r="BC42" s="14">
        <f t="shared" si="12"/>
        <v>96.52765091984841</v>
      </c>
      <c r="BD42" s="14"/>
      <c r="BE42" s="14">
        <f aca="true" t="shared" si="21" ref="BE42:BS42">IF(BE$37=0,0,BE$10*BE15/BE$37)</f>
        <v>34.20164696097445</v>
      </c>
      <c r="BF42" s="14">
        <f t="shared" si="21"/>
        <v>8.687726271245179</v>
      </c>
      <c r="BG42" s="14">
        <f t="shared" si="21"/>
        <v>0.3062708893780059</v>
      </c>
      <c r="BH42" s="14">
        <f t="shared" si="21"/>
        <v>34.580660514999664</v>
      </c>
      <c r="BI42" s="14">
        <f t="shared" si="21"/>
        <v>56.8603645371937</v>
      </c>
      <c r="BJ42" s="14">
        <f t="shared" si="21"/>
        <v>58.2608877721943</v>
      </c>
      <c r="BK42" s="14">
        <f t="shared" si="21"/>
        <v>5.782952441943262</v>
      </c>
      <c r="BL42" s="14">
        <f t="shared" si="21"/>
        <v>18.0925786163522</v>
      </c>
      <c r="BM42" s="14">
        <f t="shared" si="21"/>
        <v>114.84042483069499</v>
      </c>
      <c r="BN42" s="14">
        <f t="shared" si="21"/>
        <v>0</v>
      </c>
      <c r="BO42" s="14">
        <f t="shared" si="21"/>
        <v>287.2683610671968</v>
      </c>
      <c r="BP42" s="14">
        <f t="shared" si="21"/>
        <v>174.84552675100107</v>
      </c>
      <c r="BQ42" s="14">
        <f t="shared" si="21"/>
        <v>2.3005557142857125</v>
      </c>
      <c r="BR42" s="14">
        <f t="shared" si="21"/>
        <v>0.8281428571428574</v>
      </c>
      <c r="BS42" s="14">
        <f t="shared" si="21"/>
        <v>0</v>
      </c>
      <c r="BT42" s="32">
        <v>0.327089465313909</v>
      </c>
      <c r="BU42" s="32">
        <v>7.047659529076172</v>
      </c>
      <c r="BV42" s="14">
        <f aca="true" t="shared" si="22" ref="BV42:CX42">IF(BV$37=0,0,BV$10*BV15/BV$37)</f>
        <v>0</v>
      </c>
      <c r="BW42" s="14">
        <f t="shared" si="22"/>
        <v>0</v>
      </c>
      <c r="BX42" s="14">
        <f t="shared" si="22"/>
        <v>0</v>
      </c>
      <c r="BY42" s="14">
        <f t="shared" si="22"/>
        <v>1.0818610378188203</v>
      </c>
      <c r="BZ42" s="14">
        <f t="shared" si="22"/>
        <v>0</v>
      </c>
      <c r="CA42" s="14">
        <f t="shared" si="22"/>
        <v>0</v>
      </c>
      <c r="CB42" s="14">
        <f t="shared" si="22"/>
        <v>0</v>
      </c>
      <c r="CC42" s="14">
        <f t="shared" si="22"/>
        <v>0</v>
      </c>
      <c r="CD42" s="14">
        <f t="shared" si="22"/>
        <v>0</v>
      </c>
      <c r="CE42" s="14">
        <f t="shared" si="22"/>
        <v>0</v>
      </c>
      <c r="CF42" s="14">
        <f t="shared" si="22"/>
        <v>23.57466980154025</v>
      </c>
      <c r="CG42" s="14">
        <f t="shared" si="22"/>
        <v>0</v>
      </c>
      <c r="CH42" s="14">
        <f t="shared" si="22"/>
        <v>16.534256350834028</v>
      </c>
      <c r="CI42" s="14">
        <f t="shared" si="22"/>
        <v>86.57048055145826</v>
      </c>
      <c r="CJ42" s="14">
        <f t="shared" si="22"/>
        <v>37.94464158978</v>
      </c>
      <c r="CK42" s="14">
        <f t="shared" si="22"/>
        <v>72.0296115902824</v>
      </c>
      <c r="CL42" s="14">
        <f t="shared" si="22"/>
        <v>16.225037257824145</v>
      </c>
      <c r="CM42" s="14">
        <f t="shared" si="22"/>
        <v>27.80295608108107</v>
      </c>
      <c r="CN42" s="14">
        <f t="shared" si="22"/>
        <v>112.12997950510105</v>
      </c>
      <c r="CO42" s="14">
        <f t="shared" si="22"/>
        <v>53.05336863433235</v>
      </c>
      <c r="CP42" s="14">
        <f t="shared" si="22"/>
        <v>21.07304687500001</v>
      </c>
      <c r="CQ42" s="14">
        <f t="shared" si="22"/>
        <v>18.356756756756756</v>
      </c>
      <c r="CR42" s="14">
        <f t="shared" si="22"/>
        <v>0</v>
      </c>
      <c r="CS42" s="14">
        <f t="shared" si="22"/>
        <v>0.3181818181818182</v>
      </c>
      <c r="CT42" s="14">
        <f t="shared" si="22"/>
        <v>4.121752041573868</v>
      </c>
      <c r="CU42" s="14">
        <f t="shared" si="22"/>
        <v>0.09113475177304961</v>
      </c>
      <c r="CV42" s="14">
        <f t="shared" si="22"/>
        <v>0</v>
      </c>
      <c r="CW42" s="14">
        <f t="shared" si="22"/>
        <v>0.9351508120649651</v>
      </c>
      <c r="CX42" s="14">
        <f t="shared" si="22"/>
        <v>1.8064516129032258</v>
      </c>
    </row>
    <row r="43" spans="1:102" ht="15">
      <c r="A43" s="13" t="s">
        <v>97</v>
      </c>
      <c r="B43" s="14">
        <f aca="true" t="shared" si="23" ref="B43:AF43">IF(B$37=0,0,B$10*B16/B$37)</f>
        <v>0.31992037398643375</v>
      </c>
      <c r="C43" s="14">
        <f t="shared" si="23"/>
        <v>0.30302772003054484</v>
      </c>
      <c r="D43" s="14">
        <f t="shared" si="23"/>
        <v>0.11026162982715525</v>
      </c>
      <c r="E43" s="14">
        <f t="shared" si="23"/>
        <v>0.2960578959158623</v>
      </c>
      <c r="F43" s="14">
        <f t="shared" si="23"/>
        <v>0</v>
      </c>
      <c r="G43" s="14">
        <f t="shared" si="23"/>
        <v>51.847291437362585</v>
      </c>
      <c r="H43" s="14">
        <f t="shared" si="23"/>
        <v>3.680980683659585</v>
      </c>
      <c r="I43" s="14">
        <f t="shared" si="23"/>
        <v>0.6846415387394029</v>
      </c>
      <c r="J43" s="14">
        <f t="shared" si="23"/>
        <v>1.0845698680018208</v>
      </c>
      <c r="K43" s="14">
        <f t="shared" si="23"/>
        <v>3.263858290230033</v>
      </c>
      <c r="L43" s="14">
        <f t="shared" si="23"/>
        <v>12.564432735458253</v>
      </c>
      <c r="M43" s="14">
        <f t="shared" si="23"/>
        <v>6.674973366811313</v>
      </c>
      <c r="N43" s="14">
        <f t="shared" si="23"/>
        <v>1.0705102399978357</v>
      </c>
      <c r="O43" s="14">
        <f t="shared" si="23"/>
        <v>100.62700898820799</v>
      </c>
      <c r="P43" s="14">
        <f t="shared" si="23"/>
        <v>23.05918657669137</v>
      </c>
      <c r="Q43" s="14">
        <f t="shared" si="23"/>
        <v>1085.9480185899974</v>
      </c>
      <c r="R43" s="14">
        <f t="shared" si="23"/>
        <v>109.6376458153269</v>
      </c>
      <c r="S43" s="14">
        <f t="shared" si="23"/>
        <v>343.7151968564784</v>
      </c>
      <c r="T43" s="14">
        <f t="shared" si="23"/>
        <v>32.07460437125389</v>
      </c>
      <c r="U43" s="14">
        <f t="shared" si="23"/>
        <v>42.86176476306354</v>
      </c>
      <c r="V43" s="14">
        <f t="shared" si="23"/>
        <v>2278.0739581516495</v>
      </c>
      <c r="W43" s="14">
        <f t="shared" si="23"/>
        <v>379.5860085822887</v>
      </c>
      <c r="X43" s="14">
        <f t="shared" si="23"/>
        <v>168.71088718806618</v>
      </c>
      <c r="Y43" s="14">
        <f t="shared" si="23"/>
        <v>247.78075620691334</v>
      </c>
      <c r="Z43" s="14">
        <f t="shared" si="23"/>
        <v>9.664418646953452</v>
      </c>
      <c r="AA43" s="14">
        <f t="shared" si="23"/>
        <v>105.1169068088382</v>
      </c>
      <c r="AB43" s="14">
        <f t="shared" si="23"/>
        <v>0</v>
      </c>
      <c r="AC43" s="14">
        <f t="shared" si="23"/>
        <v>0.06565142198308994</v>
      </c>
      <c r="AD43" s="14">
        <f t="shared" si="23"/>
        <v>0</v>
      </c>
      <c r="AE43" s="14">
        <f t="shared" si="23"/>
        <v>0</v>
      </c>
      <c r="AF43" s="14">
        <f t="shared" si="23"/>
        <v>0</v>
      </c>
      <c r="AG43" s="14">
        <f aca="true" t="shared" si="24" ref="AG43:AX43">IF(AG$37=0,0,AG$10*AG16/AG$37)</f>
        <v>0</v>
      </c>
      <c r="AH43" s="14">
        <f t="shared" si="24"/>
        <v>0</v>
      </c>
      <c r="AI43" s="14">
        <f t="shared" si="24"/>
        <v>60.18248302854688</v>
      </c>
      <c r="AJ43" s="14">
        <f t="shared" si="24"/>
        <v>64.77367780721082</v>
      </c>
      <c r="AK43" s="14">
        <f t="shared" si="24"/>
        <v>17.388493619347184</v>
      </c>
      <c r="AL43" s="14">
        <f t="shared" si="24"/>
        <v>14.794848019848448</v>
      </c>
      <c r="AM43" s="14">
        <f t="shared" si="24"/>
        <v>37.5709566560058</v>
      </c>
      <c r="AN43" s="14">
        <f t="shared" si="24"/>
        <v>0.9149301871503039</v>
      </c>
      <c r="AO43" s="14">
        <f t="shared" si="24"/>
        <v>5.220049091541072</v>
      </c>
      <c r="AP43" s="14">
        <f t="shared" si="24"/>
        <v>41.542453177480844</v>
      </c>
      <c r="AQ43" s="14">
        <f t="shared" si="24"/>
        <v>1.1101329020462696</v>
      </c>
      <c r="AR43" s="14">
        <f t="shared" si="24"/>
        <v>554.9672089216823</v>
      </c>
      <c r="AS43" s="14">
        <f t="shared" si="24"/>
        <v>62.37241166014819</v>
      </c>
      <c r="AT43" s="14">
        <f t="shared" si="24"/>
        <v>8.440425183429983</v>
      </c>
      <c r="AU43" s="14">
        <f t="shared" si="24"/>
        <v>7.2077603060918705</v>
      </c>
      <c r="AV43" s="14">
        <f t="shared" si="24"/>
        <v>1.5220952689762777</v>
      </c>
      <c r="AW43" s="14">
        <f t="shared" si="24"/>
        <v>0.8156424755424284</v>
      </c>
      <c r="AX43" s="14">
        <f t="shared" si="24"/>
        <v>0</v>
      </c>
      <c r="AY43" s="14"/>
      <c r="AZ43" s="14"/>
      <c r="BA43" s="14">
        <f t="shared" si="12"/>
        <v>57.52771060452532</v>
      </c>
      <c r="BB43" s="14">
        <f t="shared" si="12"/>
        <v>12.630145971391084</v>
      </c>
      <c r="BC43" s="14">
        <f t="shared" si="12"/>
        <v>19.10163631321069</v>
      </c>
      <c r="BD43" s="14"/>
      <c r="BE43" s="14">
        <f aca="true" t="shared" si="25" ref="BE43:BS43">IF(BE$37=0,0,BE$10*BE16/BE$37)</f>
        <v>16.533631988597104</v>
      </c>
      <c r="BF43" s="14">
        <f t="shared" si="25"/>
        <v>5.361096907888639</v>
      </c>
      <c r="BG43" s="14">
        <f t="shared" si="25"/>
        <v>0.06806019763955687</v>
      </c>
      <c r="BH43" s="14">
        <f t="shared" si="25"/>
        <v>172.90330257499835</v>
      </c>
      <c r="BI43" s="14">
        <f t="shared" si="25"/>
        <v>255.87164041737165</v>
      </c>
      <c r="BJ43" s="14">
        <f t="shared" si="25"/>
        <v>225.44430485762143</v>
      </c>
      <c r="BK43" s="14">
        <f t="shared" si="25"/>
        <v>12.742098600891936</v>
      </c>
      <c r="BL43" s="14">
        <f t="shared" si="25"/>
        <v>5.242735849056603</v>
      </c>
      <c r="BM43" s="14">
        <f t="shared" si="25"/>
        <v>0</v>
      </c>
      <c r="BN43" s="14">
        <f t="shared" si="25"/>
        <v>0</v>
      </c>
      <c r="BO43" s="14">
        <f t="shared" si="25"/>
        <v>0.4031836646557148</v>
      </c>
      <c r="BP43" s="14">
        <f t="shared" si="25"/>
        <v>0.24539723052772083</v>
      </c>
      <c r="BQ43" s="14">
        <f t="shared" si="25"/>
        <v>0</v>
      </c>
      <c r="BR43" s="14">
        <f t="shared" si="25"/>
        <v>0</v>
      </c>
      <c r="BS43" s="14">
        <f t="shared" si="25"/>
        <v>0</v>
      </c>
      <c r="BT43" s="32">
        <v>0.5994700165005805</v>
      </c>
      <c r="BU43" s="32">
        <v>12.916529030157397</v>
      </c>
      <c r="BV43" s="14">
        <f aca="true" t="shared" si="26" ref="BV43:CX43">IF(BV$37=0,0,BV$10*BV16/BV$37)</f>
        <v>0</v>
      </c>
      <c r="BW43" s="14">
        <f t="shared" si="26"/>
        <v>0</v>
      </c>
      <c r="BX43" s="14">
        <f t="shared" si="26"/>
        <v>0</v>
      </c>
      <c r="BY43" s="14">
        <f t="shared" si="26"/>
        <v>5.038722955145113</v>
      </c>
      <c r="BZ43" s="14">
        <f t="shared" si="26"/>
        <v>0</v>
      </c>
      <c r="CA43" s="14">
        <f t="shared" si="26"/>
        <v>0</v>
      </c>
      <c r="CB43" s="14">
        <f t="shared" si="26"/>
        <v>0</v>
      </c>
      <c r="CC43" s="14">
        <f t="shared" si="26"/>
        <v>0</v>
      </c>
      <c r="CD43" s="14">
        <f t="shared" si="26"/>
        <v>0</v>
      </c>
      <c r="CE43" s="14">
        <f t="shared" si="26"/>
        <v>0</v>
      </c>
      <c r="CF43" s="14">
        <f t="shared" si="26"/>
        <v>0.033087255861810876</v>
      </c>
      <c r="CG43" s="14">
        <f t="shared" si="26"/>
        <v>0</v>
      </c>
      <c r="CH43" s="14">
        <f t="shared" si="26"/>
        <v>0.47434341990097617</v>
      </c>
      <c r="CI43" s="14">
        <f t="shared" si="26"/>
        <v>97.03975365916644</v>
      </c>
      <c r="CJ43" s="14">
        <f t="shared" si="26"/>
        <v>13.882185947480485</v>
      </c>
      <c r="CK43" s="14">
        <f t="shared" si="26"/>
        <v>495.8332091551345</v>
      </c>
      <c r="CL43" s="14">
        <f t="shared" si="26"/>
        <v>28.393815201192258</v>
      </c>
      <c r="CM43" s="14">
        <f t="shared" si="26"/>
        <v>14.160219594594592</v>
      </c>
      <c r="CN43" s="14">
        <f t="shared" si="26"/>
        <v>65.06186392797073</v>
      </c>
      <c r="CO43" s="14">
        <f t="shared" si="26"/>
        <v>272.29949901388716</v>
      </c>
      <c r="CP43" s="14">
        <f t="shared" si="26"/>
        <v>1.058463541666667</v>
      </c>
      <c r="CQ43" s="14">
        <f t="shared" si="26"/>
        <v>0.05099099099099099</v>
      </c>
      <c r="CR43" s="14">
        <f t="shared" si="26"/>
        <v>0</v>
      </c>
      <c r="CS43" s="14">
        <f t="shared" si="26"/>
        <v>0</v>
      </c>
      <c r="CT43" s="14">
        <f t="shared" si="26"/>
        <v>0</v>
      </c>
      <c r="CU43" s="14">
        <f t="shared" si="26"/>
        <v>0</v>
      </c>
      <c r="CV43" s="14">
        <f t="shared" si="26"/>
        <v>0</v>
      </c>
      <c r="CW43" s="14">
        <f t="shared" si="26"/>
        <v>0</v>
      </c>
      <c r="CX43" s="14">
        <f t="shared" si="26"/>
        <v>0</v>
      </c>
    </row>
    <row r="44" spans="1:102" ht="15">
      <c r="A44" s="13" t="s">
        <v>98</v>
      </c>
      <c r="B44" s="14">
        <f aca="true" t="shared" si="27" ref="B44:AF44">IF(B$37=0,0,B$10*B17/B$37)</f>
        <v>0</v>
      </c>
      <c r="C44" s="14">
        <f t="shared" si="27"/>
        <v>22.575565142275593</v>
      </c>
      <c r="D44" s="14">
        <f t="shared" si="27"/>
        <v>0</v>
      </c>
      <c r="E44" s="14">
        <f t="shared" si="27"/>
        <v>0.07401447397896557</v>
      </c>
      <c r="F44" s="14">
        <f t="shared" si="27"/>
        <v>0</v>
      </c>
      <c r="G44" s="14">
        <f t="shared" si="27"/>
        <v>0</v>
      </c>
      <c r="H44" s="14">
        <f t="shared" si="27"/>
        <v>180.7361515676856</v>
      </c>
      <c r="I44" s="14">
        <f t="shared" si="27"/>
        <v>0</v>
      </c>
      <c r="J44" s="14">
        <f t="shared" si="27"/>
        <v>0</v>
      </c>
      <c r="K44" s="14">
        <f t="shared" si="27"/>
        <v>0.02203019614381642</v>
      </c>
      <c r="L44" s="14">
        <f t="shared" si="27"/>
        <v>15.184822450339919</v>
      </c>
      <c r="M44" s="14">
        <f t="shared" si="27"/>
        <v>8.067080111761268</v>
      </c>
      <c r="N44" s="14">
        <f t="shared" si="27"/>
        <v>0</v>
      </c>
      <c r="O44" s="14">
        <f t="shared" si="27"/>
        <v>70.48527818528855</v>
      </c>
      <c r="P44" s="14">
        <f t="shared" si="27"/>
        <v>1.1258554024786023</v>
      </c>
      <c r="Q44" s="14">
        <f t="shared" si="27"/>
        <v>7.902401532455228</v>
      </c>
      <c r="R44" s="14">
        <f t="shared" si="27"/>
        <v>0.797828888191871</v>
      </c>
      <c r="S44" s="14">
        <f t="shared" si="27"/>
        <v>0</v>
      </c>
      <c r="T44" s="14">
        <f t="shared" si="27"/>
        <v>0.13317465883944443</v>
      </c>
      <c r="U44" s="14">
        <f t="shared" si="27"/>
        <v>0</v>
      </c>
      <c r="V44" s="14">
        <f t="shared" si="27"/>
        <v>4.551778209222445</v>
      </c>
      <c r="W44" s="14">
        <f t="shared" si="27"/>
        <v>0.7584439110100077</v>
      </c>
      <c r="X44" s="14">
        <f t="shared" si="27"/>
        <v>11.063008995938766</v>
      </c>
      <c r="Y44" s="14">
        <f t="shared" si="27"/>
        <v>0</v>
      </c>
      <c r="Z44" s="14">
        <f t="shared" si="27"/>
        <v>0</v>
      </c>
      <c r="AA44" s="14">
        <f t="shared" si="27"/>
        <v>0.04931905732726055</v>
      </c>
      <c r="AB44" s="14">
        <f t="shared" si="27"/>
        <v>4.420643807677914</v>
      </c>
      <c r="AC44" s="14">
        <f t="shared" si="27"/>
        <v>0</v>
      </c>
      <c r="AD44" s="14">
        <f t="shared" si="27"/>
        <v>39.595133258742436</v>
      </c>
      <c r="AE44" s="14">
        <f t="shared" si="27"/>
        <v>0</v>
      </c>
      <c r="AF44" s="14">
        <f t="shared" si="27"/>
        <v>0</v>
      </c>
      <c r="AG44" s="14">
        <f aca="true" t="shared" si="28" ref="AG44:AX44">IF(AG$37=0,0,AG$10*AG17/AG$37)</f>
        <v>5.5998607798888695</v>
      </c>
      <c r="AH44" s="14">
        <f t="shared" si="28"/>
        <v>0</v>
      </c>
      <c r="AI44" s="14">
        <f t="shared" si="28"/>
        <v>302.8062695037726</v>
      </c>
      <c r="AJ44" s="14">
        <f t="shared" si="28"/>
        <v>446.23777239181334</v>
      </c>
      <c r="AK44" s="14">
        <f t="shared" si="28"/>
        <v>12.26903864512314</v>
      </c>
      <c r="AL44" s="14">
        <f t="shared" si="28"/>
        <v>1529.2903590592962</v>
      </c>
      <c r="AM44" s="14">
        <f t="shared" si="28"/>
        <v>58.78260377175815</v>
      </c>
      <c r="AN44" s="14">
        <f t="shared" si="28"/>
        <v>3.7468569569012447</v>
      </c>
      <c r="AO44" s="14">
        <f t="shared" si="28"/>
        <v>10.253667858384249</v>
      </c>
      <c r="AP44" s="14">
        <f t="shared" si="28"/>
        <v>0</v>
      </c>
      <c r="AQ44" s="14">
        <f t="shared" si="28"/>
        <v>49.35045355460235</v>
      </c>
      <c r="AR44" s="14">
        <f t="shared" si="28"/>
        <v>12.769860568795089</v>
      </c>
      <c r="AS44" s="14">
        <f t="shared" si="28"/>
        <v>4.7521837455351</v>
      </c>
      <c r="AT44" s="14">
        <f t="shared" si="28"/>
        <v>13.236121310378836</v>
      </c>
      <c r="AU44" s="14">
        <f t="shared" si="28"/>
        <v>30.78137636601587</v>
      </c>
      <c r="AV44" s="14">
        <f t="shared" si="28"/>
        <v>1.9226466555489823</v>
      </c>
      <c r="AW44" s="14">
        <f t="shared" si="28"/>
        <v>0.32625699021697135</v>
      </c>
      <c r="AX44" s="14">
        <f t="shared" si="28"/>
        <v>0</v>
      </c>
      <c r="AY44" s="14"/>
      <c r="AZ44" s="14"/>
      <c r="BA44" s="14">
        <f t="shared" si="12"/>
        <v>61.01423851995109</v>
      </c>
      <c r="BB44" s="14">
        <f t="shared" si="12"/>
        <v>13.395609363596604</v>
      </c>
      <c r="BC44" s="14">
        <f t="shared" si="12"/>
        <v>297.2558010538967</v>
      </c>
      <c r="BD44" s="14"/>
      <c r="BE44" s="14">
        <f aca="true" t="shared" si="29" ref="BE44:BS44">IF(BE$37=0,0,BE$10*BE17/BE$37)</f>
        <v>190.0091497831914</v>
      </c>
      <c r="BF44" s="14">
        <f t="shared" si="29"/>
        <v>2.0069747398762594</v>
      </c>
      <c r="BG44" s="14">
        <f t="shared" si="29"/>
        <v>0</v>
      </c>
      <c r="BH44" s="14">
        <f t="shared" si="29"/>
        <v>0</v>
      </c>
      <c r="BI44" s="14">
        <f t="shared" si="29"/>
        <v>18.248210014262167</v>
      </c>
      <c r="BJ44" s="14">
        <f t="shared" si="29"/>
        <v>15.088358458961475</v>
      </c>
      <c r="BK44" s="14">
        <f t="shared" si="29"/>
        <v>1.9113147901337904</v>
      </c>
      <c r="BL44" s="14">
        <f t="shared" si="29"/>
        <v>284.03292452830186</v>
      </c>
      <c r="BM44" s="14">
        <f t="shared" si="29"/>
        <v>0.13869616525446254</v>
      </c>
      <c r="BN44" s="14">
        <f t="shared" si="29"/>
        <v>0</v>
      </c>
      <c r="BO44" s="14">
        <f t="shared" si="29"/>
        <v>15.724162921572878</v>
      </c>
      <c r="BP44" s="14">
        <f t="shared" si="29"/>
        <v>9.570491990581111</v>
      </c>
      <c r="BQ44" s="14">
        <f t="shared" si="29"/>
        <v>0</v>
      </c>
      <c r="BR44" s="14">
        <f t="shared" si="29"/>
        <v>0</v>
      </c>
      <c r="BS44" s="14">
        <f t="shared" si="29"/>
        <v>0</v>
      </c>
      <c r="BT44" s="32">
        <v>0.3849530528445446</v>
      </c>
      <c r="BU44" s="32">
        <v>7.9509056839444785</v>
      </c>
      <c r="BV44" s="14">
        <f aca="true" t="shared" si="30" ref="BV44:CX44">IF(BV$37=0,0,BV$10*BV17/BV$37)</f>
        <v>0.8445913267773623</v>
      </c>
      <c r="BW44" s="14">
        <f t="shared" si="30"/>
        <v>0</v>
      </c>
      <c r="BX44" s="14">
        <f t="shared" si="30"/>
        <v>0</v>
      </c>
      <c r="BY44" s="14">
        <f t="shared" si="30"/>
        <v>0.5917361477572552</v>
      </c>
      <c r="BZ44" s="14">
        <f t="shared" si="30"/>
        <v>0</v>
      </c>
      <c r="CA44" s="14">
        <f t="shared" si="30"/>
        <v>0</v>
      </c>
      <c r="CB44" s="14">
        <f t="shared" si="30"/>
        <v>0</v>
      </c>
      <c r="CC44" s="14">
        <f t="shared" si="30"/>
        <v>0</v>
      </c>
      <c r="CD44" s="14">
        <f t="shared" si="30"/>
        <v>0</v>
      </c>
      <c r="CE44" s="14">
        <f t="shared" si="30"/>
        <v>0</v>
      </c>
      <c r="CF44" s="14">
        <f t="shared" si="30"/>
        <v>1.2904029786106241</v>
      </c>
      <c r="CG44" s="14">
        <f t="shared" si="30"/>
        <v>0.02256972432693858</v>
      </c>
      <c r="CH44" s="14">
        <f t="shared" si="30"/>
        <v>4.641789180459553</v>
      </c>
      <c r="CI44" s="14">
        <f t="shared" si="30"/>
        <v>39.917930211846375</v>
      </c>
      <c r="CJ44" s="14">
        <f t="shared" si="30"/>
        <v>3.0078069552874385</v>
      </c>
      <c r="CK44" s="14">
        <f t="shared" si="30"/>
        <v>19.707402471816778</v>
      </c>
      <c r="CL44" s="14">
        <f t="shared" si="30"/>
        <v>2.433755588673622</v>
      </c>
      <c r="CM44" s="14">
        <f t="shared" si="30"/>
        <v>3.5047719594594584</v>
      </c>
      <c r="CN44" s="14">
        <f t="shared" si="30"/>
        <v>83.08012692234094</v>
      </c>
      <c r="CO44" s="14">
        <f t="shared" si="30"/>
        <v>0.7402795623395212</v>
      </c>
      <c r="CP44" s="14">
        <f t="shared" si="30"/>
        <v>0</v>
      </c>
      <c r="CQ44" s="14">
        <f t="shared" si="30"/>
        <v>0</v>
      </c>
      <c r="CR44" s="14">
        <f t="shared" si="30"/>
        <v>0</v>
      </c>
      <c r="CS44" s="14">
        <f t="shared" si="30"/>
        <v>0</v>
      </c>
      <c r="CT44" s="14">
        <f t="shared" si="30"/>
        <v>221.13199703043804</v>
      </c>
      <c r="CU44" s="14">
        <f t="shared" si="30"/>
        <v>9.20460992907801</v>
      </c>
      <c r="CV44" s="14">
        <f t="shared" si="30"/>
        <v>2.812499999999999</v>
      </c>
      <c r="CW44" s="14">
        <f t="shared" si="30"/>
        <v>192.64106728538283</v>
      </c>
      <c r="CX44" s="14">
        <f t="shared" si="30"/>
        <v>8.516129032258064</v>
      </c>
    </row>
    <row r="45" spans="1:102" ht="15">
      <c r="A45" s="13" t="s">
        <v>99</v>
      </c>
      <c r="B45" s="14">
        <f aca="true" t="shared" si="31" ref="B45:AF45">IF(B$37=0,0,B$10*B18/B$37)</f>
        <v>1.3798092465827103</v>
      </c>
      <c r="C45" s="14">
        <f t="shared" si="31"/>
        <v>44.31780405446719</v>
      </c>
      <c r="D45" s="14">
        <f t="shared" si="31"/>
        <v>54.028198615306074</v>
      </c>
      <c r="E45" s="14">
        <f t="shared" si="31"/>
        <v>16.505227697309323</v>
      </c>
      <c r="F45" s="14">
        <f t="shared" si="31"/>
        <v>3.804289855072464</v>
      </c>
      <c r="G45" s="14">
        <f t="shared" si="31"/>
        <v>17.110516308175832</v>
      </c>
      <c r="H45" s="14">
        <f t="shared" si="31"/>
        <v>291.16557207747314</v>
      </c>
      <c r="I45" s="14">
        <f t="shared" si="31"/>
        <v>2.269097671250592</v>
      </c>
      <c r="J45" s="14">
        <f t="shared" si="31"/>
        <v>0.5715976331360948</v>
      </c>
      <c r="K45" s="14">
        <f t="shared" si="31"/>
        <v>0.7947816916499924</v>
      </c>
      <c r="L45" s="14">
        <f t="shared" si="31"/>
        <v>3.1803020471213403</v>
      </c>
      <c r="M45" s="14">
        <f t="shared" si="31"/>
        <v>1.6895654511358404</v>
      </c>
      <c r="N45" s="14">
        <f t="shared" si="31"/>
        <v>0.5019404859740889</v>
      </c>
      <c r="O45" s="14">
        <f t="shared" si="31"/>
        <v>15.673700017518113</v>
      </c>
      <c r="P45" s="14">
        <f t="shared" si="31"/>
        <v>2.043219063757463</v>
      </c>
      <c r="Q45" s="14">
        <f t="shared" si="31"/>
        <v>123.27746390630155</v>
      </c>
      <c r="R45" s="14">
        <f t="shared" si="31"/>
        <v>12.446130655793187</v>
      </c>
      <c r="S45" s="14">
        <f t="shared" si="31"/>
        <v>4.0019763592709845</v>
      </c>
      <c r="T45" s="14">
        <f t="shared" si="31"/>
        <v>10.59250747999889</v>
      </c>
      <c r="U45" s="14">
        <f t="shared" si="31"/>
        <v>7.679831943018649</v>
      </c>
      <c r="V45" s="14">
        <f t="shared" si="31"/>
        <v>45.15363983548666</v>
      </c>
      <c r="W45" s="14">
        <f t="shared" si="31"/>
        <v>7.5237635972192765</v>
      </c>
      <c r="X45" s="14">
        <f t="shared" si="31"/>
        <v>24.397885910686387</v>
      </c>
      <c r="Y45" s="14">
        <f t="shared" si="31"/>
        <v>9.042236126982147</v>
      </c>
      <c r="Z45" s="14">
        <f t="shared" si="31"/>
        <v>0.3526825762158369</v>
      </c>
      <c r="AA45" s="14">
        <f t="shared" si="31"/>
        <v>0</v>
      </c>
      <c r="AB45" s="14">
        <f t="shared" si="31"/>
        <v>0</v>
      </c>
      <c r="AC45" s="14">
        <f t="shared" si="31"/>
        <v>683.234348578017</v>
      </c>
      <c r="AD45" s="14">
        <f t="shared" si="31"/>
        <v>109.0845921278354</v>
      </c>
      <c r="AE45" s="14">
        <f t="shared" si="31"/>
        <v>279.7055757604224</v>
      </c>
      <c r="AF45" s="14">
        <f t="shared" si="31"/>
        <v>0</v>
      </c>
      <c r="AG45" s="14">
        <f aca="true" t="shared" si="32" ref="AG45:AX45">IF(AG$37=0,0,AG$10*AG18/AG$37)</f>
        <v>190.15179430840033</v>
      </c>
      <c r="AH45" s="14">
        <f t="shared" si="32"/>
        <v>0</v>
      </c>
      <c r="AI45" s="14">
        <f t="shared" si="32"/>
        <v>28.6708507434948</v>
      </c>
      <c r="AJ45" s="14">
        <f t="shared" si="32"/>
        <v>16.676965487191637</v>
      </c>
      <c r="AK45" s="14">
        <f t="shared" si="32"/>
        <v>7.039250589558061</v>
      </c>
      <c r="AL45" s="14">
        <f t="shared" si="32"/>
        <v>4.40457307461137</v>
      </c>
      <c r="AM45" s="14">
        <f t="shared" si="32"/>
        <v>1507.4133273828454</v>
      </c>
      <c r="AN45" s="14">
        <f t="shared" si="32"/>
        <v>29.277765988809726</v>
      </c>
      <c r="AO45" s="14">
        <f t="shared" si="32"/>
        <v>2.4235942210726407</v>
      </c>
      <c r="AP45" s="14">
        <f t="shared" si="32"/>
        <v>210.8328257505014</v>
      </c>
      <c r="AQ45" s="14">
        <f t="shared" si="32"/>
        <v>0</v>
      </c>
      <c r="AR45" s="14">
        <f t="shared" si="32"/>
        <v>20.421839275388255</v>
      </c>
      <c r="AS45" s="14">
        <f t="shared" si="32"/>
        <v>2.37609187276755</v>
      </c>
      <c r="AT45" s="14">
        <f t="shared" si="32"/>
        <v>7.289458112962258</v>
      </c>
      <c r="AU45" s="14">
        <f t="shared" si="32"/>
        <v>1.9503351416483887</v>
      </c>
      <c r="AV45" s="14">
        <f t="shared" si="32"/>
        <v>55.51642217897686</v>
      </c>
      <c r="AW45" s="14">
        <f t="shared" si="32"/>
        <v>16.31284951084857</v>
      </c>
      <c r="AX45" s="14">
        <f t="shared" si="32"/>
        <v>0</v>
      </c>
      <c r="AY45" s="14"/>
      <c r="AZ45" s="14"/>
      <c r="BA45" s="14">
        <f t="shared" si="12"/>
        <v>6.335276334127326</v>
      </c>
      <c r="BB45" s="14">
        <f t="shared" si="12"/>
        <v>1.3909029931539332</v>
      </c>
      <c r="BC45" s="14">
        <f t="shared" si="12"/>
        <v>0.053656281778681716</v>
      </c>
      <c r="BD45" s="14"/>
      <c r="BE45" s="14">
        <f aca="true" t="shared" si="33" ref="BE45:BS45">IF(BE$37=0,0,BE$10*BE18/BE$37)</f>
        <v>0.96422553621321</v>
      </c>
      <c r="BF45" s="14">
        <f t="shared" si="33"/>
        <v>0.8522769443310143</v>
      </c>
      <c r="BG45" s="14">
        <f t="shared" si="33"/>
        <v>0.9868728657735747</v>
      </c>
      <c r="BH45" s="14">
        <f t="shared" si="33"/>
        <v>81.3815544450744</v>
      </c>
      <c r="BI45" s="14">
        <f t="shared" si="33"/>
        <v>0.6611670295022523</v>
      </c>
      <c r="BJ45" s="14">
        <f t="shared" si="33"/>
        <v>0</v>
      </c>
      <c r="BK45" s="14">
        <f t="shared" si="33"/>
        <v>0.04900807154189206</v>
      </c>
      <c r="BL45" s="14">
        <f t="shared" si="33"/>
        <v>0.925188679245283</v>
      </c>
      <c r="BM45" s="14">
        <f t="shared" si="33"/>
        <v>4232.868267400942</v>
      </c>
      <c r="BN45" s="14">
        <f t="shared" si="33"/>
        <v>0</v>
      </c>
      <c r="BO45" s="14">
        <f t="shared" si="33"/>
        <v>10716.722602465064</v>
      </c>
      <c r="BP45" s="14">
        <f t="shared" si="33"/>
        <v>6522.7197367344515</v>
      </c>
      <c r="BQ45" s="14">
        <f t="shared" si="33"/>
        <v>217.82079785714268</v>
      </c>
      <c r="BR45" s="14">
        <f t="shared" si="33"/>
        <v>78.41007142857146</v>
      </c>
      <c r="BS45" s="14">
        <f t="shared" si="33"/>
        <v>0</v>
      </c>
      <c r="BT45" s="32">
        <v>98.23142755467848</v>
      </c>
      <c r="BU45" s="32">
        <v>1296.234452278054</v>
      </c>
      <c r="BV45" s="14">
        <f aca="true" t="shared" si="34" ref="BV45:CX45">IF(BV$37=0,0,BV$10*BV18/BV$37)</f>
        <v>0</v>
      </c>
      <c r="BW45" s="14">
        <f t="shared" si="34"/>
        <v>0</v>
      </c>
      <c r="BX45" s="14">
        <f t="shared" si="34"/>
        <v>0</v>
      </c>
      <c r="BY45" s="14">
        <f t="shared" si="34"/>
        <v>0</v>
      </c>
      <c r="BZ45" s="14">
        <f t="shared" si="34"/>
        <v>0</v>
      </c>
      <c r="CA45" s="14">
        <f t="shared" si="34"/>
        <v>0</v>
      </c>
      <c r="CB45" s="14">
        <f t="shared" si="34"/>
        <v>0</v>
      </c>
      <c r="CC45" s="14">
        <f t="shared" si="34"/>
        <v>0</v>
      </c>
      <c r="CD45" s="14">
        <f t="shared" si="34"/>
        <v>0</v>
      </c>
      <c r="CE45" s="14">
        <f t="shared" si="34"/>
        <v>0</v>
      </c>
      <c r="CF45" s="14">
        <f t="shared" si="34"/>
        <v>879.4675326208985</v>
      </c>
      <c r="CG45" s="14">
        <f t="shared" si="34"/>
        <v>0</v>
      </c>
      <c r="CH45" s="14">
        <f t="shared" si="34"/>
        <v>0</v>
      </c>
      <c r="CI45" s="14">
        <f t="shared" si="34"/>
        <v>0.24489527737329067</v>
      </c>
      <c r="CJ45" s="14">
        <f t="shared" si="34"/>
        <v>0</v>
      </c>
      <c r="CK45" s="14">
        <f t="shared" si="34"/>
        <v>2.8962955709379288</v>
      </c>
      <c r="CL45" s="14">
        <f t="shared" si="34"/>
        <v>0</v>
      </c>
      <c r="CM45" s="14">
        <f t="shared" si="34"/>
        <v>0</v>
      </c>
      <c r="CN45" s="14">
        <f t="shared" si="34"/>
        <v>0</v>
      </c>
      <c r="CO45" s="14">
        <f t="shared" si="34"/>
        <v>0</v>
      </c>
      <c r="CP45" s="14">
        <f t="shared" si="34"/>
        <v>0</v>
      </c>
      <c r="CQ45" s="14">
        <f t="shared" si="34"/>
        <v>0</v>
      </c>
      <c r="CR45" s="14">
        <f t="shared" si="34"/>
        <v>0</v>
      </c>
      <c r="CS45" s="14">
        <f t="shared" si="34"/>
        <v>0</v>
      </c>
      <c r="CT45" s="14">
        <f t="shared" si="34"/>
        <v>0</v>
      </c>
      <c r="CU45" s="14">
        <f t="shared" si="34"/>
        <v>0</v>
      </c>
      <c r="CV45" s="14">
        <f t="shared" si="34"/>
        <v>0.018749999999999996</v>
      </c>
      <c r="CW45" s="14">
        <f t="shared" si="34"/>
        <v>0.1558584686774942</v>
      </c>
      <c r="CX45" s="14">
        <f t="shared" si="34"/>
        <v>0.12903225806451613</v>
      </c>
    </row>
    <row r="46" spans="1:102" ht="15">
      <c r="A46" s="13" t="s">
        <v>101</v>
      </c>
      <c r="B46" s="14">
        <f aca="true" t="shared" si="35" ref="B46:AF46">IF(B$37=0,0,B$10*B19/B$37)</f>
        <v>0</v>
      </c>
      <c r="C46" s="14">
        <f t="shared" si="35"/>
        <v>5.6060128205650805</v>
      </c>
      <c r="D46" s="14">
        <f t="shared" si="35"/>
        <v>0</v>
      </c>
      <c r="E46" s="14">
        <f t="shared" si="35"/>
        <v>0.4440868438737934</v>
      </c>
      <c r="F46" s="14">
        <f t="shared" si="35"/>
        <v>0.03657971014492754</v>
      </c>
      <c r="G46" s="14">
        <f t="shared" si="35"/>
        <v>0.09101338461795655</v>
      </c>
      <c r="H46" s="14">
        <f t="shared" si="35"/>
        <v>0</v>
      </c>
      <c r="I46" s="14">
        <f t="shared" si="35"/>
        <v>0</v>
      </c>
      <c r="J46" s="14">
        <f t="shared" si="35"/>
        <v>0</v>
      </c>
      <c r="K46" s="14">
        <f t="shared" si="35"/>
        <v>0.008473152363006315</v>
      </c>
      <c r="L46" s="14">
        <f t="shared" si="35"/>
        <v>0</v>
      </c>
      <c r="M46" s="14">
        <f t="shared" si="35"/>
        <v>0</v>
      </c>
      <c r="N46" s="14">
        <f t="shared" si="35"/>
        <v>0.0008883902406621044</v>
      </c>
      <c r="O46" s="14">
        <f t="shared" si="35"/>
        <v>0.649206509601342</v>
      </c>
      <c r="P46" s="14">
        <f t="shared" si="35"/>
        <v>0.020849174119974116</v>
      </c>
      <c r="Q46" s="14">
        <f t="shared" si="35"/>
        <v>0</v>
      </c>
      <c r="R46" s="14">
        <f t="shared" si="35"/>
        <v>0</v>
      </c>
      <c r="S46" s="14">
        <f t="shared" si="35"/>
        <v>0</v>
      </c>
      <c r="T46" s="14">
        <f t="shared" si="35"/>
        <v>0.06146522715666667</v>
      </c>
      <c r="U46" s="14">
        <f t="shared" si="35"/>
        <v>0.10378151274349524</v>
      </c>
      <c r="V46" s="14">
        <f t="shared" si="35"/>
        <v>0</v>
      </c>
      <c r="W46" s="14">
        <f t="shared" si="35"/>
        <v>0</v>
      </c>
      <c r="X46" s="14">
        <f t="shared" si="35"/>
        <v>0</v>
      </c>
      <c r="Y46" s="14">
        <f t="shared" si="35"/>
        <v>0</v>
      </c>
      <c r="Z46" s="14">
        <f t="shared" si="35"/>
        <v>0</v>
      </c>
      <c r="AA46" s="14">
        <f t="shared" si="35"/>
        <v>0</v>
      </c>
      <c r="AB46" s="14">
        <f t="shared" si="35"/>
        <v>0</v>
      </c>
      <c r="AC46" s="14">
        <f t="shared" si="35"/>
        <v>0</v>
      </c>
      <c r="AD46" s="14">
        <f t="shared" si="35"/>
        <v>0</v>
      </c>
      <c r="AE46" s="14">
        <f t="shared" si="35"/>
        <v>0</v>
      </c>
      <c r="AF46" s="14">
        <f t="shared" si="35"/>
        <v>0</v>
      </c>
      <c r="AG46" s="14">
        <f aca="true" t="shared" si="36" ref="AG46:AX46">IF(AG$37=0,0,AG$10*AG19/AG$37)</f>
        <v>0</v>
      </c>
      <c r="AH46" s="14">
        <f t="shared" si="36"/>
        <v>0</v>
      </c>
      <c r="AI46" s="14">
        <f t="shared" si="36"/>
        <v>95.24509224054556</v>
      </c>
      <c r="AJ46" s="14">
        <f t="shared" si="36"/>
        <v>58.92814351273127</v>
      </c>
      <c r="AK46" s="14">
        <f t="shared" si="36"/>
        <v>15.62316431789062</v>
      </c>
      <c r="AL46" s="14">
        <f t="shared" si="36"/>
        <v>5.533950786050182</v>
      </c>
      <c r="AM46" s="14">
        <f t="shared" si="36"/>
        <v>8037.134683623499</v>
      </c>
      <c r="AN46" s="14">
        <f t="shared" si="36"/>
        <v>107.00326379243555</v>
      </c>
      <c r="AO46" s="14">
        <f t="shared" si="36"/>
        <v>14.35513500173795</v>
      </c>
      <c r="AP46" s="14">
        <f t="shared" si="36"/>
        <v>27.597451289265447</v>
      </c>
      <c r="AQ46" s="14">
        <f t="shared" si="36"/>
        <v>344.44396315308353</v>
      </c>
      <c r="AR46" s="14">
        <f t="shared" si="36"/>
        <v>94.90441123112304</v>
      </c>
      <c r="AS46" s="14">
        <f t="shared" si="36"/>
        <v>8.811340694846333</v>
      </c>
      <c r="AT46" s="14">
        <f t="shared" si="36"/>
        <v>144.54228126623846</v>
      </c>
      <c r="AU46" s="14">
        <f t="shared" si="36"/>
        <v>20.209994583747797</v>
      </c>
      <c r="AV46" s="14">
        <f t="shared" si="36"/>
        <v>320.76155036742193</v>
      </c>
      <c r="AW46" s="14">
        <f t="shared" si="36"/>
        <v>118.59441594386908</v>
      </c>
      <c r="AX46" s="14">
        <f t="shared" si="36"/>
        <v>0</v>
      </c>
      <c r="AY46" s="14"/>
      <c r="AZ46" s="14"/>
      <c r="BA46" s="14">
        <f t="shared" si="12"/>
        <v>0.34014906491958796</v>
      </c>
      <c r="BB46" s="14">
        <f t="shared" si="12"/>
        <v>0.07467935533712393</v>
      </c>
      <c r="BC46" s="14">
        <f t="shared" si="12"/>
        <v>2.0389387075899053</v>
      </c>
      <c r="BD46" s="14"/>
      <c r="BE46" s="14">
        <f aca="true" t="shared" si="37" ref="BE46:BS46">IF(BE$37=0,0,BE$10*BE19/BE$37)</f>
        <v>0.4253936189175927</v>
      </c>
      <c r="BF46" s="14">
        <f t="shared" si="37"/>
        <v>0.16495682793503502</v>
      </c>
      <c r="BG46" s="14">
        <f t="shared" si="37"/>
        <v>0</v>
      </c>
      <c r="BH46" s="14">
        <f t="shared" si="37"/>
        <v>0</v>
      </c>
      <c r="BI46" s="14">
        <f t="shared" si="37"/>
        <v>0.46281692065157665</v>
      </c>
      <c r="BJ46" s="14">
        <f t="shared" si="37"/>
        <v>0.33040201005025127</v>
      </c>
      <c r="BK46" s="14">
        <f t="shared" si="37"/>
        <v>0.04900807154189206</v>
      </c>
      <c r="BL46" s="14">
        <f t="shared" si="37"/>
        <v>0</v>
      </c>
      <c r="BM46" s="14">
        <f t="shared" si="37"/>
        <v>0</v>
      </c>
      <c r="BN46" s="14">
        <f t="shared" si="37"/>
        <v>0</v>
      </c>
      <c r="BO46" s="14">
        <f t="shared" si="37"/>
        <v>0</v>
      </c>
      <c r="BP46" s="14">
        <f t="shared" si="37"/>
        <v>0</v>
      </c>
      <c r="BQ46" s="14">
        <f t="shared" si="37"/>
        <v>0</v>
      </c>
      <c r="BR46" s="14">
        <f t="shared" si="37"/>
        <v>0</v>
      </c>
      <c r="BS46" s="14">
        <f t="shared" si="37"/>
        <v>0</v>
      </c>
      <c r="BT46" s="32">
        <v>0</v>
      </c>
      <c r="BU46" s="32">
        <v>0</v>
      </c>
      <c r="BV46" s="14">
        <f aca="true" t="shared" si="38" ref="BV46:CX46">IF(BV$37=0,0,BV$10*BV19/BV$37)</f>
        <v>0</v>
      </c>
      <c r="BW46" s="14">
        <f t="shared" si="38"/>
        <v>0</v>
      </c>
      <c r="BX46" s="14">
        <f t="shared" si="38"/>
        <v>0</v>
      </c>
      <c r="BY46" s="14">
        <f t="shared" si="38"/>
        <v>0</v>
      </c>
      <c r="BZ46" s="14">
        <f t="shared" si="38"/>
        <v>0</v>
      </c>
      <c r="CA46" s="14">
        <f t="shared" si="38"/>
        <v>0</v>
      </c>
      <c r="CB46" s="14">
        <f t="shared" si="38"/>
        <v>0</v>
      </c>
      <c r="CC46" s="14">
        <f t="shared" si="38"/>
        <v>0</v>
      </c>
      <c r="CD46" s="14">
        <f t="shared" si="38"/>
        <v>0</v>
      </c>
      <c r="CE46" s="14">
        <f t="shared" si="38"/>
        <v>0</v>
      </c>
      <c r="CF46" s="14">
        <f t="shared" si="38"/>
        <v>0</v>
      </c>
      <c r="CG46" s="14">
        <f t="shared" si="38"/>
        <v>0</v>
      </c>
      <c r="CH46" s="14">
        <f t="shared" si="38"/>
        <v>0.06776334570013946</v>
      </c>
      <c r="CI46" s="14">
        <f t="shared" si="38"/>
        <v>2.020386038329648</v>
      </c>
      <c r="CJ46" s="14">
        <f t="shared" si="38"/>
        <v>0</v>
      </c>
      <c r="CK46" s="14">
        <f t="shared" si="38"/>
        <v>0</v>
      </c>
      <c r="CL46" s="14">
        <f t="shared" si="38"/>
        <v>0</v>
      </c>
      <c r="CM46" s="14">
        <f t="shared" si="38"/>
        <v>0</v>
      </c>
      <c r="CN46" s="14">
        <f t="shared" si="38"/>
        <v>0</v>
      </c>
      <c r="CO46" s="14">
        <f t="shared" si="38"/>
        <v>0</v>
      </c>
      <c r="CP46" s="14">
        <f t="shared" si="38"/>
        <v>18.908007812500006</v>
      </c>
      <c r="CQ46" s="14">
        <f t="shared" si="38"/>
        <v>0.05099099099099099</v>
      </c>
      <c r="CR46" s="14">
        <f t="shared" si="38"/>
        <v>0</v>
      </c>
      <c r="CS46" s="14">
        <f t="shared" si="38"/>
        <v>0</v>
      </c>
      <c r="CT46" s="14">
        <f t="shared" si="38"/>
        <v>0</v>
      </c>
      <c r="CU46" s="14">
        <f t="shared" si="38"/>
        <v>0</v>
      </c>
      <c r="CV46" s="14">
        <f t="shared" si="38"/>
        <v>0</v>
      </c>
      <c r="CW46" s="14">
        <f t="shared" si="38"/>
        <v>0</v>
      </c>
      <c r="CX46" s="14">
        <f t="shared" si="38"/>
        <v>0</v>
      </c>
    </row>
    <row r="47" spans="1:102" ht="15">
      <c r="A47" s="13" t="s">
        <v>105</v>
      </c>
      <c r="B47" s="14">
        <f aca="true" t="shared" si="39" ref="B47:AF47">IF(B$37=0,0,B$10*B20/B$37)</f>
        <v>0</v>
      </c>
      <c r="C47" s="14">
        <f t="shared" si="39"/>
        <v>0</v>
      </c>
      <c r="D47" s="14">
        <f t="shared" si="39"/>
        <v>0</v>
      </c>
      <c r="E47" s="14">
        <f t="shared" si="39"/>
        <v>0</v>
      </c>
      <c r="F47" s="14">
        <f t="shared" si="39"/>
        <v>0</v>
      </c>
      <c r="G47" s="14">
        <f t="shared" si="39"/>
        <v>0.06067558974530437</v>
      </c>
      <c r="H47" s="14">
        <f t="shared" si="39"/>
        <v>0</v>
      </c>
      <c r="I47" s="14">
        <f t="shared" si="39"/>
        <v>0</v>
      </c>
      <c r="J47" s="14">
        <f t="shared" si="39"/>
        <v>0</v>
      </c>
      <c r="K47" s="14">
        <f t="shared" si="39"/>
        <v>0.008473152363006315</v>
      </c>
      <c r="L47" s="14">
        <f t="shared" si="39"/>
        <v>0</v>
      </c>
      <c r="M47" s="14">
        <f t="shared" si="39"/>
        <v>0</v>
      </c>
      <c r="N47" s="14">
        <f t="shared" si="39"/>
        <v>0.0008883902406621044</v>
      </c>
      <c r="O47" s="14">
        <f t="shared" si="39"/>
        <v>0.7419502966872479</v>
      </c>
      <c r="P47" s="14">
        <f t="shared" si="39"/>
        <v>0.020849174119974116</v>
      </c>
      <c r="Q47" s="14">
        <f t="shared" si="39"/>
        <v>0</v>
      </c>
      <c r="R47" s="14">
        <f t="shared" si="39"/>
        <v>0</v>
      </c>
      <c r="S47" s="14">
        <f t="shared" si="39"/>
        <v>0</v>
      </c>
      <c r="T47" s="14">
        <f t="shared" si="39"/>
        <v>0.06146522715666667</v>
      </c>
      <c r="U47" s="14">
        <f t="shared" si="39"/>
        <v>0</v>
      </c>
      <c r="V47" s="14">
        <f t="shared" si="39"/>
        <v>0</v>
      </c>
      <c r="W47" s="14">
        <f t="shared" si="39"/>
        <v>0</v>
      </c>
      <c r="X47" s="14">
        <f t="shared" si="39"/>
        <v>0</v>
      </c>
      <c r="Y47" s="14">
        <f t="shared" si="39"/>
        <v>0</v>
      </c>
      <c r="Z47" s="14">
        <f t="shared" si="39"/>
        <v>0</v>
      </c>
      <c r="AA47" s="14">
        <f t="shared" si="39"/>
        <v>0</v>
      </c>
      <c r="AB47" s="14">
        <f t="shared" si="39"/>
        <v>0</v>
      </c>
      <c r="AC47" s="14">
        <f t="shared" si="39"/>
        <v>0</v>
      </c>
      <c r="AD47" s="14">
        <f t="shared" si="39"/>
        <v>5190.526018888547</v>
      </c>
      <c r="AE47" s="14">
        <f t="shared" si="39"/>
        <v>0</v>
      </c>
      <c r="AF47" s="14">
        <f t="shared" si="39"/>
        <v>0</v>
      </c>
      <c r="AG47" s="14">
        <f aca="true" t="shared" si="40" ref="AG47:AX47">IF(AG$37=0,0,AG$10*AG20/AG$37)</f>
        <v>0</v>
      </c>
      <c r="AH47" s="14">
        <f t="shared" si="40"/>
        <v>0</v>
      </c>
      <c r="AI47" s="14">
        <f t="shared" si="40"/>
        <v>21.85823575031576</v>
      </c>
      <c r="AJ47" s="14">
        <f t="shared" si="40"/>
        <v>16.63398361737929</v>
      </c>
      <c r="AK47" s="14">
        <f t="shared" si="40"/>
        <v>4.0602573933501045</v>
      </c>
      <c r="AL47" s="14">
        <f t="shared" si="40"/>
        <v>2.823444278597032</v>
      </c>
      <c r="AM47" s="14">
        <f t="shared" si="40"/>
        <v>1544.7070076059654</v>
      </c>
      <c r="AN47" s="14">
        <f t="shared" si="40"/>
        <v>31.412603092160438</v>
      </c>
      <c r="AO47" s="14">
        <f t="shared" si="40"/>
        <v>2.610024545770536</v>
      </c>
      <c r="AP47" s="14">
        <f t="shared" si="40"/>
        <v>8.776574614960742</v>
      </c>
      <c r="AQ47" s="14">
        <f t="shared" si="40"/>
        <v>41.78136558610506</v>
      </c>
      <c r="AR47" s="14">
        <f t="shared" si="40"/>
        <v>21.216850050099232</v>
      </c>
      <c r="AS47" s="14">
        <f t="shared" si="40"/>
        <v>1.188045936383775</v>
      </c>
      <c r="AT47" s="14">
        <f t="shared" si="40"/>
        <v>32.99438935340812</v>
      </c>
      <c r="AU47" s="14">
        <f t="shared" si="40"/>
        <v>3.02443275588953</v>
      </c>
      <c r="AV47" s="14">
        <f t="shared" si="40"/>
        <v>74.10200651595036</v>
      </c>
      <c r="AW47" s="14">
        <f t="shared" si="40"/>
        <v>35.23575494343291</v>
      </c>
      <c r="AX47" s="14">
        <f t="shared" si="40"/>
        <v>0</v>
      </c>
      <c r="AY47" s="14"/>
      <c r="AZ47" s="14"/>
      <c r="BA47" s="14">
        <f t="shared" si="12"/>
        <v>0</v>
      </c>
      <c r="BB47" s="14">
        <f t="shared" si="12"/>
        <v>0</v>
      </c>
      <c r="BC47" s="14">
        <f t="shared" si="12"/>
        <v>2.0389387075899053</v>
      </c>
      <c r="BD47" s="14"/>
      <c r="BE47" s="14">
        <f aca="true" t="shared" si="41" ref="BE47:BS47">IF(BE$37=0,0,BE$10*BE20/BE$37)</f>
        <v>0.4253936189175927</v>
      </c>
      <c r="BF47" s="14">
        <f t="shared" si="41"/>
        <v>0.13746402327919585</v>
      </c>
      <c r="BG47" s="14">
        <f t="shared" si="41"/>
        <v>0</v>
      </c>
      <c r="BH47" s="14">
        <f t="shared" si="41"/>
        <v>7.4101415389285</v>
      </c>
      <c r="BI47" s="14">
        <f t="shared" si="41"/>
        <v>0.39670021770135144</v>
      </c>
      <c r="BJ47" s="14">
        <f t="shared" si="41"/>
        <v>0.2202680067001675</v>
      </c>
      <c r="BK47" s="14">
        <f t="shared" si="41"/>
        <v>0</v>
      </c>
      <c r="BL47" s="14">
        <f t="shared" si="41"/>
        <v>0</v>
      </c>
      <c r="BM47" s="14">
        <f t="shared" si="41"/>
        <v>8693.75303048022</v>
      </c>
      <c r="BN47" s="14">
        <f t="shared" si="41"/>
        <v>0</v>
      </c>
      <c r="BO47" s="14">
        <f t="shared" si="41"/>
        <v>21089.227151230312</v>
      </c>
      <c r="BP47" s="14">
        <f t="shared" si="41"/>
        <v>12835.931587905863</v>
      </c>
      <c r="BQ47" s="14">
        <f t="shared" si="41"/>
        <v>59.18702428571424</v>
      </c>
      <c r="BR47" s="14">
        <f t="shared" si="41"/>
        <v>21.30585714285715</v>
      </c>
      <c r="BS47" s="14">
        <f t="shared" si="41"/>
        <v>0</v>
      </c>
      <c r="BT47" s="32">
        <v>140.7379166871175</v>
      </c>
      <c r="BU47" s="32">
        <v>2472.8328166594106</v>
      </c>
      <c r="BV47" s="14">
        <f aca="true" t="shared" si="42" ref="BV47:CX47">IF(BV$37=0,0,BV$10*BV20/BV$37)</f>
        <v>1045.2662260196637</v>
      </c>
      <c r="BW47" s="14">
        <f t="shared" si="42"/>
        <v>0</v>
      </c>
      <c r="BX47" s="14">
        <f t="shared" si="42"/>
        <v>0</v>
      </c>
      <c r="BY47" s="14">
        <f t="shared" si="42"/>
        <v>0</v>
      </c>
      <c r="BZ47" s="14">
        <f t="shared" si="42"/>
        <v>0</v>
      </c>
      <c r="CA47" s="14">
        <f t="shared" si="42"/>
        <v>0</v>
      </c>
      <c r="CB47" s="14">
        <f t="shared" si="42"/>
        <v>0</v>
      </c>
      <c r="CC47" s="14">
        <f t="shared" si="42"/>
        <v>0</v>
      </c>
      <c r="CD47" s="14">
        <f t="shared" si="42"/>
        <v>0</v>
      </c>
      <c r="CE47" s="14">
        <f t="shared" si="42"/>
        <v>0</v>
      </c>
      <c r="CF47" s="14">
        <f t="shared" si="42"/>
        <v>1730.6868205497763</v>
      </c>
      <c r="CG47" s="14">
        <f t="shared" si="42"/>
        <v>27.932290827019184</v>
      </c>
      <c r="CH47" s="14">
        <f t="shared" si="42"/>
        <v>0</v>
      </c>
      <c r="CI47" s="14">
        <f t="shared" si="42"/>
        <v>0.30611909671661336</v>
      </c>
      <c r="CJ47" s="14">
        <f t="shared" si="42"/>
        <v>0</v>
      </c>
      <c r="CK47" s="14">
        <f t="shared" si="42"/>
        <v>0.44074063036011957</v>
      </c>
      <c r="CL47" s="14">
        <f t="shared" si="42"/>
        <v>0</v>
      </c>
      <c r="CM47" s="14">
        <f t="shared" si="42"/>
        <v>0</v>
      </c>
      <c r="CN47" s="14">
        <f t="shared" si="42"/>
        <v>0</v>
      </c>
      <c r="CO47" s="14">
        <f t="shared" si="42"/>
        <v>0</v>
      </c>
      <c r="CP47" s="14">
        <f t="shared" si="42"/>
        <v>1.2027994791666672</v>
      </c>
      <c r="CQ47" s="14">
        <f t="shared" si="42"/>
        <v>0</v>
      </c>
      <c r="CR47" s="14">
        <f t="shared" si="42"/>
        <v>0</v>
      </c>
      <c r="CS47" s="14">
        <f t="shared" si="42"/>
        <v>0</v>
      </c>
      <c r="CT47" s="14">
        <f t="shared" si="42"/>
        <v>0</v>
      </c>
      <c r="CU47" s="14">
        <f t="shared" si="42"/>
        <v>0</v>
      </c>
      <c r="CV47" s="14">
        <f t="shared" si="42"/>
        <v>0</v>
      </c>
      <c r="CW47" s="14">
        <f t="shared" si="42"/>
        <v>0</v>
      </c>
      <c r="CX47" s="14">
        <f t="shared" si="42"/>
        <v>0</v>
      </c>
    </row>
    <row r="48" spans="1:102" ht="15">
      <c r="A48" s="13" t="s">
        <v>26</v>
      </c>
      <c r="B48" s="14">
        <f aca="true" t="shared" si="43" ref="B48:AF48">IF(B$37=0,0,B$10*B21/B$37)</f>
        <v>0.004884280518876851</v>
      </c>
      <c r="C48" s="14">
        <f t="shared" si="43"/>
        <v>1.060597020106907</v>
      </c>
      <c r="D48" s="14">
        <f t="shared" si="43"/>
        <v>0</v>
      </c>
      <c r="E48" s="14">
        <f t="shared" si="43"/>
        <v>0.07401447397896557</v>
      </c>
      <c r="F48" s="14">
        <f t="shared" si="43"/>
        <v>0.25605797101449274</v>
      </c>
      <c r="G48" s="14">
        <f t="shared" si="43"/>
        <v>0</v>
      </c>
      <c r="H48" s="14">
        <f t="shared" si="43"/>
        <v>16.19631500810217</v>
      </c>
      <c r="I48" s="14">
        <f t="shared" si="43"/>
        <v>0.019561186821125797</v>
      </c>
      <c r="J48" s="14">
        <f t="shared" si="43"/>
        <v>0.014656349567592172</v>
      </c>
      <c r="K48" s="14">
        <f t="shared" si="43"/>
        <v>0.03897650086982905</v>
      </c>
      <c r="L48" s="14">
        <f t="shared" si="43"/>
        <v>0.3135509060542166</v>
      </c>
      <c r="M48" s="14">
        <f t="shared" si="43"/>
        <v>0.16657687546409697</v>
      </c>
      <c r="N48" s="14">
        <f t="shared" si="43"/>
        <v>0.04797307299575364</v>
      </c>
      <c r="O48" s="14">
        <f t="shared" si="43"/>
        <v>2.6895698254912737</v>
      </c>
      <c r="P48" s="14">
        <f t="shared" si="43"/>
        <v>1.6887831037179033</v>
      </c>
      <c r="Q48" s="14">
        <f t="shared" si="43"/>
        <v>0.3160960612982091</v>
      </c>
      <c r="R48" s="14">
        <f t="shared" si="43"/>
        <v>0.03191315552767484</v>
      </c>
      <c r="S48" s="14">
        <f t="shared" si="43"/>
        <v>0</v>
      </c>
      <c r="T48" s="14">
        <f t="shared" si="43"/>
        <v>0.7888037485105556</v>
      </c>
      <c r="U48" s="14">
        <f t="shared" si="43"/>
        <v>0.415126050973981</v>
      </c>
      <c r="V48" s="14">
        <f t="shared" si="43"/>
        <v>0</v>
      </c>
      <c r="W48" s="14">
        <f t="shared" si="43"/>
        <v>0</v>
      </c>
      <c r="X48" s="14">
        <f t="shared" si="43"/>
        <v>1.975537320703351</v>
      </c>
      <c r="Y48" s="14">
        <f t="shared" si="43"/>
        <v>0</v>
      </c>
      <c r="Z48" s="14">
        <f t="shared" si="43"/>
        <v>0</v>
      </c>
      <c r="AA48" s="14">
        <f t="shared" si="43"/>
        <v>13.057415254368081</v>
      </c>
      <c r="AB48" s="14">
        <f t="shared" si="43"/>
        <v>3.1192315124187027</v>
      </c>
      <c r="AC48" s="14">
        <f t="shared" si="43"/>
        <v>0</v>
      </c>
      <c r="AD48" s="14">
        <f t="shared" si="43"/>
        <v>0.3959513325874244</v>
      </c>
      <c r="AE48" s="14">
        <f t="shared" si="43"/>
        <v>0.10068595239756026</v>
      </c>
      <c r="AF48" s="14">
        <f t="shared" si="43"/>
        <v>0</v>
      </c>
      <c r="AG48" s="14">
        <f aca="true" t="shared" si="44" ref="AG48:AX48">IF(AG$37=0,0,AG$10*AG21/AG$37)</f>
        <v>0</v>
      </c>
      <c r="AH48" s="14">
        <f t="shared" si="44"/>
        <v>0</v>
      </c>
      <c r="AI48" s="14">
        <f t="shared" si="44"/>
        <v>196.0665334330369</v>
      </c>
      <c r="AJ48" s="14">
        <f t="shared" si="44"/>
        <v>40.832776321732105</v>
      </c>
      <c r="AK48" s="14">
        <f t="shared" si="44"/>
        <v>7.767448926408896</v>
      </c>
      <c r="AL48" s="14">
        <f t="shared" si="44"/>
        <v>2.5975687363092694</v>
      </c>
      <c r="AM48" s="14">
        <f t="shared" si="44"/>
        <v>7578.242187197746</v>
      </c>
      <c r="AN48" s="14">
        <f t="shared" si="44"/>
        <v>124.60477786904138</v>
      </c>
      <c r="AO48" s="14">
        <f t="shared" si="44"/>
        <v>17.710880846300068</v>
      </c>
      <c r="AP48" s="14">
        <f t="shared" si="44"/>
        <v>18.820876674304703</v>
      </c>
      <c r="AQ48" s="14">
        <f t="shared" si="44"/>
        <v>103.64604458195628</v>
      </c>
      <c r="AR48" s="14">
        <f t="shared" si="44"/>
        <v>45.06717329142858</v>
      </c>
      <c r="AS48" s="14">
        <f t="shared" si="44"/>
        <v>2.772107184895475</v>
      </c>
      <c r="AT48" s="14">
        <f t="shared" si="44"/>
        <v>104.83391733510196</v>
      </c>
      <c r="AU48" s="14">
        <f t="shared" si="44"/>
        <v>64.16319958756293</v>
      </c>
      <c r="AV48" s="14">
        <f t="shared" si="44"/>
        <v>428.0292116915922</v>
      </c>
      <c r="AW48" s="14">
        <f t="shared" si="44"/>
        <v>162.31285263294325</v>
      </c>
      <c r="AX48" s="14">
        <f t="shared" si="44"/>
        <v>0</v>
      </c>
      <c r="AY48" s="14"/>
      <c r="AZ48" s="14"/>
      <c r="BA48" s="14">
        <f t="shared" si="12"/>
        <v>1.8283012239427854</v>
      </c>
      <c r="BB48" s="14">
        <f t="shared" si="12"/>
        <v>0.4014015349370411</v>
      </c>
      <c r="BC48" s="14">
        <f t="shared" si="12"/>
        <v>0</v>
      </c>
      <c r="BD48" s="14"/>
      <c r="BE48" s="14">
        <f aca="true" t="shared" si="45" ref="BE48:BS48">IF(BE$37=0,0,BE$10*BE21/BE$37)</f>
        <v>0.1417978729725309</v>
      </c>
      <c r="BF48" s="14">
        <f t="shared" si="45"/>
        <v>0</v>
      </c>
      <c r="BG48" s="14">
        <f t="shared" si="45"/>
        <v>0.23821069173844905</v>
      </c>
      <c r="BH48" s="14">
        <f t="shared" si="45"/>
        <v>1.560029797669158</v>
      </c>
      <c r="BI48" s="14">
        <f t="shared" si="45"/>
        <v>0.6611670295022523</v>
      </c>
      <c r="BJ48" s="14">
        <f t="shared" si="45"/>
        <v>0</v>
      </c>
      <c r="BK48" s="14">
        <f t="shared" si="45"/>
        <v>0.04900807154189206</v>
      </c>
      <c r="BL48" s="14">
        <f t="shared" si="45"/>
        <v>0</v>
      </c>
      <c r="BM48" s="14">
        <f t="shared" si="45"/>
        <v>0.2773923305089251</v>
      </c>
      <c r="BN48" s="14">
        <f t="shared" si="45"/>
        <v>0</v>
      </c>
      <c r="BO48" s="14">
        <f t="shared" si="45"/>
        <v>504.3827644842993</v>
      </c>
      <c r="BP48" s="14">
        <f t="shared" si="45"/>
        <v>306.99193539017875</v>
      </c>
      <c r="BQ48" s="14">
        <f t="shared" si="45"/>
        <v>0.522853571428571</v>
      </c>
      <c r="BR48" s="14">
        <f t="shared" si="45"/>
        <v>0.1882142857142858</v>
      </c>
      <c r="BS48" s="14">
        <f t="shared" si="45"/>
        <v>0</v>
      </c>
      <c r="BT48" s="32">
        <v>0.08328649508890108</v>
      </c>
      <c r="BU48" s="32">
        <v>0.07695769019034365</v>
      </c>
      <c r="BV48" s="14">
        <f aca="true" t="shared" si="46" ref="BV48:CX48">IF(BV$37=0,0,BV$10*BV21/BV$37)</f>
        <v>0</v>
      </c>
      <c r="BW48" s="14">
        <f t="shared" si="46"/>
        <v>0</v>
      </c>
      <c r="BX48" s="14">
        <f t="shared" si="46"/>
        <v>0</v>
      </c>
      <c r="BY48" s="14">
        <f t="shared" si="46"/>
        <v>0</v>
      </c>
      <c r="BZ48" s="14">
        <f t="shared" si="46"/>
        <v>0</v>
      </c>
      <c r="CA48" s="14">
        <f t="shared" si="46"/>
        <v>0</v>
      </c>
      <c r="CB48" s="14">
        <f t="shared" si="46"/>
        <v>0</v>
      </c>
      <c r="CC48" s="14">
        <f t="shared" si="46"/>
        <v>0</v>
      </c>
      <c r="CD48" s="14">
        <f t="shared" si="46"/>
        <v>0</v>
      </c>
      <c r="CE48" s="14">
        <f t="shared" si="46"/>
        <v>0</v>
      </c>
      <c r="CF48" s="14">
        <f t="shared" si="46"/>
        <v>41.392157083125404</v>
      </c>
      <c r="CG48" s="14">
        <f t="shared" si="46"/>
        <v>0</v>
      </c>
      <c r="CH48" s="14">
        <f t="shared" si="46"/>
        <v>0.03388167285006973</v>
      </c>
      <c r="CI48" s="14">
        <f t="shared" si="46"/>
        <v>2.265281315702939</v>
      </c>
      <c r="CJ48" s="14">
        <f t="shared" si="46"/>
        <v>0</v>
      </c>
      <c r="CK48" s="14">
        <f t="shared" si="46"/>
        <v>0.7555553663316337</v>
      </c>
      <c r="CL48" s="14">
        <f t="shared" si="46"/>
        <v>0</v>
      </c>
      <c r="CM48" s="14">
        <f t="shared" si="46"/>
        <v>0</v>
      </c>
      <c r="CN48" s="14">
        <f t="shared" si="46"/>
        <v>0</v>
      </c>
      <c r="CO48" s="14">
        <f t="shared" si="46"/>
        <v>0</v>
      </c>
      <c r="CP48" s="14">
        <f t="shared" si="46"/>
        <v>4.041406250000002</v>
      </c>
      <c r="CQ48" s="14">
        <f t="shared" si="46"/>
        <v>0</v>
      </c>
      <c r="CR48" s="14">
        <f t="shared" si="46"/>
        <v>0</v>
      </c>
      <c r="CS48" s="14">
        <f t="shared" si="46"/>
        <v>0</v>
      </c>
      <c r="CT48" s="14">
        <f t="shared" si="46"/>
        <v>0</v>
      </c>
      <c r="CU48" s="14">
        <f t="shared" si="46"/>
        <v>0</v>
      </c>
      <c r="CV48" s="14">
        <f t="shared" si="46"/>
        <v>0</v>
      </c>
      <c r="CW48" s="14">
        <f t="shared" si="46"/>
        <v>0</v>
      </c>
      <c r="CX48" s="14">
        <f t="shared" si="46"/>
        <v>0</v>
      </c>
    </row>
    <row r="49" spans="1:102" ht="15">
      <c r="A49" s="13" t="s">
        <v>110</v>
      </c>
      <c r="B49" s="14">
        <f aca="true" t="shared" si="47" ref="B49:AF49">IF(B$37=0,0,B$10*B22/B$37)</f>
        <v>3.992899324181826</v>
      </c>
      <c r="C49" s="14">
        <f t="shared" si="47"/>
        <v>212.1194040213814</v>
      </c>
      <c r="D49" s="14">
        <f t="shared" si="47"/>
        <v>369.48672155079726</v>
      </c>
      <c r="E49" s="14">
        <f t="shared" si="47"/>
        <v>95.03458458899179</v>
      </c>
      <c r="F49" s="14">
        <f t="shared" si="47"/>
        <v>27.47136231884058</v>
      </c>
      <c r="G49" s="14">
        <f t="shared" si="47"/>
        <v>30.15576810341627</v>
      </c>
      <c r="H49" s="14">
        <f t="shared" si="47"/>
        <v>1841.2265379665241</v>
      </c>
      <c r="I49" s="14">
        <f t="shared" si="47"/>
        <v>15.159919786372491</v>
      </c>
      <c r="J49" s="14">
        <f t="shared" si="47"/>
        <v>3.6201183431952666</v>
      </c>
      <c r="K49" s="14">
        <f t="shared" si="47"/>
        <v>1.4573822064370863</v>
      </c>
      <c r="L49" s="14">
        <f t="shared" si="47"/>
        <v>55.87925075751932</v>
      </c>
      <c r="M49" s="14">
        <f t="shared" si="47"/>
        <v>29.686378877351565</v>
      </c>
      <c r="N49" s="14">
        <f t="shared" si="47"/>
        <v>1.617758628245692</v>
      </c>
      <c r="O49" s="14">
        <f t="shared" si="47"/>
        <v>555.8135160058346</v>
      </c>
      <c r="P49" s="14">
        <f t="shared" si="47"/>
        <v>17.700948827858024</v>
      </c>
      <c r="Q49" s="14">
        <f t="shared" si="47"/>
        <v>793.2430658278557</v>
      </c>
      <c r="R49" s="14">
        <f t="shared" si="47"/>
        <v>80.0860637967</v>
      </c>
      <c r="S49" s="14">
        <f t="shared" si="47"/>
        <v>179.90702815086382</v>
      </c>
      <c r="T49" s="14">
        <f t="shared" si="47"/>
        <v>27.46471233450389</v>
      </c>
      <c r="U49" s="14">
        <f t="shared" si="47"/>
        <v>46.18277317085539</v>
      </c>
      <c r="V49" s="14">
        <f t="shared" si="47"/>
        <v>384.35215198674325</v>
      </c>
      <c r="W49" s="14">
        <f t="shared" si="47"/>
        <v>64.04300384568505</v>
      </c>
      <c r="X49" s="14">
        <f t="shared" si="47"/>
        <v>180.16900364814563</v>
      </c>
      <c r="Y49" s="14">
        <f t="shared" si="47"/>
        <v>20.667968290244907</v>
      </c>
      <c r="Z49" s="14">
        <f t="shared" si="47"/>
        <v>0.8061316027790557</v>
      </c>
      <c r="AA49" s="14">
        <f t="shared" si="47"/>
        <v>223.18179810285343</v>
      </c>
      <c r="AB49" s="14">
        <f t="shared" si="47"/>
        <v>26.321337216662414</v>
      </c>
      <c r="AC49" s="14">
        <f t="shared" si="47"/>
        <v>0</v>
      </c>
      <c r="AD49" s="14">
        <f t="shared" si="47"/>
        <v>13.264369641678716</v>
      </c>
      <c r="AE49" s="14">
        <f t="shared" si="47"/>
        <v>94.04067953932127</v>
      </c>
      <c r="AF49" s="14">
        <f t="shared" si="47"/>
        <v>0</v>
      </c>
      <c r="AG49" s="14">
        <f aca="true" t="shared" si="48" ref="AG49:AX49">IF(AG$37=0,0,AG$10*AG22/AG$37)</f>
        <v>2490.3554776997094</v>
      </c>
      <c r="AH49" s="14">
        <f t="shared" si="48"/>
        <v>1346.5187488215656</v>
      </c>
      <c r="AI49" s="14">
        <f t="shared" si="48"/>
        <v>118.05025517138041</v>
      </c>
      <c r="AJ49" s="14">
        <f t="shared" si="48"/>
        <v>94.64607732679377</v>
      </c>
      <c r="AK49" s="14">
        <f t="shared" si="48"/>
        <v>39.896442212918416</v>
      </c>
      <c r="AL49" s="14">
        <f t="shared" si="48"/>
        <v>7.2280173532084016</v>
      </c>
      <c r="AM49" s="14">
        <f t="shared" si="48"/>
        <v>363.09348886376085</v>
      </c>
      <c r="AN49" s="14">
        <f t="shared" si="48"/>
        <v>39.03702131841297</v>
      </c>
      <c r="AO49" s="14">
        <f t="shared" si="48"/>
        <v>2.610024545770536</v>
      </c>
      <c r="AP49" s="14">
        <f t="shared" si="48"/>
        <v>252.18024393653866</v>
      </c>
      <c r="AQ49" s="14">
        <f t="shared" si="48"/>
        <v>16.248308839040856</v>
      </c>
      <c r="AR49" s="14">
        <f t="shared" si="48"/>
        <v>141.01503616435977</v>
      </c>
      <c r="AS49" s="14">
        <f t="shared" si="48"/>
        <v>4.554176089471137</v>
      </c>
      <c r="AT49" s="14">
        <f t="shared" si="48"/>
        <v>93.42016055296368</v>
      </c>
      <c r="AU49" s="14">
        <f t="shared" si="48"/>
        <v>32.138131247162576</v>
      </c>
      <c r="AV49" s="14">
        <f t="shared" si="48"/>
        <v>24.754075690193147</v>
      </c>
      <c r="AW49" s="14">
        <f t="shared" si="48"/>
        <v>22.593296572525265</v>
      </c>
      <c r="AX49" s="14">
        <f t="shared" si="48"/>
        <v>30.734518081443216</v>
      </c>
      <c r="AY49" s="14"/>
      <c r="AZ49" s="14"/>
      <c r="BA49" s="14">
        <f t="shared" si="12"/>
        <v>33.334608362119624</v>
      </c>
      <c r="BB49" s="14">
        <f t="shared" si="12"/>
        <v>7.3185768230381445</v>
      </c>
      <c r="BC49" s="14">
        <f t="shared" si="12"/>
        <v>0.10731256355736343</v>
      </c>
      <c r="BD49" s="14"/>
      <c r="BE49" s="14">
        <f aca="true" t="shared" si="49" ref="BE49:BS49">IF(BE$37=0,0,BE$10*BE22/BE$37)</f>
        <v>4.67932980809352</v>
      </c>
      <c r="BF49" s="14">
        <f t="shared" si="49"/>
        <v>4.178906307687554</v>
      </c>
      <c r="BG49" s="14">
        <f t="shared" si="49"/>
        <v>3.6412205737162924</v>
      </c>
      <c r="BH49" s="14">
        <f t="shared" si="49"/>
        <v>59.801142243984394</v>
      </c>
      <c r="BI49" s="14">
        <f t="shared" si="49"/>
        <v>16.727525846406984</v>
      </c>
      <c r="BJ49" s="14">
        <f t="shared" si="49"/>
        <v>43.833333333333336</v>
      </c>
      <c r="BK49" s="14">
        <f t="shared" si="49"/>
        <v>2.0093309332175746</v>
      </c>
      <c r="BL49" s="14">
        <f t="shared" si="49"/>
        <v>0</v>
      </c>
      <c r="BM49" s="14">
        <f t="shared" si="49"/>
        <v>0</v>
      </c>
      <c r="BN49" s="14">
        <f t="shared" si="49"/>
        <v>0</v>
      </c>
      <c r="BO49" s="14">
        <f t="shared" si="49"/>
        <v>16.228142502392522</v>
      </c>
      <c r="BP49" s="14">
        <f t="shared" si="49"/>
        <v>9.877238528740763</v>
      </c>
      <c r="BQ49" s="14">
        <f t="shared" si="49"/>
        <v>0.522853571428571</v>
      </c>
      <c r="BR49" s="14">
        <f t="shared" si="49"/>
        <v>0.1882142857142858</v>
      </c>
      <c r="BS49" s="14">
        <f t="shared" si="49"/>
        <v>0</v>
      </c>
      <c r="BT49" s="32">
        <v>0.9185632102819486</v>
      </c>
      <c r="BU49" s="32">
        <v>18.761347356451004</v>
      </c>
      <c r="BV49" s="14">
        <f aca="true" t="shared" si="50" ref="BV49:CX49">IF(BV$37=0,0,BV$10*BV22/BV$37)</f>
        <v>0</v>
      </c>
      <c r="BW49" s="14">
        <f t="shared" si="50"/>
        <v>0</v>
      </c>
      <c r="BX49" s="14">
        <f t="shared" si="50"/>
        <v>0</v>
      </c>
      <c r="BY49" s="14">
        <f t="shared" si="50"/>
        <v>0</v>
      </c>
      <c r="BZ49" s="14">
        <f t="shared" si="50"/>
        <v>0</v>
      </c>
      <c r="CA49" s="14">
        <f t="shared" si="50"/>
        <v>0</v>
      </c>
      <c r="CB49" s="14">
        <f t="shared" si="50"/>
        <v>0</v>
      </c>
      <c r="CC49" s="14">
        <f t="shared" si="50"/>
        <v>0</v>
      </c>
      <c r="CD49" s="14">
        <f t="shared" si="50"/>
        <v>0</v>
      </c>
      <c r="CE49" s="14">
        <f t="shared" si="50"/>
        <v>0</v>
      </c>
      <c r="CF49" s="14">
        <f t="shared" si="50"/>
        <v>1.3317620484378878</v>
      </c>
      <c r="CG49" s="14">
        <f t="shared" si="50"/>
        <v>0</v>
      </c>
      <c r="CH49" s="14">
        <f t="shared" si="50"/>
        <v>0</v>
      </c>
      <c r="CI49" s="14">
        <f t="shared" si="50"/>
        <v>1.3469240255530988</v>
      </c>
      <c r="CJ49" s="14">
        <f t="shared" si="50"/>
        <v>0</v>
      </c>
      <c r="CK49" s="14">
        <f t="shared" si="50"/>
        <v>65.92220571243503</v>
      </c>
      <c r="CL49" s="14">
        <f t="shared" si="50"/>
        <v>0</v>
      </c>
      <c r="CM49" s="14">
        <f t="shared" si="50"/>
        <v>0</v>
      </c>
      <c r="CN49" s="14">
        <f t="shared" si="50"/>
        <v>0</v>
      </c>
      <c r="CO49" s="14">
        <f t="shared" si="50"/>
        <v>0.49351970822634744</v>
      </c>
      <c r="CP49" s="14">
        <f t="shared" si="50"/>
        <v>0</v>
      </c>
      <c r="CQ49" s="14">
        <f t="shared" si="50"/>
        <v>0</v>
      </c>
      <c r="CR49" s="14">
        <f t="shared" si="50"/>
        <v>0</v>
      </c>
      <c r="CS49" s="14">
        <f t="shared" si="50"/>
        <v>0</v>
      </c>
      <c r="CT49" s="14">
        <f t="shared" si="50"/>
        <v>0</v>
      </c>
      <c r="CU49" s="14">
        <f t="shared" si="50"/>
        <v>0</v>
      </c>
      <c r="CV49" s="14">
        <f t="shared" si="50"/>
        <v>0</v>
      </c>
      <c r="CW49" s="14">
        <f t="shared" si="50"/>
        <v>0</v>
      </c>
      <c r="CX49" s="14">
        <f t="shared" si="50"/>
        <v>0</v>
      </c>
    </row>
    <row r="50" spans="1:102" ht="15">
      <c r="A50" s="13" t="s">
        <v>111</v>
      </c>
      <c r="B50" s="14">
        <f aca="true" t="shared" si="51" ref="B50:AF50">IF(B$37=0,0,B$10*B23/B$37)</f>
        <v>0.0024421402594384254</v>
      </c>
      <c r="C50" s="14">
        <f t="shared" si="51"/>
        <v>0</v>
      </c>
      <c r="D50" s="14">
        <f t="shared" si="51"/>
        <v>0</v>
      </c>
      <c r="E50" s="14">
        <f t="shared" si="51"/>
        <v>0</v>
      </c>
      <c r="F50" s="14">
        <f t="shared" si="51"/>
        <v>0.14631884057971015</v>
      </c>
      <c r="G50" s="14">
        <f t="shared" si="51"/>
        <v>1.304525179524044</v>
      </c>
      <c r="H50" s="14">
        <f t="shared" si="51"/>
        <v>0.18404903418297924</v>
      </c>
      <c r="I50" s="14">
        <f t="shared" si="51"/>
        <v>0.958498154235164</v>
      </c>
      <c r="J50" s="14">
        <f t="shared" si="51"/>
        <v>2.403641329085116</v>
      </c>
      <c r="K50" s="14">
        <f t="shared" si="51"/>
        <v>0.18132546056833512</v>
      </c>
      <c r="L50" s="14">
        <f t="shared" si="51"/>
        <v>15.744734782579592</v>
      </c>
      <c r="M50" s="14">
        <f t="shared" si="51"/>
        <v>8.364538817947155</v>
      </c>
      <c r="N50" s="14">
        <f t="shared" si="51"/>
        <v>0.07551317045627887</v>
      </c>
      <c r="O50" s="14">
        <f t="shared" si="51"/>
        <v>102.0181657944966</v>
      </c>
      <c r="P50" s="14">
        <f t="shared" si="51"/>
        <v>23.080035750811348</v>
      </c>
      <c r="Q50" s="14">
        <f t="shared" si="51"/>
        <v>800.6713232683636</v>
      </c>
      <c r="R50" s="14">
        <f t="shared" si="51"/>
        <v>80.83602295160037</v>
      </c>
      <c r="S50" s="14">
        <f t="shared" si="51"/>
        <v>765.0141626779148</v>
      </c>
      <c r="T50" s="14">
        <f t="shared" si="51"/>
        <v>1.9668872690133334</v>
      </c>
      <c r="U50" s="14">
        <f t="shared" si="51"/>
        <v>21.482773137903518</v>
      </c>
      <c r="V50" s="14">
        <f t="shared" si="51"/>
        <v>689.5033631330159</v>
      </c>
      <c r="W50" s="14">
        <f t="shared" si="51"/>
        <v>114.88908363979597</v>
      </c>
      <c r="X50" s="14">
        <f t="shared" si="51"/>
        <v>98.67808916913239</v>
      </c>
      <c r="Y50" s="14">
        <f t="shared" si="51"/>
        <v>74.9213850521378</v>
      </c>
      <c r="Z50" s="14">
        <f t="shared" si="51"/>
        <v>2.9222270600740767</v>
      </c>
      <c r="AA50" s="14">
        <f t="shared" si="51"/>
        <v>177.59699867794214</v>
      </c>
      <c r="AB50" s="14">
        <f t="shared" si="51"/>
        <v>0</v>
      </c>
      <c r="AC50" s="14">
        <f t="shared" si="51"/>
        <v>0</v>
      </c>
      <c r="AD50" s="14">
        <f t="shared" si="51"/>
        <v>0</v>
      </c>
      <c r="AE50" s="14">
        <f t="shared" si="51"/>
        <v>0</v>
      </c>
      <c r="AF50" s="14">
        <f t="shared" si="51"/>
        <v>0</v>
      </c>
      <c r="AG50" s="14">
        <f aca="true" t="shared" si="52" ref="AG50:AX50">IF(AG$37=0,0,AG$10*AG23/AG$37)</f>
        <v>0</v>
      </c>
      <c r="AH50" s="14">
        <f t="shared" si="52"/>
        <v>0</v>
      </c>
      <c r="AI50" s="14">
        <f t="shared" si="52"/>
        <v>0.23673179512977358</v>
      </c>
      <c r="AJ50" s="14">
        <f t="shared" si="52"/>
        <v>0.08596373962469916</v>
      </c>
      <c r="AK50" s="14">
        <f t="shared" si="52"/>
        <v>0.06619984880462126</v>
      </c>
      <c r="AL50" s="14">
        <f t="shared" si="52"/>
        <v>0.05646888557194064</v>
      </c>
      <c r="AM50" s="14">
        <f t="shared" si="52"/>
        <v>0</v>
      </c>
      <c r="AN50" s="14">
        <f t="shared" si="52"/>
        <v>0</v>
      </c>
      <c r="AO50" s="14">
        <f t="shared" si="52"/>
        <v>0</v>
      </c>
      <c r="AP50" s="14">
        <f t="shared" si="52"/>
        <v>0</v>
      </c>
      <c r="AQ50" s="14">
        <f t="shared" si="52"/>
        <v>0</v>
      </c>
      <c r="AR50" s="14">
        <f t="shared" si="52"/>
        <v>0</v>
      </c>
      <c r="AS50" s="14">
        <f t="shared" si="52"/>
        <v>0</v>
      </c>
      <c r="AT50" s="14">
        <f t="shared" si="52"/>
        <v>0</v>
      </c>
      <c r="AU50" s="14">
        <f t="shared" si="52"/>
        <v>0</v>
      </c>
      <c r="AV50" s="14">
        <f t="shared" si="52"/>
        <v>0</v>
      </c>
      <c r="AW50" s="14">
        <f t="shared" si="52"/>
        <v>0</v>
      </c>
      <c r="AX50" s="14">
        <f t="shared" si="52"/>
        <v>17.30723926004675</v>
      </c>
      <c r="AY50" s="14"/>
      <c r="AZ50" s="14"/>
      <c r="BA50" s="14">
        <f t="shared" si="12"/>
        <v>11.565068207265991</v>
      </c>
      <c r="BB50" s="14">
        <f t="shared" si="12"/>
        <v>2.5390980814622135</v>
      </c>
      <c r="BC50" s="14">
        <f t="shared" si="12"/>
        <v>2.8974392160488125</v>
      </c>
      <c r="BD50" s="14"/>
      <c r="BE50" s="14">
        <f aca="true" t="shared" si="53" ref="BE50:BS50">IF(BE$37=0,0,BE$10*BE23/BE$37)</f>
        <v>9.784053235104633</v>
      </c>
      <c r="BF50" s="14">
        <f t="shared" si="53"/>
        <v>7.94542054553752</v>
      </c>
      <c r="BG50" s="14">
        <f t="shared" si="53"/>
        <v>0.13612039527911374</v>
      </c>
      <c r="BH50" s="14">
        <f t="shared" si="53"/>
        <v>79.69152216426616</v>
      </c>
      <c r="BI50" s="14">
        <f t="shared" si="53"/>
        <v>55.27356366638829</v>
      </c>
      <c r="BJ50" s="14">
        <f t="shared" si="53"/>
        <v>91.41122278056952</v>
      </c>
      <c r="BK50" s="14">
        <f t="shared" si="53"/>
        <v>20.142317403717634</v>
      </c>
      <c r="BL50" s="14">
        <f t="shared" si="53"/>
        <v>0.10279874213836478</v>
      </c>
      <c r="BM50" s="14">
        <f t="shared" si="53"/>
        <v>0</v>
      </c>
      <c r="BN50" s="14">
        <f t="shared" si="53"/>
        <v>0</v>
      </c>
      <c r="BO50" s="14">
        <f t="shared" si="53"/>
        <v>0</v>
      </c>
      <c r="BP50" s="14">
        <f t="shared" si="53"/>
        <v>0</v>
      </c>
      <c r="BQ50" s="14">
        <f t="shared" si="53"/>
        <v>0</v>
      </c>
      <c r="BR50" s="14">
        <f t="shared" si="53"/>
        <v>0</v>
      </c>
      <c r="BS50" s="14">
        <f t="shared" si="53"/>
        <v>0</v>
      </c>
      <c r="BT50" s="32">
        <v>0.20835948146330854</v>
      </c>
      <c r="BU50" s="32">
        <v>4.489434361938202</v>
      </c>
      <c r="BV50" s="14">
        <f aca="true" t="shared" si="54" ref="BV50:CX50">IF(BV$37=0,0,BV$10*BV23/BV$37)</f>
        <v>1.6891826535547245</v>
      </c>
      <c r="BW50" s="14">
        <f t="shared" si="54"/>
        <v>0</v>
      </c>
      <c r="BX50" s="14">
        <f t="shared" si="54"/>
        <v>0</v>
      </c>
      <c r="BY50" s="14">
        <f t="shared" si="54"/>
        <v>0.005977132805628841</v>
      </c>
      <c r="BZ50" s="14">
        <f t="shared" si="54"/>
        <v>0</v>
      </c>
      <c r="CA50" s="14">
        <f t="shared" si="54"/>
        <v>0</v>
      </c>
      <c r="CB50" s="14">
        <f t="shared" si="54"/>
        <v>0</v>
      </c>
      <c r="CC50" s="14">
        <f t="shared" si="54"/>
        <v>0</v>
      </c>
      <c r="CD50" s="14">
        <f t="shared" si="54"/>
        <v>0</v>
      </c>
      <c r="CE50" s="14">
        <f t="shared" si="54"/>
        <v>0</v>
      </c>
      <c r="CF50" s="14">
        <f t="shared" si="54"/>
        <v>0</v>
      </c>
      <c r="CG50" s="14">
        <f t="shared" si="54"/>
        <v>0.04513944865387716</v>
      </c>
      <c r="CH50" s="14">
        <f t="shared" si="54"/>
        <v>0</v>
      </c>
      <c r="CI50" s="14">
        <f t="shared" si="54"/>
        <v>0</v>
      </c>
      <c r="CJ50" s="14">
        <f t="shared" si="54"/>
        <v>8.005393896380413</v>
      </c>
      <c r="CK50" s="14">
        <f t="shared" si="54"/>
        <v>164.2073662827417</v>
      </c>
      <c r="CL50" s="14">
        <f t="shared" si="54"/>
        <v>1.537108792846498</v>
      </c>
      <c r="CM50" s="14">
        <f t="shared" si="54"/>
        <v>0</v>
      </c>
      <c r="CN50" s="14">
        <f t="shared" si="54"/>
        <v>17.478940836715577</v>
      </c>
      <c r="CO50" s="14">
        <f t="shared" si="54"/>
        <v>19.61740840199731</v>
      </c>
      <c r="CP50" s="14">
        <f t="shared" si="54"/>
        <v>0</v>
      </c>
      <c r="CQ50" s="14">
        <f t="shared" si="54"/>
        <v>0</v>
      </c>
      <c r="CR50" s="14">
        <f t="shared" si="54"/>
        <v>0</v>
      </c>
      <c r="CS50" s="14">
        <f t="shared" si="54"/>
        <v>0</v>
      </c>
      <c r="CT50" s="14">
        <f t="shared" si="54"/>
        <v>0</v>
      </c>
      <c r="CU50" s="14">
        <f t="shared" si="54"/>
        <v>0</v>
      </c>
      <c r="CV50" s="14">
        <f t="shared" si="54"/>
        <v>0</v>
      </c>
      <c r="CW50" s="14">
        <f t="shared" si="54"/>
        <v>0</v>
      </c>
      <c r="CX50" s="14">
        <f t="shared" si="54"/>
        <v>0</v>
      </c>
    </row>
    <row r="51" spans="1:102" ht="15">
      <c r="A51" s="13" t="s">
        <v>91</v>
      </c>
      <c r="B51" s="14">
        <f aca="true" t="shared" si="55" ref="B51:AF51">IF(B$37=0,0,B$10*B24/B$37)</f>
        <v>0</v>
      </c>
      <c r="C51" s="14">
        <f t="shared" si="55"/>
        <v>0</v>
      </c>
      <c r="D51" s="14">
        <f t="shared" si="55"/>
        <v>0</v>
      </c>
      <c r="E51" s="14">
        <f t="shared" si="55"/>
        <v>0</v>
      </c>
      <c r="F51" s="14">
        <f t="shared" si="55"/>
        <v>0</v>
      </c>
      <c r="G51" s="14">
        <f t="shared" si="55"/>
        <v>0</v>
      </c>
      <c r="H51" s="14">
        <f t="shared" si="55"/>
        <v>0</v>
      </c>
      <c r="I51" s="14">
        <f t="shared" si="55"/>
        <v>0</v>
      </c>
      <c r="J51" s="14">
        <f t="shared" si="55"/>
        <v>0</v>
      </c>
      <c r="K51" s="14">
        <f t="shared" si="55"/>
        <v>0</v>
      </c>
      <c r="L51" s="14">
        <f t="shared" si="55"/>
        <v>0</v>
      </c>
      <c r="M51" s="14">
        <f t="shared" si="55"/>
        <v>0</v>
      </c>
      <c r="N51" s="14">
        <f t="shared" si="55"/>
        <v>0</v>
      </c>
      <c r="O51" s="14">
        <f t="shared" si="55"/>
        <v>0</v>
      </c>
      <c r="P51" s="14">
        <f t="shared" si="55"/>
        <v>0</v>
      </c>
      <c r="Q51" s="14">
        <f t="shared" si="55"/>
        <v>0</v>
      </c>
      <c r="R51" s="14">
        <f t="shared" si="55"/>
        <v>0</v>
      </c>
      <c r="S51" s="14">
        <f t="shared" si="55"/>
        <v>0</v>
      </c>
      <c r="T51" s="14">
        <f t="shared" si="55"/>
        <v>0</v>
      </c>
      <c r="U51" s="14">
        <f t="shared" si="55"/>
        <v>0</v>
      </c>
      <c r="V51" s="14">
        <f t="shared" si="55"/>
        <v>0</v>
      </c>
      <c r="W51" s="14">
        <f t="shared" si="55"/>
        <v>0</v>
      </c>
      <c r="X51" s="14">
        <f t="shared" si="55"/>
        <v>0</v>
      </c>
      <c r="Y51" s="14">
        <f t="shared" si="55"/>
        <v>0</v>
      </c>
      <c r="Z51" s="14">
        <f t="shared" si="55"/>
        <v>0</v>
      </c>
      <c r="AA51" s="14">
        <f t="shared" si="55"/>
        <v>0</v>
      </c>
      <c r="AB51" s="14">
        <f t="shared" si="55"/>
        <v>0</v>
      </c>
      <c r="AC51" s="14">
        <f t="shared" si="55"/>
        <v>0</v>
      </c>
      <c r="AD51" s="14">
        <f t="shared" si="55"/>
        <v>0</v>
      </c>
      <c r="AE51" s="14">
        <f t="shared" si="55"/>
        <v>0</v>
      </c>
      <c r="AF51" s="14">
        <f t="shared" si="55"/>
        <v>0</v>
      </c>
      <c r="AG51" s="14">
        <f aca="true" t="shared" si="56" ref="AG51:AX51">IF(AG$37=0,0,AG$10*AG24/AG$37)</f>
        <v>0</v>
      </c>
      <c r="AH51" s="14">
        <f t="shared" si="56"/>
        <v>0</v>
      </c>
      <c r="AI51" s="14">
        <f t="shared" si="56"/>
        <v>0</v>
      </c>
      <c r="AJ51" s="14">
        <f t="shared" si="56"/>
        <v>0</v>
      </c>
      <c r="AK51" s="14">
        <f t="shared" si="56"/>
        <v>0</v>
      </c>
      <c r="AL51" s="14">
        <f t="shared" si="56"/>
        <v>0</v>
      </c>
      <c r="AM51" s="14">
        <f t="shared" si="56"/>
        <v>0</v>
      </c>
      <c r="AN51" s="14">
        <f t="shared" si="56"/>
        <v>0</v>
      </c>
      <c r="AO51" s="14">
        <f t="shared" si="56"/>
        <v>0</v>
      </c>
      <c r="AP51" s="14">
        <f t="shared" si="56"/>
        <v>0</v>
      </c>
      <c r="AQ51" s="14">
        <f t="shared" si="56"/>
        <v>0</v>
      </c>
      <c r="AR51" s="14">
        <f t="shared" si="56"/>
        <v>0</v>
      </c>
      <c r="AS51" s="14">
        <f t="shared" si="56"/>
        <v>0</v>
      </c>
      <c r="AT51" s="14">
        <f t="shared" si="56"/>
        <v>0</v>
      </c>
      <c r="AU51" s="14">
        <f t="shared" si="56"/>
        <v>0</v>
      </c>
      <c r="AV51" s="14">
        <f t="shared" si="56"/>
        <v>0</v>
      </c>
      <c r="AW51" s="14">
        <f t="shared" si="56"/>
        <v>0</v>
      </c>
      <c r="AX51" s="14">
        <f t="shared" si="56"/>
        <v>0</v>
      </c>
      <c r="AY51" s="14"/>
      <c r="AZ51" s="14"/>
      <c r="BA51" s="14">
        <f t="shared" si="12"/>
        <v>0</v>
      </c>
      <c r="BB51" s="14">
        <f t="shared" si="12"/>
        <v>0</v>
      </c>
      <c r="BC51" s="14">
        <f t="shared" si="12"/>
        <v>0</v>
      </c>
      <c r="BD51" s="14"/>
      <c r="BE51" s="14">
        <f aca="true" t="shared" si="57" ref="BE51:BS51">IF(BE$37=0,0,BE$10*BE24/BE$37)</f>
        <v>0</v>
      </c>
      <c r="BF51" s="14">
        <f t="shared" si="57"/>
        <v>0</v>
      </c>
      <c r="BG51" s="14">
        <f t="shared" si="57"/>
        <v>0</v>
      </c>
      <c r="BH51" s="14">
        <f t="shared" si="57"/>
        <v>0</v>
      </c>
      <c r="BI51" s="14">
        <f t="shared" si="57"/>
        <v>0</v>
      </c>
      <c r="BJ51" s="14">
        <f t="shared" si="57"/>
        <v>0</v>
      </c>
      <c r="BK51" s="14">
        <f t="shared" si="57"/>
        <v>0</v>
      </c>
      <c r="BL51" s="14">
        <f t="shared" si="57"/>
        <v>0</v>
      </c>
      <c r="BM51" s="14">
        <f t="shared" si="57"/>
        <v>0</v>
      </c>
      <c r="BN51" s="14">
        <f t="shared" si="57"/>
        <v>0</v>
      </c>
      <c r="BO51" s="14">
        <f t="shared" si="57"/>
        <v>0</v>
      </c>
      <c r="BP51" s="14">
        <f t="shared" si="57"/>
        <v>0</v>
      </c>
      <c r="BQ51" s="14">
        <f t="shared" si="57"/>
        <v>0</v>
      </c>
      <c r="BR51" s="14">
        <f t="shared" si="57"/>
        <v>0</v>
      </c>
      <c r="BS51" s="14">
        <f t="shared" si="57"/>
        <v>0</v>
      </c>
      <c r="BT51" s="32">
        <v>0</v>
      </c>
      <c r="BU51" s="32">
        <v>0</v>
      </c>
      <c r="BV51" s="14">
        <f aca="true" t="shared" si="58" ref="BV51:CX51">IF(BV$37=0,0,BV$10*BV24/BV$37)</f>
        <v>0</v>
      </c>
      <c r="BW51" s="14">
        <f t="shared" si="58"/>
        <v>0</v>
      </c>
      <c r="BX51" s="14">
        <f t="shared" si="58"/>
        <v>0</v>
      </c>
      <c r="BY51" s="14">
        <f t="shared" si="58"/>
        <v>0</v>
      </c>
      <c r="BZ51" s="14">
        <f t="shared" si="58"/>
        <v>0</v>
      </c>
      <c r="CA51" s="14">
        <f t="shared" si="58"/>
        <v>0</v>
      </c>
      <c r="CB51" s="14">
        <f t="shared" si="58"/>
        <v>0</v>
      </c>
      <c r="CC51" s="14">
        <f t="shared" si="58"/>
        <v>0</v>
      </c>
      <c r="CD51" s="14">
        <f t="shared" si="58"/>
        <v>0</v>
      </c>
      <c r="CE51" s="14">
        <f t="shared" si="58"/>
        <v>0</v>
      </c>
      <c r="CF51" s="14">
        <f t="shared" si="58"/>
        <v>0</v>
      </c>
      <c r="CG51" s="14">
        <f t="shared" si="58"/>
        <v>0</v>
      </c>
      <c r="CH51" s="14">
        <f t="shared" si="58"/>
        <v>0</v>
      </c>
      <c r="CI51" s="14">
        <f t="shared" si="58"/>
        <v>0</v>
      </c>
      <c r="CJ51" s="14">
        <f t="shared" si="58"/>
        <v>0</v>
      </c>
      <c r="CK51" s="14">
        <f t="shared" si="58"/>
        <v>0</v>
      </c>
      <c r="CL51" s="14">
        <f t="shared" si="58"/>
        <v>0</v>
      </c>
      <c r="CM51" s="14">
        <f t="shared" si="58"/>
        <v>0</v>
      </c>
      <c r="CN51" s="14">
        <f t="shared" si="58"/>
        <v>0</v>
      </c>
      <c r="CO51" s="14">
        <f t="shared" si="58"/>
        <v>0</v>
      </c>
      <c r="CP51" s="14">
        <f t="shared" si="58"/>
        <v>0</v>
      </c>
      <c r="CQ51" s="14">
        <f t="shared" si="58"/>
        <v>0</v>
      </c>
      <c r="CR51" s="14">
        <f t="shared" si="58"/>
        <v>0</v>
      </c>
      <c r="CS51" s="14">
        <f t="shared" si="58"/>
        <v>0</v>
      </c>
      <c r="CT51" s="14">
        <f t="shared" si="58"/>
        <v>0</v>
      </c>
      <c r="CU51" s="14">
        <f t="shared" si="58"/>
        <v>0</v>
      </c>
      <c r="CV51" s="14">
        <f t="shared" si="58"/>
        <v>0</v>
      </c>
      <c r="CW51" s="14">
        <f t="shared" si="58"/>
        <v>0</v>
      </c>
      <c r="CX51" s="14">
        <f t="shared" si="58"/>
        <v>0</v>
      </c>
    </row>
    <row r="52" spans="1:102" ht="15">
      <c r="A52" s="13" t="s">
        <v>96</v>
      </c>
      <c r="B52" s="14">
        <f aca="true" t="shared" si="59" ref="B52:AF52">IF(B$37=0,0,B$10*B25/B$37)</f>
        <v>0</v>
      </c>
      <c r="C52" s="14">
        <f t="shared" si="59"/>
        <v>0.6818123700687259</v>
      </c>
      <c r="D52" s="14">
        <f t="shared" si="59"/>
        <v>0</v>
      </c>
      <c r="E52" s="14">
        <f t="shared" si="59"/>
        <v>0.8881736877475868</v>
      </c>
      <c r="F52" s="14">
        <f t="shared" si="59"/>
        <v>0.10973913043478262</v>
      </c>
      <c r="G52" s="14">
        <f t="shared" si="59"/>
        <v>0.15168897436326093</v>
      </c>
      <c r="H52" s="14">
        <f t="shared" si="59"/>
        <v>0</v>
      </c>
      <c r="I52" s="14">
        <f t="shared" si="59"/>
        <v>0</v>
      </c>
      <c r="J52" s="14">
        <f t="shared" si="59"/>
        <v>0</v>
      </c>
      <c r="K52" s="14">
        <f t="shared" si="59"/>
        <v>0.01694630472601263</v>
      </c>
      <c r="L52" s="14">
        <f t="shared" si="59"/>
        <v>0</v>
      </c>
      <c r="M52" s="14">
        <f t="shared" si="59"/>
        <v>0</v>
      </c>
      <c r="N52" s="14">
        <f t="shared" si="59"/>
        <v>0.0017767804813242087</v>
      </c>
      <c r="O52" s="14">
        <f t="shared" si="59"/>
        <v>1.298413019202684</v>
      </c>
      <c r="P52" s="14">
        <f t="shared" si="59"/>
        <v>0.08339669647989646</v>
      </c>
      <c r="Q52" s="14">
        <f t="shared" si="59"/>
        <v>0</v>
      </c>
      <c r="R52" s="14">
        <f t="shared" si="59"/>
        <v>0</v>
      </c>
      <c r="S52" s="14">
        <f t="shared" si="59"/>
        <v>0</v>
      </c>
      <c r="T52" s="14">
        <f t="shared" si="59"/>
        <v>0.12293045431333334</v>
      </c>
      <c r="U52" s="14">
        <f t="shared" si="59"/>
        <v>0.10378151274349524</v>
      </c>
      <c r="V52" s="14">
        <f t="shared" si="59"/>
        <v>0</v>
      </c>
      <c r="W52" s="14">
        <f t="shared" si="59"/>
        <v>0</v>
      </c>
      <c r="X52" s="14">
        <f t="shared" si="59"/>
        <v>0</v>
      </c>
      <c r="Y52" s="14">
        <f t="shared" si="59"/>
        <v>0</v>
      </c>
      <c r="Z52" s="14">
        <f t="shared" si="59"/>
        <v>0</v>
      </c>
      <c r="AA52" s="14">
        <f t="shared" si="59"/>
        <v>0.16794085322386565</v>
      </c>
      <c r="AB52" s="14">
        <f t="shared" si="59"/>
        <v>1.779936377206425</v>
      </c>
      <c r="AC52" s="14">
        <f t="shared" si="59"/>
        <v>0</v>
      </c>
      <c r="AD52" s="14">
        <f t="shared" si="59"/>
        <v>0</v>
      </c>
      <c r="AE52" s="14">
        <f t="shared" si="59"/>
        <v>0</v>
      </c>
      <c r="AF52" s="14">
        <f t="shared" si="59"/>
        <v>0</v>
      </c>
      <c r="AG52" s="14">
        <f aca="true" t="shared" si="60" ref="AG52:AX52">IF(AG$37=0,0,AG$10*AG25/AG$37)</f>
        <v>0</v>
      </c>
      <c r="AH52" s="14">
        <f t="shared" si="60"/>
        <v>0</v>
      </c>
      <c r="AI52" s="14">
        <f t="shared" si="60"/>
        <v>68.28397112854358</v>
      </c>
      <c r="AJ52" s="14">
        <f t="shared" si="60"/>
        <v>120.52116295382822</v>
      </c>
      <c r="AK52" s="14">
        <f t="shared" si="60"/>
        <v>20.47781989689618</v>
      </c>
      <c r="AL52" s="14">
        <f t="shared" si="60"/>
        <v>5.985701870625707</v>
      </c>
      <c r="AM52" s="14">
        <f t="shared" si="60"/>
        <v>3653.9488325671177</v>
      </c>
      <c r="AN52" s="14">
        <f t="shared" si="60"/>
        <v>40.77974548441355</v>
      </c>
      <c r="AO52" s="14">
        <f t="shared" si="60"/>
        <v>6.897922013822131</v>
      </c>
      <c r="AP52" s="14">
        <f t="shared" si="60"/>
        <v>86.88808868811135</v>
      </c>
      <c r="AQ52" s="14">
        <f t="shared" si="60"/>
        <v>30.579115392729065</v>
      </c>
      <c r="AR52" s="14">
        <f t="shared" si="60"/>
        <v>28.96820510353127</v>
      </c>
      <c r="AS52" s="14">
        <f t="shared" si="60"/>
        <v>2.475095700799531</v>
      </c>
      <c r="AT52" s="14">
        <f t="shared" si="60"/>
        <v>140.2261547519845</v>
      </c>
      <c r="AU52" s="14">
        <f t="shared" si="60"/>
        <v>6.105396965160173</v>
      </c>
      <c r="AV52" s="14">
        <f t="shared" si="60"/>
        <v>173.03819899940842</v>
      </c>
      <c r="AW52" s="14">
        <f t="shared" si="60"/>
        <v>75.36536474012037</v>
      </c>
      <c r="AX52" s="14">
        <f t="shared" si="60"/>
        <v>0.17438024443372038</v>
      </c>
      <c r="AY52" s="14"/>
      <c r="AZ52" s="14"/>
      <c r="BA52" s="14">
        <f t="shared" si="12"/>
        <v>1.615708058368043</v>
      </c>
      <c r="BB52" s="14">
        <f t="shared" si="12"/>
        <v>0.35472693785133863</v>
      </c>
      <c r="BC52" s="14">
        <f t="shared" si="12"/>
        <v>4.0778774151798105</v>
      </c>
      <c r="BD52" s="14"/>
      <c r="BE52" s="14">
        <f aca="true" t="shared" si="61" ref="BE52:BS52">IF(BE$37=0,0,BE$10*BE25/BE$37)</f>
        <v>0.8224276632406792</v>
      </c>
      <c r="BF52" s="14">
        <f t="shared" si="61"/>
        <v>0.32991365587007004</v>
      </c>
      <c r="BG52" s="14">
        <f t="shared" si="61"/>
        <v>0</v>
      </c>
      <c r="BH52" s="14">
        <f t="shared" si="61"/>
        <v>1.9500372470864475</v>
      </c>
      <c r="BI52" s="14">
        <f t="shared" si="61"/>
        <v>0.9256338413031533</v>
      </c>
      <c r="BJ52" s="14">
        <f t="shared" si="61"/>
        <v>0.5506700167504187</v>
      </c>
      <c r="BK52" s="14">
        <f t="shared" si="61"/>
        <v>0.04900807154189206</v>
      </c>
      <c r="BL52" s="14">
        <f t="shared" si="61"/>
        <v>0</v>
      </c>
      <c r="BM52" s="14">
        <f t="shared" si="61"/>
        <v>0</v>
      </c>
      <c r="BN52" s="14">
        <f t="shared" si="61"/>
        <v>0</v>
      </c>
      <c r="BO52" s="14">
        <f t="shared" si="61"/>
        <v>0</v>
      </c>
      <c r="BP52" s="14">
        <f t="shared" si="61"/>
        <v>0</v>
      </c>
      <c r="BQ52" s="14">
        <f t="shared" si="61"/>
        <v>0</v>
      </c>
      <c r="BR52" s="14">
        <f t="shared" si="61"/>
        <v>0</v>
      </c>
      <c r="BS52" s="14">
        <f t="shared" si="61"/>
        <v>0</v>
      </c>
      <c r="BT52" s="32">
        <v>0</v>
      </c>
      <c r="BU52" s="32">
        <v>0</v>
      </c>
      <c r="BV52" s="14">
        <f aca="true" t="shared" si="62" ref="BV52:CX52">IF(BV$37=0,0,BV$10*BV25/BV$37)</f>
        <v>0</v>
      </c>
      <c r="BW52" s="14">
        <f t="shared" si="62"/>
        <v>0</v>
      </c>
      <c r="BX52" s="14">
        <f t="shared" si="62"/>
        <v>0</v>
      </c>
      <c r="BY52" s="14">
        <f t="shared" si="62"/>
        <v>0</v>
      </c>
      <c r="BZ52" s="14">
        <f t="shared" si="62"/>
        <v>0</v>
      </c>
      <c r="CA52" s="14">
        <f t="shared" si="62"/>
        <v>0</v>
      </c>
      <c r="CB52" s="14">
        <f t="shared" si="62"/>
        <v>0</v>
      </c>
      <c r="CC52" s="14">
        <f t="shared" si="62"/>
        <v>0</v>
      </c>
      <c r="CD52" s="14">
        <f t="shared" si="62"/>
        <v>0</v>
      </c>
      <c r="CE52" s="14">
        <f t="shared" si="62"/>
        <v>0</v>
      </c>
      <c r="CF52" s="14">
        <f t="shared" si="62"/>
        <v>0</v>
      </c>
      <c r="CG52" s="14">
        <f t="shared" si="62"/>
        <v>0</v>
      </c>
      <c r="CH52" s="14">
        <f t="shared" si="62"/>
        <v>0</v>
      </c>
      <c r="CI52" s="14">
        <f t="shared" si="62"/>
        <v>1.3469240255530988</v>
      </c>
      <c r="CJ52" s="14">
        <f t="shared" si="62"/>
        <v>0</v>
      </c>
      <c r="CK52" s="14">
        <f t="shared" si="62"/>
        <v>0</v>
      </c>
      <c r="CL52" s="14">
        <f t="shared" si="62"/>
        <v>0</v>
      </c>
      <c r="CM52" s="14">
        <f t="shared" si="62"/>
        <v>0</v>
      </c>
      <c r="CN52" s="14">
        <f t="shared" si="62"/>
        <v>0</v>
      </c>
      <c r="CO52" s="14">
        <f t="shared" si="62"/>
        <v>0</v>
      </c>
      <c r="CP52" s="14">
        <f t="shared" si="62"/>
        <v>0</v>
      </c>
      <c r="CQ52" s="14">
        <f t="shared" si="62"/>
        <v>0</v>
      </c>
      <c r="CR52" s="14">
        <f t="shared" si="62"/>
        <v>0</v>
      </c>
      <c r="CS52" s="14">
        <f t="shared" si="62"/>
        <v>0</v>
      </c>
      <c r="CT52" s="14">
        <f t="shared" si="62"/>
        <v>0</v>
      </c>
      <c r="CU52" s="14">
        <f t="shared" si="62"/>
        <v>0</v>
      </c>
      <c r="CV52" s="14">
        <f t="shared" si="62"/>
        <v>0</v>
      </c>
      <c r="CW52" s="14">
        <f t="shared" si="62"/>
        <v>0</v>
      </c>
      <c r="CX52" s="14">
        <f t="shared" si="62"/>
        <v>0</v>
      </c>
    </row>
    <row r="53" spans="1:102" ht="15">
      <c r="A53" s="13" t="s">
        <v>100</v>
      </c>
      <c r="B53" s="14">
        <f aca="true" t="shared" si="63" ref="B53:AF53">IF(B$37=0,0,B$10*B26/B$37)</f>
        <v>0</v>
      </c>
      <c r="C53" s="14">
        <f t="shared" si="63"/>
        <v>0</v>
      </c>
      <c r="D53" s="14">
        <f t="shared" si="63"/>
        <v>0</v>
      </c>
      <c r="E53" s="14">
        <f t="shared" si="63"/>
        <v>0</v>
      </c>
      <c r="F53" s="14">
        <f t="shared" si="63"/>
        <v>0</v>
      </c>
      <c r="G53" s="14">
        <f t="shared" si="63"/>
        <v>0</v>
      </c>
      <c r="H53" s="14">
        <f t="shared" si="63"/>
        <v>0</v>
      </c>
      <c r="I53" s="14">
        <f t="shared" si="63"/>
        <v>0</v>
      </c>
      <c r="J53" s="14">
        <f t="shared" si="63"/>
        <v>0</v>
      </c>
      <c r="K53" s="14">
        <f t="shared" si="63"/>
        <v>0</v>
      </c>
      <c r="L53" s="14">
        <f t="shared" si="63"/>
        <v>0</v>
      </c>
      <c r="M53" s="14">
        <f t="shared" si="63"/>
        <v>0</v>
      </c>
      <c r="N53" s="14">
        <f t="shared" si="63"/>
        <v>0</v>
      </c>
      <c r="O53" s="14">
        <f t="shared" si="63"/>
        <v>0</v>
      </c>
      <c r="P53" s="14">
        <f t="shared" si="63"/>
        <v>0</v>
      </c>
      <c r="Q53" s="14">
        <f t="shared" si="63"/>
        <v>0</v>
      </c>
      <c r="R53" s="14">
        <f t="shared" si="63"/>
        <v>0</v>
      </c>
      <c r="S53" s="14">
        <f t="shared" si="63"/>
        <v>0</v>
      </c>
      <c r="T53" s="14">
        <f t="shared" si="63"/>
        <v>0</v>
      </c>
      <c r="U53" s="14">
        <f t="shared" si="63"/>
        <v>0</v>
      </c>
      <c r="V53" s="14">
        <f t="shared" si="63"/>
        <v>0</v>
      </c>
      <c r="W53" s="14">
        <f t="shared" si="63"/>
        <v>0</v>
      </c>
      <c r="X53" s="14">
        <f t="shared" si="63"/>
        <v>0</v>
      </c>
      <c r="Y53" s="14">
        <f t="shared" si="63"/>
        <v>0</v>
      </c>
      <c r="Z53" s="14">
        <f t="shared" si="63"/>
        <v>0</v>
      </c>
      <c r="AA53" s="14">
        <f t="shared" si="63"/>
        <v>0</v>
      </c>
      <c r="AB53" s="14">
        <f t="shared" si="63"/>
        <v>0</v>
      </c>
      <c r="AC53" s="14">
        <f t="shared" si="63"/>
        <v>0</v>
      </c>
      <c r="AD53" s="14">
        <f t="shared" si="63"/>
        <v>0</v>
      </c>
      <c r="AE53" s="14">
        <f t="shared" si="63"/>
        <v>0</v>
      </c>
      <c r="AF53" s="14">
        <f t="shared" si="63"/>
        <v>0</v>
      </c>
      <c r="AG53" s="14">
        <f aca="true" t="shared" si="64" ref="AG53:AX53">IF(AG$37=0,0,AG$10*AG26/AG$37)</f>
        <v>0</v>
      </c>
      <c r="AH53" s="14">
        <f t="shared" si="64"/>
        <v>0</v>
      </c>
      <c r="AI53" s="14">
        <f t="shared" si="64"/>
        <v>0</v>
      </c>
      <c r="AJ53" s="14">
        <f t="shared" si="64"/>
        <v>0</v>
      </c>
      <c r="AK53" s="14">
        <f t="shared" si="64"/>
        <v>0</v>
      </c>
      <c r="AL53" s="14">
        <f t="shared" si="64"/>
        <v>0</v>
      </c>
      <c r="AM53" s="14">
        <f t="shared" si="64"/>
        <v>0</v>
      </c>
      <c r="AN53" s="14">
        <f t="shared" si="64"/>
        <v>0</v>
      </c>
      <c r="AO53" s="14">
        <f t="shared" si="64"/>
        <v>0</v>
      </c>
      <c r="AP53" s="14">
        <f t="shared" si="64"/>
        <v>0</v>
      </c>
      <c r="AQ53" s="14">
        <f t="shared" si="64"/>
        <v>0</v>
      </c>
      <c r="AR53" s="14">
        <f t="shared" si="64"/>
        <v>0</v>
      </c>
      <c r="AS53" s="14">
        <f t="shared" si="64"/>
        <v>0</v>
      </c>
      <c r="AT53" s="14">
        <f t="shared" si="64"/>
        <v>0</v>
      </c>
      <c r="AU53" s="14">
        <f t="shared" si="64"/>
        <v>0</v>
      </c>
      <c r="AV53" s="14">
        <f t="shared" si="64"/>
        <v>0</v>
      </c>
      <c r="AW53" s="14">
        <f t="shared" si="64"/>
        <v>0</v>
      </c>
      <c r="AX53" s="14">
        <f t="shared" si="64"/>
        <v>0</v>
      </c>
      <c r="AY53" s="14"/>
      <c r="AZ53" s="14"/>
      <c r="BA53" s="14">
        <f t="shared" si="12"/>
        <v>0</v>
      </c>
      <c r="BB53" s="14">
        <f t="shared" si="12"/>
        <v>0</v>
      </c>
      <c r="BC53" s="14">
        <f t="shared" si="12"/>
        <v>0</v>
      </c>
      <c r="BD53" s="14"/>
      <c r="BE53" s="14">
        <f aca="true" t="shared" si="65" ref="BE53:BS53">IF(BE$37=0,0,BE$10*BE26/BE$37)</f>
        <v>0</v>
      </c>
      <c r="BF53" s="14">
        <f t="shared" si="65"/>
        <v>0</v>
      </c>
      <c r="BG53" s="14">
        <f t="shared" si="65"/>
        <v>0</v>
      </c>
      <c r="BH53" s="14">
        <f t="shared" si="65"/>
        <v>0</v>
      </c>
      <c r="BI53" s="14">
        <f t="shared" si="65"/>
        <v>0</v>
      </c>
      <c r="BJ53" s="14">
        <f t="shared" si="65"/>
        <v>0</v>
      </c>
      <c r="BK53" s="14">
        <f t="shared" si="65"/>
        <v>0</v>
      </c>
      <c r="BL53" s="14">
        <f t="shared" si="65"/>
        <v>0</v>
      </c>
      <c r="BM53" s="14">
        <f t="shared" si="65"/>
        <v>0</v>
      </c>
      <c r="BN53" s="14">
        <f t="shared" si="65"/>
        <v>0</v>
      </c>
      <c r="BO53" s="14">
        <f t="shared" si="65"/>
        <v>0</v>
      </c>
      <c r="BP53" s="14">
        <f t="shared" si="65"/>
        <v>0</v>
      </c>
      <c r="BQ53" s="14">
        <f t="shared" si="65"/>
        <v>0</v>
      </c>
      <c r="BR53" s="14">
        <f t="shared" si="65"/>
        <v>0</v>
      </c>
      <c r="BS53" s="14">
        <f t="shared" si="65"/>
        <v>0</v>
      </c>
      <c r="BT53" s="32">
        <v>0</v>
      </c>
      <c r="BU53" s="32">
        <v>0</v>
      </c>
      <c r="BV53" s="14">
        <f aca="true" t="shared" si="66" ref="BV53:CX53">IF(BV$37=0,0,BV$10*BV26/BV$37)</f>
        <v>0</v>
      </c>
      <c r="BW53" s="14">
        <f t="shared" si="66"/>
        <v>0</v>
      </c>
      <c r="BX53" s="14">
        <f t="shared" si="66"/>
        <v>0</v>
      </c>
      <c r="BY53" s="14">
        <f t="shared" si="66"/>
        <v>0</v>
      </c>
      <c r="BZ53" s="14">
        <f t="shared" si="66"/>
        <v>0</v>
      </c>
      <c r="CA53" s="14">
        <f t="shared" si="66"/>
        <v>0</v>
      </c>
      <c r="CB53" s="14">
        <f t="shared" si="66"/>
        <v>0</v>
      </c>
      <c r="CC53" s="14">
        <f t="shared" si="66"/>
        <v>0</v>
      </c>
      <c r="CD53" s="14">
        <f t="shared" si="66"/>
        <v>0</v>
      </c>
      <c r="CE53" s="14">
        <f t="shared" si="66"/>
        <v>0</v>
      </c>
      <c r="CF53" s="14">
        <f t="shared" si="66"/>
        <v>0</v>
      </c>
      <c r="CG53" s="14">
        <f t="shared" si="66"/>
        <v>0</v>
      </c>
      <c r="CH53" s="14">
        <f t="shared" si="66"/>
        <v>0</v>
      </c>
      <c r="CI53" s="14">
        <f t="shared" si="66"/>
        <v>0</v>
      </c>
      <c r="CJ53" s="14">
        <f t="shared" si="66"/>
        <v>0</v>
      </c>
      <c r="CK53" s="14">
        <f t="shared" si="66"/>
        <v>0</v>
      </c>
      <c r="CL53" s="14">
        <f t="shared" si="66"/>
        <v>0</v>
      </c>
      <c r="CM53" s="14">
        <f t="shared" si="66"/>
        <v>0</v>
      </c>
      <c r="CN53" s="14">
        <f t="shared" si="66"/>
        <v>0</v>
      </c>
      <c r="CO53" s="14">
        <f t="shared" si="66"/>
        <v>0</v>
      </c>
      <c r="CP53" s="14">
        <f t="shared" si="66"/>
        <v>0</v>
      </c>
      <c r="CQ53" s="14">
        <f t="shared" si="66"/>
        <v>0</v>
      </c>
      <c r="CR53" s="14">
        <f t="shared" si="66"/>
        <v>0</v>
      </c>
      <c r="CS53" s="14">
        <f t="shared" si="66"/>
        <v>0</v>
      </c>
      <c r="CT53" s="14">
        <f t="shared" si="66"/>
        <v>0</v>
      </c>
      <c r="CU53" s="14">
        <f t="shared" si="66"/>
        <v>0</v>
      </c>
      <c r="CV53" s="14">
        <f t="shared" si="66"/>
        <v>0</v>
      </c>
      <c r="CW53" s="14">
        <f t="shared" si="66"/>
        <v>0</v>
      </c>
      <c r="CX53" s="14">
        <f t="shared" si="66"/>
        <v>0</v>
      </c>
    </row>
    <row r="54" spans="1:102" ht="15">
      <c r="A54" s="13" t="s">
        <v>102</v>
      </c>
      <c r="B54" s="14">
        <f aca="true" t="shared" si="67" ref="B54:AF54">IF(B$37=0,0,B$10*B27/B$37)</f>
        <v>0</v>
      </c>
      <c r="C54" s="14">
        <f t="shared" si="67"/>
        <v>0</v>
      </c>
      <c r="D54" s="14">
        <f t="shared" si="67"/>
        <v>0</v>
      </c>
      <c r="E54" s="14">
        <f t="shared" si="67"/>
        <v>0</v>
      </c>
      <c r="F54" s="14">
        <f t="shared" si="67"/>
        <v>0</v>
      </c>
      <c r="G54" s="14">
        <f t="shared" si="67"/>
        <v>0</v>
      </c>
      <c r="H54" s="14">
        <f t="shared" si="67"/>
        <v>0</v>
      </c>
      <c r="I54" s="14">
        <f t="shared" si="67"/>
        <v>0</v>
      </c>
      <c r="J54" s="14">
        <f t="shared" si="67"/>
        <v>0</v>
      </c>
      <c r="K54" s="14">
        <f t="shared" si="67"/>
        <v>0</v>
      </c>
      <c r="L54" s="14">
        <f t="shared" si="67"/>
        <v>0</v>
      </c>
      <c r="M54" s="14">
        <f t="shared" si="67"/>
        <v>0</v>
      </c>
      <c r="N54" s="14">
        <f t="shared" si="67"/>
        <v>0</v>
      </c>
      <c r="O54" s="14">
        <f t="shared" si="67"/>
        <v>0</v>
      </c>
      <c r="P54" s="14">
        <f t="shared" si="67"/>
        <v>0</v>
      </c>
      <c r="Q54" s="14">
        <f t="shared" si="67"/>
        <v>0</v>
      </c>
      <c r="R54" s="14">
        <f t="shared" si="67"/>
        <v>0</v>
      </c>
      <c r="S54" s="14">
        <f t="shared" si="67"/>
        <v>0</v>
      </c>
      <c r="T54" s="14">
        <f t="shared" si="67"/>
        <v>0</v>
      </c>
      <c r="U54" s="14">
        <f t="shared" si="67"/>
        <v>0</v>
      </c>
      <c r="V54" s="14">
        <f t="shared" si="67"/>
        <v>0</v>
      </c>
      <c r="W54" s="14">
        <f t="shared" si="67"/>
        <v>0</v>
      </c>
      <c r="X54" s="14">
        <f t="shared" si="67"/>
        <v>0</v>
      </c>
      <c r="Y54" s="14">
        <f t="shared" si="67"/>
        <v>0</v>
      </c>
      <c r="Z54" s="14">
        <f t="shared" si="67"/>
        <v>0</v>
      </c>
      <c r="AA54" s="14">
        <f t="shared" si="67"/>
        <v>0</v>
      </c>
      <c r="AB54" s="14">
        <f t="shared" si="67"/>
        <v>0</v>
      </c>
      <c r="AC54" s="14">
        <f t="shared" si="67"/>
        <v>0</v>
      </c>
      <c r="AD54" s="14">
        <f t="shared" si="67"/>
        <v>0</v>
      </c>
      <c r="AE54" s="14">
        <f t="shared" si="67"/>
        <v>0</v>
      </c>
      <c r="AF54" s="14">
        <f t="shared" si="67"/>
        <v>0</v>
      </c>
      <c r="AG54" s="14">
        <f aca="true" t="shared" si="68" ref="AG54:AX54">IF(AG$37=0,0,AG$10*AG27/AG$37)</f>
        <v>0</v>
      </c>
      <c r="AH54" s="14">
        <f t="shared" si="68"/>
        <v>0</v>
      </c>
      <c r="AI54" s="14">
        <f t="shared" si="68"/>
        <v>0</v>
      </c>
      <c r="AJ54" s="14">
        <f t="shared" si="68"/>
        <v>0</v>
      </c>
      <c r="AK54" s="14">
        <f t="shared" si="68"/>
        <v>0</v>
      </c>
      <c r="AL54" s="14">
        <f t="shared" si="68"/>
        <v>0</v>
      </c>
      <c r="AM54" s="14">
        <f t="shared" si="68"/>
        <v>0</v>
      </c>
      <c r="AN54" s="14">
        <f t="shared" si="68"/>
        <v>0</v>
      </c>
      <c r="AO54" s="14">
        <f t="shared" si="68"/>
        <v>0</v>
      </c>
      <c r="AP54" s="14">
        <f t="shared" si="68"/>
        <v>0</v>
      </c>
      <c r="AQ54" s="14">
        <f t="shared" si="68"/>
        <v>0</v>
      </c>
      <c r="AR54" s="14">
        <f t="shared" si="68"/>
        <v>0</v>
      </c>
      <c r="AS54" s="14">
        <f t="shared" si="68"/>
        <v>0</v>
      </c>
      <c r="AT54" s="14">
        <f t="shared" si="68"/>
        <v>0</v>
      </c>
      <c r="AU54" s="14">
        <f t="shared" si="68"/>
        <v>0</v>
      </c>
      <c r="AV54" s="14">
        <f t="shared" si="68"/>
        <v>0</v>
      </c>
      <c r="AW54" s="14">
        <f t="shared" si="68"/>
        <v>0</v>
      </c>
      <c r="AX54" s="14">
        <f t="shared" si="68"/>
        <v>0</v>
      </c>
      <c r="AY54" s="14"/>
      <c r="AZ54" s="14"/>
      <c r="BA54" s="14">
        <f t="shared" si="12"/>
        <v>0</v>
      </c>
      <c r="BB54" s="14">
        <f t="shared" si="12"/>
        <v>0</v>
      </c>
      <c r="BC54" s="14">
        <f t="shared" si="12"/>
        <v>0</v>
      </c>
      <c r="BD54" s="14"/>
      <c r="BE54" s="14">
        <f aca="true" t="shared" si="69" ref="BE54:BS54">IF(BE$37=0,0,BE$10*BE27/BE$37)</f>
        <v>0</v>
      </c>
      <c r="BF54" s="14">
        <f t="shared" si="69"/>
        <v>0</v>
      </c>
      <c r="BG54" s="14">
        <f t="shared" si="69"/>
        <v>0</v>
      </c>
      <c r="BH54" s="14">
        <f t="shared" si="69"/>
        <v>0</v>
      </c>
      <c r="BI54" s="14">
        <f t="shared" si="69"/>
        <v>0</v>
      </c>
      <c r="BJ54" s="14">
        <f t="shared" si="69"/>
        <v>0</v>
      </c>
      <c r="BK54" s="14">
        <f t="shared" si="69"/>
        <v>0</v>
      </c>
      <c r="BL54" s="14">
        <f t="shared" si="69"/>
        <v>0</v>
      </c>
      <c r="BM54" s="14">
        <f t="shared" si="69"/>
        <v>0</v>
      </c>
      <c r="BN54" s="14">
        <f t="shared" si="69"/>
        <v>0</v>
      </c>
      <c r="BO54" s="14">
        <f t="shared" si="69"/>
        <v>0</v>
      </c>
      <c r="BP54" s="14">
        <f t="shared" si="69"/>
        <v>0</v>
      </c>
      <c r="BQ54" s="14">
        <f t="shared" si="69"/>
        <v>0</v>
      </c>
      <c r="BR54" s="14">
        <f t="shared" si="69"/>
        <v>0</v>
      </c>
      <c r="BS54" s="14">
        <f t="shared" si="69"/>
        <v>0</v>
      </c>
      <c r="BT54" s="32">
        <v>0</v>
      </c>
      <c r="BU54" s="32">
        <v>0</v>
      </c>
      <c r="BV54" s="14">
        <f aca="true" t="shared" si="70" ref="BV54:CX54">IF(BV$37=0,0,BV$10*BV27/BV$37)</f>
        <v>0</v>
      </c>
      <c r="BW54" s="14">
        <f t="shared" si="70"/>
        <v>0</v>
      </c>
      <c r="BX54" s="14">
        <f t="shared" si="70"/>
        <v>0</v>
      </c>
      <c r="BY54" s="14">
        <f t="shared" si="70"/>
        <v>0</v>
      </c>
      <c r="BZ54" s="14">
        <f t="shared" si="70"/>
        <v>0</v>
      </c>
      <c r="CA54" s="14">
        <f t="shared" si="70"/>
        <v>0</v>
      </c>
      <c r="CB54" s="14">
        <f t="shared" si="70"/>
        <v>0</v>
      </c>
      <c r="CC54" s="14">
        <f t="shared" si="70"/>
        <v>0</v>
      </c>
      <c r="CD54" s="14">
        <f t="shared" si="70"/>
        <v>0</v>
      </c>
      <c r="CE54" s="14">
        <f t="shared" si="70"/>
        <v>0</v>
      </c>
      <c r="CF54" s="14">
        <f t="shared" si="70"/>
        <v>0</v>
      </c>
      <c r="CG54" s="14">
        <f t="shared" si="70"/>
        <v>0</v>
      </c>
      <c r="CH54" s="14">
        <f t="shared" si="70"/>
        <v>0</v>
      </c>
      <c r="CI54" s="14">
        <f t="shared" si="70"/>
        <v>0</v>
      </c>
      <c r="CJ54" s="14">
        <f t="shared" si="70"/>
        <v>0</v>
      </c>
      <c r="CK54" s="14">
        <f t="shared" si="70"/>
        <v>0</v>
      </c>
      <c r="CL54" s="14">
        <f t="shared" si="70"/>
        <v>0</v>
      </c>
      <c r="CM54" s="14">
        <f t="shared" si="70"/>
        <v>0</v>
      </c>
      <c r="CN54" s="14">
        <f t="shared" si="70"/>
        <v>0</v>
      </c>
      <c r="CO54" s="14">
        <f t="shared" si="70"/>
        <v>0</v>
      </c>
      <c r="CP54" s="14">
        <f t="shared" si="70"/>
        <v>0</v>
      </c>
      <c r="CQ54" s="14">
        <f t="shared" si="70"/>
        <v>0</v>
      </c>
      <c r="CR54" s="14">
        <f t="shared" si="70"/>
        <v>0</v>
      </c>
      <c r="CS54" s="14">
        <f t="shared" si="70"/>
        <v>0</v>
      </c>
      <c r="CT54" s="14">
        <f t="shared" si="70"/>
        <v>0</v>
      </c>
      <c r="CU54" s="14">
        <f t="shared" si="70"/>
        <v>0</v>
      </c>
      <c r="CV54" s="14">
        <f t="shared" si="70"/>
        <v>0</v>
      </c>
      <c r="CW54" s="14">
        <f t="shared" si="70"/>
        <v>0</v>
      </c>
      <c r="CX54" s="14">
        <f t="shared" si="70"/>
        <v>0</v>
      </c>
    </row>
    <row r="55" spans="1:102" ht="15">
      <c r="A55" s="13" t="s">
        <v>106</v>
      </c>
      <c r="B55" s="14">
        <f aca="true" t="shared" si="71" ref="B55:AF55">IF(B$37=0,0,B$10*B28/B$37)</f>
        <v>0</v>
      </c>
      <c r="C55" s="14">
        <f t="shared" si="71"/>
        <v>0</v>
      </c>
      <c r="D55" s="14">
        <f t="shared" si="71"/>
        <v>0</v>
      </c>
      <c r="E55" s="14">
        <f t="shared" si="71"/>
        <v>0</v>
      </c>
      <c r="F55" s="14">
        <f t="shared" si="71"/>
        <v>0</v>
      </c>
      <c r="G55" s="14">
        <f t="shared" si="71"/>
        <v>0</v>
      </c>
      <c r="H55" s="14">
        <f t="shared" si="71"/>
        <v>0</v>
      </c>
      <c r="I55" s="14">
        <f t="shared" si="71"/>
        <v>0</v>
      </c>
      <c r="J55" s="14">
        <f t="shared" si="71"/>
        <v>0</v>
      </c>
      <c r="K55" s="14">
        <f t="shared" si="71"/>
        <v>0</v>
      </c>
      <c r="L55" s="14">
        <f t="shared" si="71"/>
        <v>0</v>
      </c>
      <c r="M55" s="14">
        <f t="shared" si="71"/>
        <v>0</v>
      </c>
      <c r="N55" s="14">
        <f t="shared" si="71"/>
        <v>0</v>
      </c>
      <c r="O55" s="14">
        <f t="shared" si="71"/>
        <v>0</v>
      </c>
      <c r="P55" s="14">
        <f t="shared" si="71"/>
        <v>0</v>
      </c>
      <c r="Q55" s="14">
        <f t="shared" si="71"/>
        <v>0</v>
      </c>
      <c r="R55" s="14">
        <f t="shared" si="71"/>
        <v>0</v>
      </c>
      <c r="S55" s="14">
        <f t="shared" si="71"/>
        <v>0</v>
      </c>
      <c r="T55" s="14">
        <f t="shared" si="71"/>
        <v>0</v>
      </c>
      <c r="U55" s="14">
        <f t="shared" si="71"/>
        <v>0</v>
      </c>
      <c r="V55" s="14">
        <f t="shared" si="71"/>
        <v>0</v>
      </c>
      <c r="W55" s="14">
        <f t="shared" si="71"/>
        <v>0</v>
      </c>
      <c r="X55" s="14">
        <f t="shared" si="71"/>
        <v>0</v>
      </c>
      <c r="Y55" s="14">
        <f t="shared" si="71"/>
        <v>0</v>
      </c>
      <c r="Z55" s="14">
        <f t="shared" si="71"/>
        <v>0</v>
      </c>
      <c r="AA55" s="14">
        <f t="shared" si="71"/>
        <v>2.026979857240255</v>
      </c>
      <c r="AB55" s="14">
        <f t="shared" si="71"/>
        <v>0</v>
      </c>
      <c r="AC55" s="14">
        <f t="shared" si="71"/>
        <v>0</v>
      </c>
      <c r="AD55" s="14">
        <f t="shared" si="71"/>
        <v>0</v>
      </c>
      <c r="AE55" s="14">
        <f t="shared" si="71"/>
        <v>0</v>
      </c>
      <c r="AF55" s="14">
        <f t="shared" si="71"/>
        <v>0</v>
      </c>
      <c r="AG55" s="14">
        <f aca="true" t="shared" si="72" ref="AG55:AX55">IF(AG$37=0,0,AG$10*AG28/AG$37)</f>
        <v>0</v>
      </c>
      <c r="AH55" s="14">
        <f t="shared" si="72"/>
        <v>0</v>
      </c>
      <c r="AI55" s="14">
        <f t="shared" si="72"/>
        <v>0</v>
      </c>
      <c r="AJ55" s="14">
        <f t="shared" si="72"/>
        <v>0</v>
      </c>
      <c r="AK55" s="14">
        <f t="shared" si="72"/>
        <v>0</v>
      </c>
      <c r="AL55" s="14">
        <f t="shared" si="72"/>
        <v>0</v>
      </c>
      <c r="AM55" s="14">
        <f t="shared" si="72"/>
        <v>0</v>
      </c>
      <c r="AN55" s="14">
        <f t="shared" si="72"/>
        <v>0</v>
      </c>
      <c r="AO55" s="14">
        <f t="shared" si="72"/>
        <v>0</v>
      </c>
      <c r="AP55" s="14">
        <f t="shared" si="72"/>
        <v>0</v>
      </c>
      <c r="AQ55" s="14">
        <f t="shared" si="72"/>
        <v>0</v>
      </c>
      <c r="AR55" s="14">
        <f t="shared" si="72"/>
        <v>0</v>
      </c>
      <c r="AS55" s="14">
        <f t="shared" si="72"/>
        <v>0</v>
      </c>
      <c r="AT55" s="14">
        <f t="shared" si="72"/>
        <v>0</v>
      </c>
      <c r="AU55" s="14">
        <f t="shared" si="72"/>
        <v>0</v>
      </c>
      <c r="AV55" s="14">
        <f t="shared" si="72"/>
        <v>0</v>
      </c>
      <c r="AW55" s="14">
        <f t="shared" si="72"/>
        <v>0</v>
      </c>
      <c r="AX55" s="14">
        <f t="shared" si="72"/>
        <v>0</v>
      </c>
      <c r="AY55" s="14"/>
      <c r="AZ55" s="14"/>
      <c r="BA55" s="14">
        <f t="shared" si="12"/>
        <v>0</v>
      </c>
      <c r="BB55" s="14">
        <f t="shared" si="12"/>
        <v>0</v>
      </c>
      <c r="BC55" s="14">
        <f t="shared" si="12"/>
        <v>0</v>
      </c>
      <c r="BD55" s="14"/>
      <c r="BE55" s="14">
        <f aca="true" t="shared" si="73" ref="BE55:BS55">IF(BE$37=0,0,BE$10*BE28/BE$37)</f>
        <v>0</v>
      </c>
      <c r="BF55" s="14">
        <f t="shared" si="73"/>
        <v>0</v>
      </c>
      <c r="BG55" s="14">
        <f t="shared" si="73"/>
        <v>0</v>
      </c>
      <c r="BH55" s="14">
        <f t="shared" si="73"/>
        <v>0</v>
      </c>
      <c r="BI55" s="14">
        <f t="shared" si="73"/>
        <v>0</v>
      </c>
      <c r="BJ55" s="14">
        <f t="shared" si="73"/>
        <v>0</v>
      </c>
      <c r="BK55" s="14">
        <f t="shared" si="73"/>
        <v>0</v>
      </c>
      <c r="BL55" s="14">
        <f t="shared" si="73"/>
        <v>0</v>
      </c>
      <c r="BM55" s="14">
        <f t="shared" si="73"/>
        <v>0</v>
      </c>
      <c r="BN55" s="14">
        <f t="shared" si="73"/>
        <v>0</v>
      </c>
      <c r="BO55" s="14">
        <f t="shared" si="73"/>
        <v>0</v>
      </c>
      <c r="BP55" s="14">
        <f t="shared" si="73"/>
        <v>0</v>
      </c>
      <c r="BQ55" s="14">
        <f t="shared" si="73"/>
        <v>0</v>
      </c>
      <c r="BR55" s="14">
        <f t="shared" si="73"/>
        <v>0</v>
      </c>
      <c r="BS55" s="14">
        <f t="shared" si="73"/>
        <v>0</v>
      </c>
      <c r="BT55" s="32">
        <v>0</v>
      </c>
      <c r="BU55" s="32">
        <v>0</v>
      </c>
      <c r="BV55" s="14">
        <f aca="true" t="shared" si="74" ref="BV55:CX55">IF(BV$37=0,0,BV$10*BV28/BV$37)</f>
        <v>0</v>
      </c>
      <c r="BW55" s="14">
        <f t="shared" si="74"/>
        <v>0</v>
      </c>
      <c r="BX55" s="14">
        <f t="shared" si="74"/>
        <v>0</v>
      </c>
      <c r="BY55" s="14">
        <f t="shared" si="74"/>
        <v>0</v>
      </c>
      <c r="BZ55" s="14">
        <f t="shared" si="74"/>
        <v>0</v>
      </c>
      <c r="CA55" s="14">
        <f t="shared" si="74"/>
        <v>0</v>
      </c>
      <c r="CB55" s="14">
        <f t="shared" si="74"/>
        <v>0</v>
      </c>
      <c r="CC55" s="14">
        <f t="shared" si="74"/>
        <v>0</v>
      </c>
      <c r="CD55" s="14">
        <f t="shared" si="74"/>
        <v>0</v>
      </c>
      <c r="CE55" s="14">
        <f t="shared" si="74"/>
        <v>0</v>
      </c>
      <c r="CF55" s="14">
        <f t="shared" si="74"/>
        <v>0</v>
      </c>
      <c r="CG55" s="14">
        <f t="shared" si="74"/>
        <v>0</v>
      </c>
      <c r="CH55" s="14">
        <f t="shared" si="74"/>
        <v>0</v>
      </c>
      <c r="CI55" s="14">
        <f t="shared" si="74"/>
        <v>0</v>
      </c>
      <c r="CJ55" s="14">
        <f t="shared" si="74"/>
        <v>0</v>
      </c>
      <c r="CK55" s="14">
        <f t="shared" si="74"/>
        <v>0</v>
      </c>
      <c r="CL55" s="14">
        <f t="shared" si="74"/>
        <v>0</v>
      </c>
      <c r="CM55" s="14">
        <f t="shared" si="74"/>
        <v>0</v>
      </c>
      <c r="CN55" s="14">
        <f t="shared" si="74"/>
        <v>0</v>
      </c>
      <c r="CO55" s="14">
        <f t="shared" si="74"/>
        <v>0</v>
      </c>
      <c r="CP55" s="14">
        <f t="shared" si="74"/>
        <v>0</v>
      </c>
      <c r="CQ55" s="14">
        <f t="shared" si="74"/>
        <v>0</v>
      </c>
      <c r="CR55" s="14">
        <f t="shared" si="74"/>
        <v>0</v>
      </c>
      <c r="CS55" s="14">
        <f t="shared" si="74"/>
        <v>0</v>
      </c>
      <c r="CT55" s="14">
        <f t="shared" si="74"/>
        <v>0</v>
      </c>
      <c r="CU55" s="14">
        <f t="shared" si="74"/>
        <v>0</v>
      </c>
      <c r="CV55" s="14">
        <f t="shared" si="74"/>
        <v>0</v>
      </c>
      <c r="CW55" s="14">
        <f t="shared" si="74"/>
        <v>0</v>
      </c>
      <c r="CX55" s="14">
        <f t="shared" si="74"/>
        <v>0</v>
      </c>
    </row>
    <row r="56" spans="1:102" ht="15">
      <c r="A56" s="13" t="s">
        <v>33</v>
      </c>
      <c r="B56" s="14">
        <f aca="true" t="shared" si="75" ref="B56:AF56">IF(B$37=0,0,B$10*B29/B$37)</f>
        <v>0</v>
      </c>
      <c r="C56" s="14">
        <f t="shared" si="75"/>
        <v>0</v>
      </c>
      <c r="D56" s="14">
        <f t="shared" si="75"/>
        <v>0</v>
      </c>
      <c r="E56" s="14">
        <f t="shared" si="75"/>
        <v>0</v>
      </c>
      <c r="F56" s="14">
        <f t="shared" si="75"/>
        <v>0</v>
      </c>
      <c r="G56" s="14">
        <f t="shared" si="75"/>
        <v>0</v>
      </c>
      <c r="H56" s="14">
        <f t="shared" si="75"/>
        <v>0</v>
      </c>
      <c r="I56" s="14">
        <f t="shared" si="75"/>
        <v>0</v>
      </c>
      <c r="J56" s="14">
        <f t="shared" si="75"/>
        <v>0</v>
      </c>
      <c r="K56" s="14">
        <f t="shared" si="75"/>
        <v>0</v>
      </c>
      <c r="L56" s="14">
        <f t="shared" si="75"/>
        <v>0</v>
      </c>
      <c r="M56" s="14">
        <f t="shared" si="75"/>
        <v>0</v>
      </c>
      <c r="N56" s="14">
        <f t="shared" si="75"/>
        <v>0</v>
      </c>
      <c r="O56" s="14">
        <f t="shared" si="75"/>
        <v>0</v>
      </c>
      <c r="P56" s="14">
        <f t="shared" si="75"/>
        <v>0</v>
      </c>
      <c r="Q56" s="14">
        <f t="shared" si="75"/>
        <v>0</v>
      </c>
      <c r="R56" s="14">
        <f t="shared" si="75"/>
        <v>0</v>
      </c>
      <c r="S56" s="14">
        <f t="shared" si="75"/>
        <v>0</v>
      </c>
      <c r="T56" s="14">
        <f t="shared" si="75"/>
        <v>0</v>
      </c>
      <c r="U56" s="14">
        <f t="shared" si="75"/>
        <v>0</v>
      </c>
      <c r="V56" s="14">
        <f t="shared" si="75"/>
        <v>0</v>
      </c>
      <c r="W56" s="14">
        <f t="shared" si="75"/>
        <v>0</v>
      </c>
      <c r="X56" s="14">
        <f t="shared" si="75"/>
        <v>0</v>
      </c>
      <c r="Y56" s="14">
        <f t="shared" si="75"/>
        <v>0</v>
      </c>
      <c r="Z56" s="14">
        <f t="shared" si="75"/>
        <v>0</v>
      </c>
      <c r="AA56" s="14">
        <f t="shared" si="75"/>
        <v>38.914659260295394</v>
      </c>
      <c r="AB56" s="14">
        <f t="shared" si="75"/>
        <v>0</v>
      </c>
      <c r="AC56" s="14">
        <f t="shared" si="75"/>
        <v>0</v>
      </c>
      <c r="AD56" s="14">
        <f t="shared" si="75"/>
        <v>0</v>
      </c>
      <c r="AE56" s="14">
        <f t="shared" si="75"/>
        <v>0</v>
      </c>
      <c r="AF56" s="14">
        <f t="shared" si="75"/>
        <v>0</v>
      </c>
      <c r="AG56" s="14">
        <f aca="true" t="shared" si="76" ref="AG56:AX56">IF(AG$37=0,0,AG$10*AG29/AG$37)</f>
        <v>0</v>
      </c>
      <c r="AH56" s="14">
        <f t="shared" si="76"/>
        <v>0</v>
      </c>
      <c r="AI56" s="14">
        <f t="shared" si="76"/>
        <v>0</v>
      </c>
      <c r="AJ56" s="14">
        <f t="shared" si="76"/>
        <v>0</v>
      </c>
      <c r="AK56" s="14">
        <f t="shared" si="76"/>
        <v>0</v>
      </c>
      <c r="AL56" s="14">
        <f t="shared" si="76"/>
        <v>0</v>
      </c>
      <c r="AM56" s="14">
        <f t="shared" si="76"/>
        <v>0</v>
      </c>
      <c r="AN56" s="14">
        <f t="shared" si="76"/>
        <v>0</v>
      </c>
      <c r="AO56" s="14">
        <f t="shared" si="76"/>
        <v>0</v>
      </c>
      <c r="AP56" s="14">
        <f t="shared" si="76"/>
        <v>0</v>
      </c>
      <c r="AQ56" s="14">
        <f t="shared" si="76"/>
        <v>0</v>
      </c>
      <c r="AR56" s="14">
        <f t="shared" si="76"/>
        <v>0</v>
      </c>
      <c r="AS56" s="14">
        <f t="shared" si="76"/>
        <v>0</v>
      </c>
      <c r="AT56" s="14">
        <f t="shared" si="76"/>
        <v>0</v>
      </c>
      <c r="AU56" s="14">
        <f t="shared" si="76"/>
        <v>0</v>
      </c>
      <c r="AV56" s="14">
        <f t="shared" si="76"/>
        <v>0</v>
      </c>
      <c r="AW56" s="14">
        <f t="shared" si="76"/>
        <v>0</v>
      </c>
      <c r="AX56" s="14">
        <f t="shared" si="76"/>
        <v>0</v>
      </c>
      <c r="AY56" s="14"/>
      <c r="AZ56" s="14"/>
      <c r="BA56" s="14">
        <f t="shared" si="12"/>
        <v>0</v>
      </c>
      <c r="BB56" s="14">
        <f t="shared" si="12"/>
        <v>0</v>
      </c>
      <c r="BC56" s="14">
        <f t="shared" si="12"/>
        <v>0</v>
      </c>
      <c r="BD56" s="14"/>
      <c r="BE56" s="14">
        <f aca="true" t="shared" si="77" ref="BE56:BS56">IF(BE$37=0,0,BE$10*BE29/BE$37)</f>
        <v>0</v>
      </c>
      <c r="BF56" s="14">
        <f t="shared" si="77"/>
        <v>0</v>
      </c>
      <c r="BG56" s="14">
        <f t="shared" si="77"/>
        <v>0</v>
      </c>
      <c r="BH56" s="14">
        <f t="shared" si="77"/>
        <v>0</v>
      </c>
      <c r="BI56" s="14">
        <f t="shared" si="77"/>
        <v>0</v>
      </c>
      <c r="BJ56" s="14">
        <f t="shared" si="77"/>
        <v>0</v>
      </c>
      <c r="BK56" s="14">
        <f t="shared" si="77"/>
        <v>0</v>
      </c>
      <c r="BL56" s="14">
        <f t="shared" si="77"/>
        <v>0</v>
      </c>
      <c r="BM56" s="14">
        <f t="shared" si="77"/>
        <v>0</v>
      </c>
      <c r="BN56" s="14">
        <f t="shared" si="77"/>
        <v>0</v>
      </c>
      <c r="BO56" s="14">
        <f t="shared" si="77"/>
        <v>0</v>
      </c>
      <c r="BP56" s="14">
        <f t="shared" si="77"/>
        <v>0</v>
      </c>
      <c r="BQ56" s="14">
        <f t="shared" si="77"/>
        <v>0</v>
      </c>
      <c r="BR56" s="14">
        <f t="shared" si="77"/>
        <v>0</v>
      </c>
      <c r="BS56" s="14">
        <f t="shared" si="77"/>
        <v>0</v>
      </c>
      <c r="BT56" s="32">
        <v>0</v>
      </c>
      <c r="BU56" s="32">
        <v>0</v>
      </c>
      <c r="BV56" s="14">
        <f aca="true" t="shared" si="78" ref="BV56:CX56">IF(BV$37=0,0,BV$10*BV29/BV$37)</f>
        <v>0</v>
      </c>
      <c r="BW56" s="14">
        <f t="shared" si="78"/>
        <v>0</v>
      </c>
      <c r="BX56" s="14">
        <f t="shared" si="78"/>
        <v>0</v>
      </c>
      <c r="BY56" s="14">
        <f t="shared" si="78"/>
        <v>0</v>
      </c>
      <c r="BZ56" s="14">
        <f t="shared" si="78"/>
        <v>0</v>
      </c>
      <c r="CA56" s="14">
        <f t="shared" si="78"/>
        <v>0</v>
      </c>
      <c r="CB56" s="14">
        <f t="shared" si="78"/>
        <v>0</v>
      </c>
      <c r="CC56" s="14">
        <f t="shared" si="78"/>
        <v>0</v>
      </c>
      <c r="CD56" s="14">
        <f t="shared" si="78"/>
        <v>0</v>
      </c>
      <c r="CE56" s="14">
        <f t="shared" si="78"/>
        <v>0</v>
      </c>
      <c r="CF56" s="14">
        <f t="shared" si="78"/>
        <v>0</v>
      </c>
      <c r="CG56" s="14">
        <f t="shared" si="78"/>
        <v>0</v>
      </c>
      <c r="CH56" s="14">
        <f t="shared" si="78"/>
        <v>0</v>
      </c>
      <c r="CI56" s="14">
        <f t="shared" si="78"/>
        <v>0</v>
      </c>
      <c r="CJ56" s="14">
        <f t="shared" si="78"/>
        <v>0</v>
      </c>
      <c r="CK56" s="14">
        <f t="shared" si="78"/>
        <v>8.814812607202393</v>
      </c>
      <c r="CL56" s="14">
        <f t="shared" si="78"/>
        <v>0</v>
      </c>
      <c r="CM56" s="14">
        <f t="shared" si="78"/>
        <v>0</v>
      </c>
      <c r="CN56" s="14">
        <f t="shared" si="78"/>
        <v>0.8580125235414378</v>
      </c>
      <c r="CO56" s="14">
        <f t="shared" si="78"/>
        <v>6.785895988112277</v>
      </c>
      <c r="CP56" s="14">
        <f t="shared" si="78"/>
        <v>0</v>
      </c>
      <c r="CQ56" s="14">
        <f t="shared" si="78"/>
        <v>0</v>
      </c>
      <c r="CR56" s="14">
        <f t="shared" si="78"/>
        <v>0</v>
      </c>
      <c r="CS56" s="14">
        <f t="shared" si="78"/>
        <v>0</v>
      </c>
      <c r="CT56" s="14">
        <f t="shared" si="78"/>
        <v>0</v>
      </c>
      <c r="CU56" s="14">
        <f t="shared" si="78"/>
        <v>0</v>
      </c>
      <c r="CV56" s="14">
        <f t="shared" si="78"/>
        <v>0</v>
      </c>
      <c r="CW56" s="14">
        <f t="shared" si="78"/>
        <v>0</v>
      </c>
      <c r="CX56" s="14">
        <f t="shared" si="78"/>
        <v>0</v>
      </c>
    </row>
    <row r="57" spans="1:102" ht="15">
      <c r="A57" s="13" t="s">
        <v>108</v>
      </c>
      <c r="B57" s="14">
        <f aca="true" t="shared" si="79" ref="B57:AF57">IF(B$37=0,0,B$10*B30/B$37)</f>
        <v>0</v>
      </c>
      <c r="C57" s="14">
        <f t="shared" si="79"/>
        <v>0</v>
      </c>
      <c r="D57" s="14">
        <f t="shared" si="79"/>
        <v>0</v>
      </c>
      <c r="E57" s="14">
        <f t="shared" si="79"/>
        <v>0</v>
      </c>
      <c r="F57" s="14">
        <f t="shared" si="79"/>
        <v>0</v>
      </c>
      <c r="G57" s="14">
        <f t="shared" si="79"/>
        <v>0</v>
      </c>
      <c r="H57" s="14">
        <f t="shared" si="79"/>
        <v>0</v>
      </c>
      <c r="I57" s="14">
        <f t="shared" si="79"/>
        <v>0</v>
      </c>
      <c r="J57" s="14">
        <f t="shared" si="79"/>
        <v>0</v>
      </c>
      <c r="K57" s="14">
        <f t="shared" si="79"/>
        <v>0</v>
      </c>
      <c r="L57" s="14">
        <f t="shared" si="79"/>
        <v>0</v>
      </c>
      <c r="M57" s="14">
        <f t="shared" si="79"/>
        <v>0</v>
      </c>
      <c r="N57" s="14">
        <f t="shared" si="79"/>
        <v>0</v>
      </c>
      <c r="O57" s="14">
        <f t="shared" si="79"/>
        <v>0</v>
      </c>
      <c r="P57" s="14">
        <f t="shared" si="79"/>
        <v>0</v>
      </c>
      <c r="Q57" s="14">
        <f t="shared" si="79"/>
        <v>0</v>
      </c>
      <c r="R57" s="14">
        <f t="shared" si="79"/>
        <v>0</v>
      </c>
      <c r="S57" s="14">
        <f t="shared" si="79"/>
        <v>0</v>
      </c>
      <c r="T57" s="14">
        <f t="shared" si="79"/>
        <v>0</v>
      </c>
      <c r="U57" s="14">
        <f t="shared" si="79"/>
        <v>0</v>
      </c>
      <c r="V57" s="14">
        <f t="shared" si="79"/>
        <v>0</v>
      </c>
      <c r="W57" s="14">
        <f t="shared" si="79"/>
        <v>0</v>
      </c>
      <c r="X57" s="14">
        <f t="shared" si="79"/>
        <v>0</v>
      </c>
      <c r="Y57" s="14">
        <f t="shared" si="79"/>
        <v>0</v>
      </c>
      <c r="Z57" s="14">
        <f t="shared" si="79"/>
        <v>0</v>
      </c>
      <c r="AA57" s="14">
        <f t="shared" si="79"/>
        <v>0</v>
      </c>
      <c r="AB57" s="14">
        <f t="shared" si="79"/>
        <v>0</v>
      </c>
      <c r="AC57" s="14">
        <f t="shared" si="79"/>
        <v>0</v>
      </c>
      <c r="AD57" s="14">
        <f t="shared" si="79"/>
        <v>0</v>
      </c>
      <c r="AE57" s="14">
        <f t="shared" si="79"/>
        <v>0</v>
      </c>
      <c r="AF57" s="14">
        <f t="shared" si="79"/>
        <v>0</v>
      </c>
      <c r="AG57" s="14">
        <f aca="true" t="shared" si="80" ref="AG57:AX57">IF(AG$37=0,0,AG$10*AG30/AG$37)</f>
        <v>0</v>
      </c>
      <c r="AH57" s="14">
        <f t="shared" si="80"/>
        <v>0</v>
      </c>
      <c r="AI57" s="14">
        <f t="shared" si="80"/>
        <v>0</v>
      </c>
      <c r="AJ57" s="14">
        <f t="shared" si="80"/>
        <v>0</v>
      </c>
      <c r="AK57" s="14">
        <f t="shared" si="80"/>
        <v>0</v>
      </c>
      <c r="AL57" s="14">
        <f t="shared" si="80"/>
        <v>0</v>
      </c>
      <c r="AM57" s="14">
        <f t="shared" si="80"/>
        <v>0</v>
      </c>
      <c r="AN57" s="14">
        <f t="shared" si="80"/>
        <v>0</v>
      </c>
      <c r="AO57" s="14">
        <f t="shared" si="80"/>
        <v>0</v>
      </c>
      <c r="AP57" s="14">
        <f t="shared" si="80"/>
        <v>0</v>
      </c>
      <c r="AQ57" s="14">
        <f t="shared" si="80"/>
        <v>0</v>
      </c>
      <c r="AR57" s="14">
        <f t="shared" si="80"/>
        <v>0</v>
      </c>
      <c r="AS57" s="14">
        <f t="shared" si="80"/>
        <v>0</v>
      </c>
      <c r="AT57" s="14">
        <f t="shared" si="80"/>
        <v>0</v>
      </c>
      <c r="AU57" s="14">
        <f t="shared" si="80"/>
        <v>0</v>
      </c>
      <c r="AV57" s="14">
        <f t="shared" si="80"/>
        <v>0</v>
      </c>
      <c r="AW57" s="14">
        <f t="shared" si="80"/>
        <v>0</v>
      </c>
      <c r="AX57" s="14">
        <f t="shared" si="80"/>
        <v>0</v>
      </c>
      <c r="AY57" s="14"/>
      <c r="AZ57" s="14"/>
      <c r="BA57" s="14">
        <f t="shared" si="12"/>
        <v>0</v>
      </c>
      <c r="BB57" s="14">
        <f t="shared" si="12"/>
        <v>0</v>
      </c>
      <c r="BC57" s="14">
        <f t="shared" si="12"/>
        <v>0</v>
      </c>
      <c r="BD57" s="14"/>
      <c r="BE57" s="14">
        <f aca="true" t="shared" si="81" ref="BE57:BS57">IF(BE$37=0,0,BE$10*BE30/BE$37)</f>
        <v>0</v>
      </c>
      <c r="BF57" s="14">
        <f t="shared" si="81"/>
        <v>0</v>
      </c>
      <c r="BG57" s="14">
        <f t="shared" si="81"/>
        <v>0</v>
      </c>
      <c r="BH57" s="14">
        <f t="shared" si="81"/>
        <v>0</v>
      </c>
      <c r="BI57" s="14">
        <f t="shared" si="81"/>
        <v>0</v>
      </c>
      <c r="BJ57" s="14">
        <f t="shared" si="81"/>
        <v>0</v>
      </c>
      <c r="BK57" s="14">
        <f t="shared" si="81"/>
        <v>0</v>
      </c>
      <c r="BL57" s="14">
        <f t="shared" si="81"/>
        <v>0</v>
      </c>
      <c r="BM57" s="14">
        <f t="shared" si="81"/>
        <v>0</v>
      </c>
      <c r="BN57" s="14">
        <f t="shared" si="81"/>
        <v>0</v>
      </c>
      <c r="BO57" s="14">
        <f t="shared" si="81"/>
        <v>0</v>
      </c>
      <c r="BP57" s="14">
        <f t="shared" si="81"/>
        <v>0</v>
      </c>
      <c r="BQ57" s="14">
        <f t="shared" si="81"/>
        <v>0</v>
      </c>
      <c r="BR57" s="14">
        <f t="shared" si="81"/>
        <v>0</v>
      </c>
      <c r="BS57" s="14">
        <f t="shared" si="81"/>
        <v>0</v>
      </c>
      <c r="BT57" s="32">
        <v>0</v>
      </c>
      <c r="BU57" s="32">
        <v>0</v>
      </c>
      <c r="BV57" s="14">
        <f aca="true" t="shared" si="82" ref="BV57:CX57">IF(BV$37=0,0,BV$10*BV30/BV$37)</f>
        <v>0</v>
      </c>
      <c r="BW57" s="14">
        <f t="shared" si="82"/>
        <v>0</v>
      </c>
      <c r="BX57" s="14">
        <f t="shared" si="82"/>
        <v>0</v>
      </c>
      <c r="BY57" s="14">
        <f t="shared" si="82"/>
        <v>0</v>
      </c>
      <c r="BZ57" s="14">
        <f t="shared" si="82"/>
        <v>0</v>
      </c>
      <c r="CA57" s="14">
        <f t="shared" si="82"/>
        <v>0</v>
      </c>
      <c r="CB57" s="14">
        <f t="shared" si="82"/>
        <v>0</v>
      </c>
      <c r="CC57" s="14">
        <f t="shared" si="82"/>
        <v>0</v>
      </c>
      <c r="CD57" s="14">
        <f t="shared" si="82"/>
        <v>0</v>
      </c>
      <c r="CE57" s="14">
        <f t="shared" si="82"/>
        <v>0</v>
      </c>
      <c r="CF57" s="14">
        <f t="shared" si="82"/>
        <v>0</v>
      </c>
      <c r="CG57" s="14">
        <f t="shared" si="82"/>
        <v>0</v>
      </c>
      <c r="CH57" s="14">
        <f t="shared" si="82"/>
        <v>0</v>
      </c>
      <c r="CI57" s="14">
        <f t="shared" si="82"/>
        <v>0</v>
      </c>
      <c r="CJ57" s="14">
        <f t="shared" si="82"/>
        <v>0</v>
      </c>
      <c r="CK57" s="14">
        <f t="shared" si="82"/>
        <v>0</v>
      </c>
      <c r="CL57" s="14">
        <f t="shared" si="82"/>
        <v>0</v>
      </c>
      <c r="CM57" s="14">
        <f t="shared" si="82"/>
        <v>0</v>
      </c>
      <c r="CN57" s="14">
        <f t="shared" si="82"/>
        <v>0</v>
      </c>
      <c r="CO57" s="14">
        <f t="shared" si="82"/>
        <v>0</v>
      </c>
      <c r="CP57" s="14">
        <f t="shared" si="82"/>
        <v>0</v>
      </c>
      <c r="CQ57" s="14">
        <f t="shared" si="82"/>
        <v>0</v>
      </c>
      <c r="CR57" s="14">
        <f t="shared" si="82"/>
        <v>0</v>
      </c>
      <c r="CS57" s="14">
        <f t="shared" si="82"/>
        <v>0</v>
      </c>
      <c r="CT57" s="14">
        <f t="shared" si="82"/>
        <v>0</v>
      </c>
      <c r="CU57" s="14">
        <f t="shared" si="82"/>
        <v>0</v>
      </c>
      <c r="CV57" s="14">
        <f t="shared" si="82"/>
        <v>0</v>
      </c>
      <c r="CW57" s="14">
        <f t="shared" si="82"/>
        <v>0</v>
      </c>
      <c r="CX57" s="14">
        <f t="shared" si="82"/>
        <v>0</v>
      </c>
    </row>
    <row r="58" spans="1:102" ht="15">
      <c r="A58" s="13" t="s">
        <v>0</v>
      </c>
      <c r="B58" s="14">
        <f aca="true" t="shared" si="83" ref="B58:AF58">IF(B$37=0,0,B$10*B31/B$37)</f>
        <v>0</v>
      </c>
      <c r="C58" s="14">
        <f t="shared" si="83"/>
        <v>0</v>
      </c>
      <c r="D58" s="14">
        <f t="shared" si="83"/>
        <v>0</v>
      </c>
      <c r="E58" s="14">
        <f t="shared" si="83"/>
        <v>0</v>
      </c>
      <c r="F58" s="14">
        <f t="shared" si="83"/>
        <v>0</v>
      </c>
      <c r="G58" s="14">
        <f t="shared" si="83"/>
        <v>0</v>
      </c>
      <c r="H58" s="14">
        <f t="shared" si="83"/>
        <v>0</v>
      </c>
      <c r="I58" s="14">
        <f t="shared" si="83"/>
        <v>0</v>
      </c>
      <c r="J58" s="14">
        <f t="shared" si="83"/>
        <v>0</v>
      </c>
      <c r="K58" s="14">
        <f t="shared" si="83"/>
        <v>0</v>
      </c>
      <c r="L58" s="14">
        <f t="shared" si="83"/>
        <v>0</v>
      </c>
      <c r="M58" s="14">
        <f t="shared" si="83"/>
        <v>0</v>
      </c>
      <c r="N58" s="14">
        <f t="shared" si="83"/>
        <v>0</v>
      </c>
      <c r="O58" s="14">
        <f t="shared" si="83"/>
        <v>0</v>
      </c>
      <c r="P58" s="14">
        <f t="shared" si="83"/>
        <v>0</v>
      </c>
      <c r="Q58" s="14">
        <f t="shared" si="83"/>
        <v>0</v>
      </c>
      <c r="R58" s="14">
        <f t="shared" si="83"/>
        <v>0</v>
      </c>
      <c r="S58" s="14">
        <f t="shared" si="83"/>
        <v>0</v>
      </c>
      <c r="T58" s="14">
        <f t="shared" si="83"/>
        <v>0</v>
      </c>
      <c r="U58" s="14">
        <f t="shared" si="83"/>
        <v>0</v>
      </c>
      <c r="V58" s="14">
        <f t="shared" si="83"/>
        <v>0</v>
      </c>
      <c r="W58" s="14">
        <f t="shared" si="83"/>
        <v>0</v>
      </c>
      <c r="X58" s="14">
        <f t="shared" si="83"/>
        <v>0</v>
      </c>
      <c r="Y58" s="14">
        <f t="shared" si="83"/>
        <v>0</v>
      </c>
      <c r="Z58" s="14">
        <f t="shared" si="83"/>
        <v>0</v>
      </c>
      <c r="AA58" s="14">
        <f t="shared" si="83"/>
        <v>4.742068575526456</v>
      </c>
      <c r="AB58" s="14">
        <f t="shared" si="83"/>
        <v>0</v>
      </c>
      <c r="AC58" s="14">
        <f t="shared" si="83"/>
        <v>0</v>
      </c>
      <c r="AD58" s="14">
        <f t="shared" si="83"/>
        <v>0</v>
      </c>
      <c r="AE58" s="14">
        <f t="shared" si="83"/>
        <v>0</v>
      </c>
      <c r="AF58" s="14">
        <f t="shared" si="83"/>
        <v>0</v>
      </c>
      <c r="AG58" s="14">
        <f aca="true" t="shared" si="84" ref="AG58:AX58">IF(AG$37=0,0,AG$10*AG31/AG$37)</f>
        <v>0</v>
      </c>
      <c r="AH58" s="14">
        <f t="shared" si="84"/>
        <v>0</v>
      </c>
      <c r="AI58" s="14">
        <f t="shared" si="84"/>
        <v>0.2893388607141677</v>
      </c>
      <c r="AJ58" s="14">
        <f t="shared" si="84"/>
        <v>2.4069847094915766</v>
      </c>
      <c r="AK58" s="14">
        <f t="shared" si="84"/>
        <v>0.3530658602913134</v>
      </c>
      <c r="AL58" s="14">
        <f t="shared" si="84"/>
        <v>0</v>
      </c>
      <c r="AM58" s="14">
        <f t="shared" si="84"/>
        <v>0.5545528657713034</v>
      </c>
      <c r="AN58" s="14">
        <f t="shared" si="84"/>
        <v>0</v>
      </c>
      <c r="AO58" s="14">
        <f t="shared" si="84"/>
        <v>0</v>
      </c>
      <c r="AP58" s="14">
        <f t="shared" si="84"/>
        <v>0.6826224700525022</v>
      </c>
      <c r="AQ58" s="14">
        <f t="shared" si="84"/>
        <v>0</v>
      </c>
      <c r="AR58" s="14">
        <f t="shared" si="84"/>
        <v>0.7453226012915422</v>
      </c>
      <c r="AS58" s="14">
        <f t="shared" si="84"/>
        <v>0</v>
      </c>
      <c r="AT58" s="14">
        <f t="shared" si="84"/>
        <v>0.09591392253897708</v>
      </c>
      <c r="AU58" s="14">
        <f t="shared" si="84"/>
        <v>0.11306290676222543</v>
      </c>
      <c r="AV58" s="14">
        <f t="shared" si="84"/>
        <v>0</v>
      </c>
      <c r="AW58" s="14">
        <f t="shared" si="84"/>
        <v>0</v>
      </c>
      <c r="AX58" s="14">
        <f t="shared" si="84"/>
        <v>0</v>
      </c>
      <c r="AY58" s="14"/>
      <c r="AZ58" s="14"/>
      <c r="BA58" s="14">
        <f t="shared" si="12"/>
        <v>0</v>
      </c>
      <c r="BB58" s="14">
        <f t="shared" si="12"/>
        <v>0</v>
      </c>
      <c r="BC58" s="14">
        <f t="shared" si="12"/>
        <v>0</v>
      </c>
      <c r="BD58" s="14"/>
      <c r="BE58" s="14">
        <f aca="true" t="shared" si="85" ref="BE58:BS58">IF(BE$37=0,0,BE$10*BE31/BE$37)</f>
        <v>0</v>
      </c>
      <c r="BF58" s="14">
        <f t="shared" si="85"/>
        <v>0</v>
      </c>
      <c r="BG58" s="14">
        <f t="shared" si="85"/>
        <v>0</v>
      </c>
      <c r="BH58" s="14">
        <f t="shared" si="85"/>
        <v>12.870245830770553</v>
      </c>
      <c r="BI58" s="14">
        <f t="shared" si="85"/>
        <v>0</v>
      </c>
      <c r="BJ58" s="14">
        <f t="shared" si="85"/>
        <v>0</v>
      </c>
      <c r="BK58" s="14">
        <f t="shared" si="85"/>
        <v>0</v>
      </c>
      <c r="BL58" s="14">
        <f t="shared" si="85"/>
        <v>0</v>
      </c>
      <c r="BM58" s="14">
        <f t="shared" si="85"/>
        <v>0</v>
      </c>
      <c r="BN58" s="14">
        <f t="shared" si="85"/>
        <v>0</v>
      </c>
      <c r="BO58" s="14">
        <f t="shared" si="85"/>
        <v>0</v>
      </c>
      <c r="BP58" s="14">
        <f t="shared" si="85"/>
        <v>0</v>
      </c>
      <c r="BQ58" s="14">
        <f t="shared" si="85"/>
        <v>0</v>
      </c>
      <c r="BR58" s="14">
        <f t="shared" si="85"/>
        <v>0</v>
      </c>
      <c r="BS58" s="14">
        <f t="shared" si="85"/>
        <v>0</v>
      </c>
      <c r="BT58" s="32">
        <v>0</v>
      </c>
      <c r="BU58" s="32">
        <v>0</v>
      </c>
      <c r="BV58" s="14">
        <f aca="true" t="shared" si="86" ref="BV58:CX58">IF(BV$37=0,0,BV$10*BV31/BV$37)</f>
        <v>0</v>
      </c>
      <c r="BW58" s="14">
        <f t="shared" si="86"/>
        <v>0</v>
      </c>
      <c r="BX58" s="14">
        <f t="shared" si="86"/>
        <v>0</v>
      </c>
      <c r="BY58" s="14">
        <f t="shared" si="86"/>
        <v>0</v>
      </c>
      <c r="BZ58" s="14">
        <f t="shared" si="86"/>
        <v>0</v>
      </c>
      <c r="CA58" s="14">
        <f t="shared" si="86"/>
        <v>0</v>
      </c>
      <c r="CB58" s="14">
        <f t="shared" si="86"/>
        <v>0</v>
      </c>
      <c r="CC58" s="14">
        <f t="shared" si="86"/>
        <v>0</v>
      </c>
      <c r="CD58" s="14">
        <f t="shared" si="86"/>
        <v>0</v>
      </c>
      <c r="CE58" s="14">
        <f t="shared" si="86"/>
        <v>0</v>
      </c>
      <c r="CF58" s="14">
        <f t="shared" si="86"/>
        <v>0</v>
      </c>
      <c r="CG58" s="14">
        <f t="shared" si="86"/>
        <v>0</v>
      </c>
      <c r="CH58" s="14">
        <f t="shared" si="86"/>
        <v>0</v>
      </c>
      <c r="CI58" s="14">
        <f t="shared" si="86"/>
        <v>0</v>
      </c>
      <c r="CJ58" s="14">
        <f t="shared" si="86"/>
        <v>0</v>
      </c>
      <c r="CK58" s="14">
        <f t="shared" si="86"/>
        <v>0.314814735971514</v>
      </c>
      <c r="CL58" s="14">
        <f t="shared" si="86"/>
        <v>0</v>
      </c>
      <c r="CM58" s="14">
        <f t="shared" si="86"/>
        <v>0</v>
      </c>
      <c r="CN58" s="14">
        <f t="shared" si="86"/>
        <v>0</v>
      </c>
      <c r="CO58" s="14">
        <f t="shared" si="86"/>
        <v>0</v>
      </c>
      <c r="CP58" s="14">
        <f t="shared" si="86"/>
        <v>0</v>
      </c>
      <c r="CQ58" s="14">
        <f t="shared" si="86"/>
        <v>0</v>
      </c>
      <c r="CR58" s="14">
        <f t="shared" si="86"/>
        <v>0</v>
      </c>
      <c r="CS58" s="14">
        <f t="shared" si="86"/>
        <v>0</v>
      </c>
      <c r="CT58" s="14">
        <f t="shared" si="86"/>
        <v>0</v>
      </c>
      <c r="CU58" s="14">
        <f t="shared" si="86"/>
        <v>0</v>
      </c>
      <c r="CV58" s="14">
        <f t="shared" si="86"/>
        <v>0</v>
      </c>
      <c r="CW58" s="14">
        <f t="shared" si="86"/>
        <v>0</v>
      </c>
      <c r="CX58" s="14">
        <f t="shared" si="86"/>
        <v>0</v>
      </c>
    </row>
    <row r="59" spans="1:102" ht="15">
      <c r="A59" s="13" t="s">
        <v>109</v>
      </c>
      <c r="B59" s="14">
        <f aca="true" t="shared" si="87" ref="B59:AF59">IF(B$37=0,0,B$10*B32/B$37)</f>
        <v>0</v>
      </c>
      <c r="C59" s="14">
        <f t="shared" si="87"/>
        <v>0</v>
      </c>
      <c r="D59" s="14">
        <f t="shared" si="87"/>
        <v>0</v>
      </c>
      <c r="E59" s="14">
        <f t="shared" si="87"/>
        <v>0</v>
      </c>
      <c r="F59" s="14">
        <f t="shared" si="87"/>
        <v>0</v>
      </c>
      <c r="G59" s="14">
        <f t="shared" si="87"/>
        <v>0</v>
      </c>
      <c r="H59" s="14">
        <f t="shared" si="87"/>
        <v>0</v>
      </c>
      <c r="I59" s="14">
        <f t="shared" si="87"/>
        <v>0</v>
      </c>
      <c r="J59" s="14">
        <f t="shared" si="87"/>
        <v>0</v>
      </c>
      <c r="K59" s="14">
        <f t="shared" si="87"/>
        <v>0</v>
      </c>
      <c r="L59" s="14">
        <f t="shared" si="87"/>
        <v>0</v>
      </c>
      <c r="M59" s="14">
        <f t="shared" si="87"/>
        <v>0</v>
      </c>
      <c r="N59" s="14">
        <f t="shared" si="87"/>
        <v>0</v>
      </c>
      <c r="O59" s="14">
        <f t="shared" si="87"/>
        <v>0</v>
      </c>
      <c r="P59" s="14">
        <f t="shared" si="87"/>
        <v>0</v>
      </c>
      <c r="Q59" s="14">
        <f t="shared" si="87"/>
        <v>0</v>
      </c>
      <c r="R59" s="14">
        <f t="shared" si="87"/>
        <v>0</v>
      </c>
      <c r="S59" s="14">
        <f t="shared" si="87"/>
        <v>0</v>
      </c>
      <c r="T59" s="14">
        <f t="shared" si="87"/>
        <v>0</v>
      </c>
      <c r="U59" s="14">
        <f t="shared" si="87"/>
        <v>0</v>
      </c>
      <c r="V59" s="14">
        <f t="shared" si="87"/>
        <v>0</v>
      </c>
      <c r="W59" s="14">
        <f t="shared" si="87"/>
        <v>0</v>
      </c>
      <c r="X59" s="14">
        <f t="shared" si="87"/>
        <v>0</v>
      </c>
      <c r="Y59" s="14">
        <f t="shared" si="87"/>
        <v>0</v>
      </c>
      <c r="Z59" s="14">
        <f t="shared" si="87"/>
        <v>0</v>
      </c>
      <c r="AA59" s="14">
        <f t="shared" si="87"/>
        <v>0</v>
      </c>
      <c r="AB59" s="14">
        <f t="shared" si="87"/>
        <v>0</v>
      </c>
      <c r="AC59" s="14">
        <f t="shared" si="87"/>
        <v>0</v>
      </c>
      <c r="AD59" s="14">
        <f t="shared" si="87"/>
        <v>0</v>
      </c>
      <c r="AE59" s="14">
        <f t="shared" si="87"/>
        <v>0</v>
      </c>
      <c r="AF59" s="14">
        <f t="shared" si="87"/>
        <v>0</v>
      </c>
      <c r="AG59" s="14">
        <f aca="true" t="shared" si="88" ref="AG59:AX59">IF(AG$37=0,0,AG$10*AG32/AG$37)</f>
        <v>0</v>
      </c>
      <c r="AH59" s="14">
        <f t="shared" si="88"/>
        <v>0</v>
      </c>
      <c r="AI59" s="14">
        <f t="shared" si="88"/>
        <v>0</v>
      </c>
      <c r="AJ59" s="14">
        <f t="shared" si="88"/>
        <v>0</v>
      </c>
      <c r="AK59" s="14">
        <f t="shared" si="88"/>
        <v>0</v>
      </c>
      <c r="AL59" s="14">
        <f t="shared" si="88"/>
        <v>0</v>
      </c>
      <c r="AM59" s="14">
        <f t="shared" si="88"/>
        <v>0</v>
      </c>
      <c r="AN59" s="14">
        <f t="shared" si="88"/>
        <v>0</v>
      </c>
      <c r="AO59" s="14">
        <f t="shared" si="88"/>
        <v>0</v>
      </c>
      <c r="AP59" s="14">
        <f t="shared" si="88"/>
        <v>0</v>
      </c>
      <c r="AQ59" s="14">
        <f t="shared" si="88"/>
        <v>0</v>
      </c>
      <c r="AR59" s="14">
        <f t="shared" si="88"/>
        <v>0</v>
      </c>
      <c r="AS59" s="14">
        <f t="shared" si="88"/>
        <v>0</v>
      </c>
      <c r="AT59" s="14">
        <f t="shared" si="88"/>
        <v>0</v>
      </c>
      <c r="AU59" s="14">
        <f t="shared" si="88"/>
        <v>0</v>
      </c>
      <c r="AV59" s="14">
        <f t="shared" si="88"/>
        <v>0</v>
      </c>
      <c r="AW59" s="14">
        <f t="shared" si="88"/>
        <v>0</v>
      </c>
      <c r="AX59" s="14">
        <f t="shared" si="88"/>
        <v>0</v>
      </c>
      <c r="AY59" s="14"/>
      <c r="AZ59" s="14"/>
      <c r="BA59" s="14">
        <f t="shared" si="12"/>
        <v>0</v>
      </c>
      <c r="BB59" s="14">
        <f t="shared" si="12"/>
        <v>0</v>
      </c>
      <c r="BC59" s="14">
        <f t="shared" si="12"/>
        <v>0</v>
      </c>
      <c r="BD59" s="14"/>
      <c r="BE59" s="14">
        <f aca="true" t="shared" si="89" ref="BE59:BS59">IF(BE$37=0,0,BE$10*BE32/BE$37)</f>
        <v>0</v>
      </c>
      <c r="BF59" s="14">
        <f t="shared" si="89"/>
        <v>0</v>
      </c>
      <c r="BG59" s="14">
        <f t="shared" si="89"/>
        <v>0</v>
      </c>
      <c r="BH59" s="14">
        <f t="shared" si="89"/>
        <v>0</v>
      </c>
      <c r="BI59" s="14">
        <f t="shared" si="89"/>
        <v>0</v>
      </c>
      <c r="BJ59" s="14">
        <f t="shared" si="89"/>
        <v>0</v>
      </c>
      <c r="BK59" s="14">
        <f t="shared" si="89"/>
        <v>0</v>
      </c>
      <c r="BL59" s="14">
        <f t="shared" si="89"/>
        <v>0</v>
      </c>
      <c r="BM59" s="14">
        <f t="shared" si="89"/>
        <v>0</v>
      </c>
      <c r="BN59" s="14">
        <f t="shared" si="89"/>
        <v>0</v>
      </c>
      <c r="BO59" s="14">
        <f t="shared" si="89"/>
        <v>0</v>
      </c>
      <c r="BP59" s="14">
        <f t="shared" si="89"/>
        <v>0</v>
      </c>
      <c r="BQ59" s="14">
        <f t="shared" si="89"/>
        <v>0</v>
      </c>
      <c r="BR59" s="14">
        <f t="shared" si="89"/>
        <v>0</v>
      </c>
      <c r="BS59" s="14">
        <f t="shared" si="89"/>
        <v>0</v>
      </c>
      <c r="BT59" s="32">
        <v>0</v>
      </c>
      <c r="BU59" s="32">
        <v>0</v>
      </c>
      <c r="BV59" s="14">
        <f aca="true" t="shared" si="90" ref="BV59:CX59">IF(BV$37=0,0,BV$10*BV32/BV$37)</f>
        <v>0</v>
      </c>
      <c r="BW59" s="14">
        <f t="shared" si="90"/>
        <v>0</v>
      </c>
      <c r="BX59" s="14">
        <f t="shared" si="90"/>
        <v>0</v>
      </c>
      <c r="BY59" s="14">
        <f t="shared" si="90"/>
        <v>0</v>
      </c>
      <c r="BZ59" s="14">
        <f t="shared" si="90"/>
        <v>0</v>
      </c>
      <c r="CA59" s="14">
        <f t="shared" si="90"/>
        <v>0</v>
      </c>
      <c r="CB59" s="14">
        <f t="shared" si="90"/>
        <v>0</v>
      </c>
      <c r="CC59" s="14">
        <f t="shared" si="90"/>
        <v>0</v>
      </c>
      <c r="CD59" s="14">
        <f t="shared" si="90"/>
        <v>0</v>
      </c>
      <c r="CE59" s="14">
        <f t="shared" si="90"/>
        <v>0</v>
      </c>
      <c r="CF59" s="14">
        <f t="shared" si="90"/>
        <v>0</v>
      </c>
      <c r="CG59" s="14">
        <f t="shared" si="90"/>
        <v>0</v>
      </c>
      <c r="CH59" s="14">
        <f t="shared" si="90"/>
        <v>0</v>
      </c>
      <c r="CI59" s="14">
        <f t="shared" si="90"/>
        <v>0</v>
      </c>
      <c r="CJ59" s="14">
        <f t="shared" si="90"/>
        <v>0</v>
      </c>
      <c r="CK59" s="14">
        <f t="shared" si="90"/>
        <v>0</v>
      </c>
      <c r="CL59" s="14">
        <f t="shared" si="90"/>
        <v>0</v>
      </c>
      <c r="CM59" s="14">
        <f t="shared" si="90"/>
        <v>0</v>
      </c>
      <c r="CN59" s="14">
        <f t="shared" si="90"/>
        <v>0</v>
      </c>
      <c r="CO59" s="14">
        <f t="shared" si="90"/>
        <v>0</v>
      </c>
      <c r="CP59" s="14">
        <f t="shared" si="90"/>
        <v>0</v>
      </c>
      <c r="CQ59" s="14">
        <f t="shared" si="90"/>
        <v>0</v>
      </c>
      <c r="CR59" s="14">
        <f t="shared" si="90"/>
        <v>0</v>
      </c>
      <c r="CS59" s="14">
        <f t="shared" si="90"/>
        <v>0</v>
      </c>
      <c r="CT59" s="14">
        <f t="shared" si="90"/>
        <v>0</v>
      </c>
      <c r="CU59" s="14">
        <f t="shared" si="90"/>
        <v>0</v>
      </c>
      <c r="CV59" s="14">
        <f t="shared" si="90"/>
        <v>0</v>
      </c>
      <c r="CW59" s="14">
        <f t="shared" si="90"/>
        <v>0</v>
      </c>
      <c r="CX59" s="14">
        <f t="shared" si="90"/>
        <v>0</v>
      </c>
    </row>
    <row r="60" spans="1:102" ht="15">
      <c r="A60" s="13" t="s">
        <v>112</v>
      </c>
      <c r="B60" s="14">
        <f aca="true" t="shared" si="91" ref="B60:AF60">IF(B$37=0,0,B$10*B33/B$37)</f>
        <v>0</v>
      </c>
      <c r="C60" s="14">
        <f t="shared" si="91"/>
        <v>0</v>
      </c>
      <c r="D60" s="14">
        <f t="shared" si="91"/>
        <v>0</v>
      </c>
      <c r="E60" s="14">
        <f t="shared" si="91"/>
        <v>0</v>
      </c>
      <c r="F60" s="14">
        <f t="shared" si="91"/>
        <v>0</v>
      </c>
      <c r="G60" s="14">
        <f t="shared" si="91"/>
        <v>0</v>
      </c>
      <c r="H60" s="14">
        <f t="shared" si="91"/>
        <v>0</v>
      </c>
      <c r="I60" s="14">
        <f t="shared" si="91"/>
        <v>0</v>
      </c>
      <c r="J60" s="14">
        <f t="shared" si="91"/>
        <v>0</v>
      </c>
      <c r="K60" s="14">
        <f t="shared" si="91"/>
        <v>0</v>
      </c>
      <c r="L60" s="14">
        <f t="shared" si="91"/>
        <v>0</v>
      </c>
      <c r="M60" s="14">
        <f t="shared" si="91"/>
        <v>0</v>
      </c>
      <c r="N60" s="14">
        <f t="shared" si="91"/>
        <v>0</v>
      </c>
      <c r="O60" s="14">
        <f t="shared" si="91"/>
        <v>0</v>
      </c>
      <c r="P60" s="14">
        <f t="shared" si="91"/>
        <v>0</v>
      </c>
      <c r="Q60" s="14">
        <f t="shared" si="91"/>
        <v>0</v>
      </c>
      <c r="R60" s="14">
        <f t="shared" si="91"/>
        <v>0</v>
      </c>
      <c r="S60" s="14">
        <f t="shared" si="91"/>
        <v>0</v>
      </c>
      <c r="T60" s="14">
        <f t="shared" si="91"/>
        <v>0</v>
      </c>
      <c r="U60" s="14">
        <f t="shared" si="91"/>
        <v>0</v>
      </c>
      <c r="V60" s="14">
        <f t="shared" si="91"/>
        <v>0</v>
      </c>
      <c r="W60" s="14">
        <f t="shared" si="91"/>
        <v>0</v>
      </c>
      <c r="X60" s="14">
        <f t="shared" si="91"/>
        <v>0</v>
      </c>
      <c r="Y60" s="14">
        <f t="shared" si="91"/>
        <v>0</v>
      </c>
      <c r="Z60" s="14">
        <f t="shared" si="91"/>
        <v>0</v>
      </c>
      <c r="AA60" s="14">
        <f t="shared" si="91"/>
        <v>0</v>
      </c>
      <c r="AB60" s="14">
        <f t="shared" si="91"/>
        <v>0</v>
      </c>
      <c r="AC60" s="14">
        <f t="shared" si="91"/>
        <v>0</v>
      </c>
      <c r="AD60" s="14">
        <f t="shared" si="91"/>
        <v>0</v>
      </c>
      <c r="AE60" s="14">
        <f t="shared" si="91"/>
        <v>0</v>
      </c>
      <c r="AF60" s="14">
        <f t="shared" si="91"/>
        <v>0</v>
      </c>
      <c r="AG60" s="14">
        <f aca="true" t="shared" si="92" ref="AG60:AX60">IF(AG$37=0,0,AG$10*AG33/AG$37)</f>
        <v>0</v>
      </c>
      <c r="AH60" s="14">
        <f t="shared" si="92"/>
        <v>0</v>
      </c>
      <c r="AI60" s="14">
        <f t="shared" si="92"/>
        <v>0</v>
      </c>
      <c r="AJ60" s="14">
        <f t="shared" si="92"/>
        <v>0</v>
      </c>
      <c r="AK60" s="14">
        <f t="shared" si="92"/>
        <v>0</v>
      </c>
      <c r="AL60" s="14">
        <f t="shared" si="92"/>
        <v>0</v>
      </c>
      <c r="AM60" s="14">
        <f t="shared" si="92"/>
        <v>0</v>
      </c>
      <c r="AN60" s="14">
        <f t="shared" si="92"/>
        <v>0</v>
      </c>
      <c r="AO60" s="14">
        <f t="shared" si="92"/>
        <v>0</v>
      </c>
      <c r="AP60" s="14">
        <f t="shared" si="92"/>
        <v>0</v>
      </c>
      <c r="AQ60" s="14">
        <f t="shared" si="92"/>
        <v>0</v>
      </c>
      <c r="AR60" s="14">
        <f t="shared" si="92"/>
        <v>0</v>
      </c>
      <c r="AS60" s="14">
        <f t="shared" si="92"/>
        <v>0</v>
      </c>
      <c r="AT60" s="14">
        <f t="shared" si="92"/>
        <v>0</v>
      </c>
      <c r="AU60" s="14">
        <f t="shared" si="92"/>
        <v>0</v>
      </c>
      <c r="AV60" s="14">
        <f t="shared" si="92"/>
        <v>0</v>
      </c>
      <c r="AW60" s="14">
        <f t="shared" si="92"/>
        <v>0</v>
      </c>
      <c r="AX60" s="14">
        <f t="shared" si="92"/>
        <v>0</v>
      </c>
      <c r="AY60" s="14"/>
      <c r="AZ60" s="14"/>
      <c r="BA60" s="14">
        <f t="shared" si="12"/>
        <v>0</v>
      </c>
      <c r="BB60" s="14">
        <f t="shared" si="12"/>
        <v>0</v>
      </c>
      <c r="BC60" s="14">
        <f t="shared" si="12"/>
        <v>0</v>
      </c>
      <c r="BD60" s="14"/>
      <c r="BE60" s="14">
        <f aca="true" t="shared" si="93" ref="BE60:BS60">IF(BE$37=0,0,BE$10*BE33/BE$37)</f>
        <v>0</v>
      </c>
      <c r="BF60" s="14">
        <f t="shared" si="93"/>
        <v>0</v>
      </c>
      <c r="BG60" s="14">
        <f t="shared" si="93"/>
        <v>0</v>
      </c>
      <c r="BH60" s="14">
        <f t="shared" si="93"/>
        <v>0</v>
      </c>
      <c r="BI60" s="14">
        <f t="shared" si="93"/>
        <v>0</v>
      </c>
      <c r="BJ60" s="14">
        <f t="shared" si="93"/>
        <v>0</v>
      </c>
      <c r="BK60" s="14">
        <f t="shared" si="93"/>
        <v>0</v>
      </c>
      <c r="BL60" s="14">
        <f t="shared" si="93"/>
        <v>0</v>
      </c>
      <c r="BM60" s="14">
        <f t="shared" si="93"/>
        <v>0</v>
      </c>
      <c r="BN60" s="14">
        <f t="shared" si="93"/>
        <v>0</v>
      </c>
      <c r="BO60" s="14">
        <f t="shared" si="93"/>
        <v>0</v>
      </c>
      <c r="BP60" s="14">
        <f t="shared" si="93"/>
        <v>0</v>
      </c>
      <c r="BQ60" s="14">
        <f t="shared" si="93"/>
        <v>0</v>
      </c>
      <c r="BR60" s="14">
        <f t="shared" si="93"/>
        <v>0</v>
      </c>
      <c r="BS60" s="14">
        <f t="shared" si="93"/>
        <v>0</v>
      </c>
      <c r="BT60" s="32">
        <v>0</v>
      </c>
      <c r="BU60" s="32">
        <v>0</v>
      </c>
      <c r="BV60" s="14">
        <f aca="true" t="shared" si="94" ref="BV60:CX60">IF(BV$37=0,0,BV$10*BV33/BV$37)</f>
        <v>0</v>
      </c>
      <c r="BW60" s="14">
        <f t="shared" si="94"/>
        <v>0</v>
      </c>
      <c r="BX60" s="14">
        <f t="shared" si="94"/>
        <v>0</v>
      </c>
      <c r="BY60" s="14">
        <f t="shared" si="94"/>
        <v>0</v>
      </c>
      <c r="BZ60" s="14">
        <f t="shared" si="94"/>
        <v>0</v>
      </c>
      <c r="CA60" s="14">
        <f t="shared" si="94"/>
        <v>0</v>
      </c>
      <c r="CB60" s="14">
        <f t="shared" si="94"/>
        <v>0</v>
      </c>
      <c r="CC60" s="14">
        <f t="shared" si="94"/>
        <v>0</v>
      </c>
      <c r="CD60" s="14">
        <f t="shared" si="94"/>
        <v>0</v>
      </c>
      <c r="CE60" s="14">
        <f t="shared" si="94"/>
        <v>0</v>
      </c>
      <c r="CF60" s="14">
        <f t="shared" si="94"/>
        <v>0</v>
      </c>
      <c r="CG60" s="14">
        <f t="shared" si="94"/>
        <v>0</v>
      </c>
      <c r="CH60" s="14">
        <f t="shared" si="94"/>
        <v>0</v>
      </c>
      <c r="CI60" s="14">
        <f t="shared" si="94"/>
        <v>0</v>
      </c>
      <c r="CJ60" s="14">
        <f t="shared" si="94"/>
        <v>0</v>
      </c>
      <c r="CK60" s="14">
        <f t="shared" si="94"/>
        <v>0</v>
      </c>
      <c r="CL60" s="14">
        <f t="shared" si="94"/>
        <v>0</v>
      </c>
      <c r="CM60" s="14">
        <f t="shared" si="94"/>
        <v>0</v>
      </c>
      <c r="CN60" s="14">
        <f t="shared" si="94"/>
        <v>0</v>
      </c>
      <c r="CO60" s="14">
        <f t="shared" si="94"/>
        <v>0</v>
      </c>
      <c r="CP60" s="14">
        <f t="shared" si="94"/>
        <v>0</v>
      </c>
      <c r="CQ60" s="14">
        <f t="shared" si="94"/>
        <v>0</v>
      </c>
      <c r="CR60" s="14">
        <f t="shared" si="94"/>
        <v>0</v>
      </c>
      <c r="CS60" s="14">
        <f t="shared" si="94"/>
        <v>0</v>
      </c>
      <c r="CT60" s="14">
        <f t="shared" si="94"/>
        <v>0</v>
      </c>
      <c r="CU60" s="14">
        <f t="shared" si="94"/>
        <v>0</v>
      </c>
      <c r="CV60" s="14">
        <f t="shared" si="94"/>
        <v>0</v>
      </c>
      <c r="CW60" s="14">
        <f t="shared" si="94"/>
        <v>0</v>
      </c>
      <c r="CX60" s="14">
        <f t="shared" si="94"/>
        <v>0</v>
      </c>
    </row>
    <row r="61" spans="1:102" ht="15">
      <c r="A61" s="13" t="s">
        <v>92</v>
      </c>
      <c r="B61" s="14">
        <f aca="true" t="shared" si="95" ref="B61:AF61">IF(B$37=0,0,B$10*B34/B$37)</f>
        <v>0.024421402594384255</v>
      </c>
      <c r="C61" s="14">
        <f t="shared" si="95"/>
        <v>0</v>
      </c>
      <c r="D61" s="14">
        <f t="shared" si="95"/>
        <v>0</v>
      </c>
      <c r="E61" s="14">
        <f t="shared" si="95"/>
        <v>0</v>
      </c>
      <c r="F61" s="14">
        <f t="shared" si="95"/>
        <v>0</v>
      </c>
      <c r="G61" s="14">
        <f t="shared" si="95"/>
        <v>5.55181646169535</v>
      </c>
      <c r="H61" s="14">
        <f t="shared" si="95"/>
        <v>0</v>
      </c>
      <c r="I61" s="14">
        <f t="shared" si="95"/>
        <v>0</v>
      </c>
      <c r="J61" s="14">
        <f t="shared" si="95"/>
        <v>0</v>
      </c>
      <c r="K61" s="14">
        <f t="shared" si="95"/>
        <v>0.07456374079445557</v>
      </c>
      <c r="L61" s="14">
        <f t="shared" si="95"/>
        <v>0</v>
      </c>
      <c r="M61" s="14">
        <f t="shared" si="95"/>
        <v>0</v>
      </c>
      <c r="N61" s="14">
        <f t="shared" si="95"/>
        <v>0.06840604853098203</v>
      </c>
      <c r="O61" s="14">
        <f t="shared" si="95"/>
        <v>0</v>
      </c>
      <c r="P61" s="14">
        <f t="shared" si="95"/>
        <v>0</v>
      </c>
      <c r="Q61" s="14">
        <f t="shared" si="95"/>
        <v>0.47414409194731366</v>
      </c>
      <c r="R61" s="14">
        <f t="shared" si="95"/>
        <v>0.04786973329151226</v>
      </c>
      <c r="S61" s="14">
        <f t="shared" si="95"/>
        <v>0</v>
      </c>
      <c r="T61" s="14">
        <f t="shared" si="95"/>
        <v>1.2395487476594444</v>
      </c>
      <c r="U61" s="14">
        <f t="shared" si="95"/>
        <v>0.2075630254869905</v>
      </c>
      <c r="V61" s="14">
        <f t="shared" si="95"/>
        <v>0</v>
      </c>
      <c r="W61" s="14">
        <f t="shared" si="95"/>
        <v>0</v>
      </c>
      <c r="X61" s="14">
        <f t="shared" si="95"/>
        <v>0.49388433017583777</v>
      </c>
      <c r="Y61" s="14">
        <f t="shared" si="95"/>
        <v>6.341308452688778</v>
      </c>
      <c r="Z61" s="14">
        <f t="shared" si="95"/>
        <v>0.24733583267084663</v>
      </c>
      <c r="AA61" s="14">
        <f t="shared" si="95"/>
        <v>2.1284372268722995</v>
      </c>
      <c r="AB61" s="14">
        <f t="shared" si="95"/>
        <v>0</v>
      </c>
      <c r="AC61" s="14">
        <f t="shared" si="95"/>
        <v>0</v>
      </c>
      <c r="AD61" s="14">
        <f t="shared" si="95"/>
        <v>0</v>
      </c>
      <c r="AE61" s="14">
        <f t="shared" si="95"/>
        <v>0</v>
      </c>
      <c r="AF61" s="14">
        <f t="shared" si="95"/>
        <v>0</v>
      </c>
      <c r="AG61" s="14">
        <f aca="true" t="shared" si="96" ref="AG61:AX61">IF(AG$37=0,0,AG$10*AG34/AG$37)</f>
        <v>0</v>
      </c>
      <c r="AH61" s="14">
        <f t="shared" si="96"/>
        <v>0</v>
      </c>
      <c r="AI61" s="14">
        <f t="shared" si="96"/>
        <v>0</v>
      </c>
      <c r="AJ61" s="14">
        <f t="shared" si="96"/>
        <v>0</v>
      </c>
      <c r="AK61" s="14">
        <f t="shared" si="96"/>
        <v>0</v>
      </c>
      <c r="AL61" s="14">
        <f t="shared" si="96"/>
        <v>0</v>
      </c>
      <c r="AM61" s="14">
        <f t="shared" si="96"/>
        <v>0</v>
      </c>
      <c r="AN61" s="14">
        <f t="shared" si="96"/>
        <v>0</v>
      </c>
      <c r="AO61" s="14">
        <f t="shared" si="96"/>
        <v>0</v>
      </c>
      <c r="AP61" s="14">
        <f t="shared" si="96"/>
        <v>0</v>
      </c>
      <c r="AQ61" s="14">
        <f t="shared" si="96"/>
        <v>0</v>
      </c>
      <c r="AR61" s="14">
        <f t="shared" si="96"/>
        <v>0</v>
      </c>
      <c r="AS61" s="14">
        <f t="shared" si="96"/>
        <v>0</v>
      </c>
      <c r="AT61" s="14">
        <f t="shared" si="96"/>
        <v>0</v>
      </c>
      <c r="AU61" s="14">
        <f t="shared" si="96"/>
        <v>0</v>
      </c>
      <c r="AV61" s="14">
        <f t="shared" si="96"/>
        <v>0</v>
      </c>
      <c r="AW61" s="14">
        <f t="shared" si="96"/>
        <v>0</v>
      </c>
      <c r="AX61" s="14">
        <f t="shared" si="96"/>
        <v>0</v>
      </c>
      <c r="AY61" s="14"/>
      <c r="AZ61" s="14"/>
      <c r="BA61" s="14">
        <f t="shared" si="12"/>
        <v>0</v>
      </c>
      <c r="BB61" s="14">
        <f t="shared" si="12"/>
        <v>0</v>
      </c>
      <c r="BC61" s="14">
        <f t="shared" si="12"/>
        <v>0</v>
      </c>
      <c r="BD61" s="14"/>
      <c r="BE61" s="14">
        <f aca="true" t="shared" si="97" ref="BE61:BS61">IF(BE$37=0,0,BE$10*BE34/BE$37)</f>
        <v>0</v>
      </c>
      <c r="BF61" s="14">
        <f t="shared" si="97"/>
        <v>0</v>
      </c>
      <c r="BG61" s="14">
        <f t="shared" si="97"/>
        <v>0</v>
      </c>
      <c r="BH61" s="14">
        <f t="shared" si="97"/>
        <v>0</v>
      </c>
      <c r="BI61" s="14">
        <f t="shared" si="97"/>
        <v>0</v>
      </c>
      <c r="BJ61" s="14">
        <f t="shared" si="97"/>
        <v>0</v>
      </c>
      <c r="BK61" s="14">
        <f t="shared" si="97"/>
        <v>0</v>
      </c>
      <c r="BL61" s="14">
        <f t="shared" si="97"/>
        <v>0</v>
      </c>
      <c r="BM61" s="14">
        <f t="shared" si="97"/>
        <v>0</v>
      </c>
      <c r="BN61" s="14">
        <f t="shared" si="97"/>
        <v>0</v>
      </c>
      <c r="BO61" s="14">
        <f t="shared" si="97"/>
        <v>0</v>
      </c>
      <c r="BP61" s="14">
        <f t="shared" si="97"/>
        <v>0</v>
      </c>
      <c r="BQ61" s="14">
        <f t="shared" si="97"/>
        <v>0</v>
      </c>
      <c r="BR61" s="14">
        <f t="shared" si="97"/>
        <v>0</v>
      </c>
      <c r="BS61" s="14">
        <f t="shared" si="97"/>
        <v>0</v>
      </c>
      <c r="BT61" s="32">
        <v>0</v>
      </c>
      <c r="BU61" s="32">
        <v>0</v>
      </c>
      <c r="BV61" s="14">
        <f aca="true" t="shared" si="98" ref="BV61:CX61">IF(BV$37=0,0,BV$10*BV34/BV$37)</f>
        <v>0</v>
      </c>
      <c r="BW61" s="14">
        <f t="shared" si="98"/>
        <v>0</v>
      </c>
      <c r="BX61" s="14">
        <f t="shared" si="98"/>
        <v>0</v>
      </c>
      <c r="BY61" s="14">
        <f t="shared" si="98"/>
        <v>0</v>
      </c>
      <c r="BZ61" s="14">
        <f t="shared" si="98"/>
        <v>0</v>
      </c>
      <c r="CA61" s="14">
        <f t="shared" si="98"/>
        <v>0</v>
      </c>
      <c r="CB61" s="14">
        <f t="shared" si="98"/>
        <v>0</v>
      </c>
      <c r="CC61" s="14">
        <f t="shared" si="98"/>
        <v>0</v>
      </c>
      <c r="CD61" s="14">
        <f t="shared" si="98"/>
        <v>0</v>
      </c>
      <c r="CE61" s="14">
        <f t="shared" si="98"/>
        <v>0</v>
      </c>
      <c r="CF61" s="14">
        <f t="shared" si="98"/>
        <v>0</v>
      </c>
      <c r="CG61" s="14">
        <f t="shared" si="98"/>
        <v>0</v>
      </c>
      <c r="CH61" s="14">
        <f t="shared" si="98"/>
        <v>0</v>
      </c>
      <c r="CI61" s="14">
        <f t="shared" si="98"/>
        <v>0</v>
      </c>
      <c r="CJ61" s="14">
        <f t="shared" si="98"/>
        <v>0</v>
      </c>
      <c r="CK61" s="14">
        <f t="shared" si="98"/>
        <v>0</v>
      </c>
      <c r="CL61" s="14">
        <f t="shared" si="98"/>
        <v>0</v>
      </c>
      <c r="CM61" s="14">
        <f t="shared" si="98"/>
        <v>0</v>
      </c>
      <c r="CN61" s="14">
        <f t="shared" si="98"/>
        <v>0</v>
      </c>
      <c r="CO61" s="14">
        <f t="shared" si="98"/>
        <v>0</v>
      </c>
      <c r="CP61" s="14">
        <f t="shared" si="98"/>
        <v>0</v>
      </c>
      <c r="CQ61" s="14">
        <f t="shared" si="98"/>
        <v>0</v>
      </c>
      <c r="CR61" s="14">
        <f t="shared" si="98"/>
        <v>0</v>
      </c>
      <c r="CS61" s="14">
        <f t="shared" si="98"/>
        <v>0</v>
      </c>
      <c r="CT61" s="14">
        <f t="shared" si="98"/>
        <v>0</v>
      </c>
      <c r="CU61" s="14">
        <f t="shared" si="98"/>
        <v>0</v>
      </c>
      <c r="CV61" s="14">
        <f t="shared" si="98"/>
        <v>0</v>
      </c>
      <c r="CW61" s="14">
        <f t="shared" si="98"/>
        <v>0</v>
      </c>
      <c r="CX61" s="14">
        <f t="shared" si="98"/>
        <v>0</v>
      </c>
    </row>
    <row r="62" spans="1:102" ht="15">
      <c r="A62" s="13" t="s">
        <v>107</v>
      </c>
      <c r="B62" s="14">
        <f aca="true" t="shared" si="99" ref="B62:AF62">IF(B$37=0,0,B$10*B35/B$37)</f>
        <v>0.06349564674539905</v>
      </c>
      <c r="C62" s="14">
        <f t="shared" si="99"/>
        <v>0</v>
      </c>
      <c r="D62" s="14">
        <f t="shared" si="99"/>
        <v>0</v>
      </c>
      <c r="E62" s="14">
        <f t="shared" si="99"/>
        <v>0</v>
      </c>
      <c r="F62" s="14">
        <f t="shared" si="99"/>
        <v>0</v>
      </c>
      <c r="G62" s="14">
        <f t="shared" si="99"/>
        <v>10.769917179791525</v>
      </c>
      <c r="H62" s="14">
        <f t="shared" si="99"/>
        <v>0</v>
      </c>
      <c r="I62" s="14">
        <f t="shared" si="99"/>
        <v>0</v>
      </c>
      <c r="J62" s="14">
        <f t="shared" si="99"/>
        <v>0</v>
      </c>
      <c r="K62" s="14">
        <f t="shared" si="99"/>
        <v>0.12540265497249345</v>
      </c>
      <c r="L62" s="14">
        <f t="shared" si="99"/>
        <v>0.26875791947504285</v>
      </c>
      <c r="M62" s="14">
        <f t="shared" si="99"/>
        <v>0.14278017896922596</v>
      </c>
      <c r="N62" s="14">
        <f t="shared" si="99"/>
        <v>0.09594614599150728</v>
      </c>
      <c r="O62" s="14">
        <f t="shared" si="99"/>
        <v>0.27823136125771797</v>
      </c>
      <c r="P62" s="14">
        <f t="shared" si="99"/>
        <v>1.0216095318787315</v>
      </c>
      <c r="Q62" s="14">
        <f t="shared" si="99"/>
        <v>1.1063362145437319</v>
      </c>
      <c r="R62" s="14">
        <f t="shared" si="99"/>
        <v>0.11169604434686194</v>
      </c>
      <c r="S62" s="14">
        <f t="shared" si="99"/>
        <v>0.09095400816524965</v>
      </c>
      <c r="T62" s="14">
        <f t="shared" si="99"/>
        <v>1.8644452237522222</v>
      </c>
      <c r="U62" s="14">
        <f t="shared" si="99"/>
        <v>0.31134453823048575</v>
      </c>
      <c r="V62" s="14">
        <f t="shared" si="99"/>
        <v>4.369707080853548</v>
      </c>
      <c r="W62" s="14">
        <f t="shared" si="99"/>
        <v>0.7281061545696074</v>
      </c>
      <c r="X62" s="14">
        <f t="shared" si="99"/>
        <v>0.29633059810550266</v>
      </c>
      <c r="Y62" s="14">
        <f t="shared" si="99"/>
        <v>20.55053665223215</v>
      </c>
      <c r="Z62" s="14">
        <f t="shared" si="99"/>
        <v>0.8015513095814474</v>
      </c>
      <c r="AA62" s="14">
        <f t="shared" si="99"/>
        <v>10.546339263625265</v>
      </c>
      <c r="AB62" s="14">
        <f t="shared" si="99"/>
        <v>0</v>
      </c>
      <c r="AC62" s="14">
        <f t="shared" si="99"/>
        <v>0</v>
      </c>
      <c r="AD62" s="14">
        <f t="shared" si="99"/>
        <v>0</v>
      </c>
      <c r="AE62" s="14">
        <f t="shared" si="99"/>
        <v>0</v>
      </c>
      <c r="AF62" s="14">
        <f t="shared" si="99"/>
        <v>0</v>
      </c>
      <c r="AG62" s="14">
        <f aca="true" t="shared" si="100" ref="AG62:AX62">IF(AG$37=0,0,AG$10*AG35/AG$37)</f>
        <v>0</v>
      </c>
      <c r="AH62" s="14">
        <f t="shared" si="100"/>
        <v>0</v>
      </c>
      <c r="AI62" s="14">
        <f t="shared" si="100"/>
        <v>66.2849026363366</v>
      </c>
      <c r="AJ62" s="14">
        <f t="shared" si="100"/>
        <v>120.99396352176407</v>
      </c>
      <c r="AK62" s="14">
        <f t="shared" si="100"/>
        <v>23.50094632564055</v>
      </c>
      <c r="AL62" s="14">
        <f t="shared" si="100"/>
        <v>19.933516606895047</v>
      </c>
      <c r="AM62" s="14">
        <f t="shared" si="100"/>
        <v>58.366689122429676</v>
      </c>
      <c r="AN62" s="14">
        <f t="shared" si="100"/>
        <v>0</v>
      </c>
      <c r="AO62" s="14">
        <f t="shared" si="100"/>
        <v>2.7964548704684318</v>
      </c>
      <c r="AP62" s="14">
        <f t="shared" si="100"/>
        <v>330.97438047974174</v>
      </c>
      <c r="AQ62" s="14">
        <f t="shared" si="100"/>
        <v>22.60634273257858</v>
      </c>
      <c r="AR62" s="14">
        <f t="shared" si="100"/>
        <v>33.98671061889433</v>
      </c>
      <c r="AS62" s="14">
        <f t="shared" si="100"/>
        <v>4.950191401599062</v>
      </c>
      <c r="AT62" s="14">
        <f t="shared" si="100"/>
        <v>28.58234891661517</v>
      </c>
      <c r="AU62" s="14">
        <f t="shared" si="100"/>
        <v>5.059565077609588</v>
      </c>
      <c r="AV62" s="14">
        <f t="shared" si="100"/>
        <v>2.9640802606380148</v>
      </c>
      <c r="AW62" s="14">
        <f t="shared" si="100"/>
        <v>1.7944134461933423</v>
      </c>
      <c r="AX62" s="14">
        <f t="shared" si="100"/>
        <v>0</v>
      </c>
      <c r="AY62" s="14"/>
      <c r="AZ62" s="14"/>
      <c r="BA62" s="14">
        <f t="shared" si="12"/>
        <v>31.123639440142302</v>
      </c>
      <c r="BB62" s="14">
        <f t="shared" si="12"/>
        <v>6.83316101334684</v>
      </c>
      <c r="BC62" s="14">
        <f t="shared" si="12"/>
        <v>13.628695571785157</v>
      </c>
      <c r="BD62" s="14"/>
      <c r="BE62" s="14">
        <f aca="true" t="shared" si="101" ref="BE62:BS62">IF(BE$37=0,0,BE$10*BE35/BE$37)</f>
        <v>7.430208543760619</v>
      </c>
      <c r="BF62" s="14">
        <f t="shared" si="101"/>
        <v>0.9347553582985318</v>
      </c>
      <c r="BG62" s="14">
        <f t="shared" si="101"/>
        <v>0</v>
      </c>
      <c r="BH62" s="14">
        <f t="shared" si="101"/>
        <v>397.8075984056353</v>
      </c>
      <c r="BI62" s="14">
        <f t="shared" si="101"/>
        <v>1.0578672472036037</v>
      </c>
      <c r="BJ62" s="14">
        <f t="shared" si="101"/>
        <v>0.9912060301507538</v>
      </c>
      <c r="BK62" s="14">
        <f t="shared" si="101"/>
        <v>0.3920645723351365</v>
      </c>
      <c r="BL62" s="14">
        <f t="shared" si="101"/>
        <v>0</v>
      </c>
      <c r="BM62" s="14">
        <f t="shared" si="101"/>
        <v>0</v>
      </c>
      <c r="BN62" s="14">
        <f t="shared" si="101"/>
        <v>0</v>
      </c>
      <c r="BO62" s="14">
        <f t="shared" si="101"/>
        <v>0</v>
      </c>
      <c r="BP62" s="14">
        <f t="shared" si="101"/>
        <v>0</v>
      </c>
      <c r="BQ62" s="14">
        <f t="shared" si="101"/>
        <v>0</v>
      </c>
      <c r="BR62" s="14">
        <f t="shared" si="101"/>
        <v>0</v>
      </c>
      <c r="BS62" s="14">
        <f t="shared" si="101"/>
        <v>0</v>
      </c>
      <c r="BT62" s="32">
        <v>0</v>
      </c>
      <c r="BU62" s="32">
        <v>0</v>
      </c>
      <c r="BV62" s="14">
        <f aca="true" t="shared" si="102" ref="BV62:CX62">IF(BV$37=0,0,BV$10*BV35/BV$37)</f>
        <v>0</v>
      </c>
      <c r="BW62" s="14">
        <f t="shared" si="102"/>
        <v>0</v>
      </c>
      <c r="BX62" s="14">
        <f t="shared" si="102"/>
        <v>0</v>
      </c>
      <c r="BY62" s="14">
        <f t="shared" si="102"/>
        <v>0</v>
      </c>
      <c r="BZ62" s="14">
        <f t="shared" si="102"/>
        <v>0</v>
      </c>
      <c r="CA62" s="14">
        <f t="shared" si="102"/>
        <v>0</v>
      </c>
      <c r="CB62" s="14">
        <f t="shared" si="102"/>
        <v>0</v>
      </c>
      <c r="CC62" s="14">
        <f t="shared" si="102"/>
        <v>0</v>
      </c>
      <c r="CD62" s="14">
        <f t="shared" si="102"/>
        <v>0</v>
      </c>
      <c r="CE62" s="14">
        <f t="shared" si="102"/>
        <v>0</v>
      </c>
      <c r="CF62" s="14">
        <f t="shared" si="102"/>
        <v>0</v>
      </c>
      <c r="CG62" s="14">
        <f t="shared" si="102"/>
        <v>0</v>
      </c>
      <c r="CH62" s="14">
        <f t="shared" si="102"/>
        <v>0.16940836425034866</v>
      </c>
      <c r="CI62" s="14">
        <f t="shared" si="102"/>
        <v>3.6734291605993596</v>
      </c>
      <c r="CJ62" s="14">
        <f t="shared" si="102"/>
        <v>0</v>
      </c>
      <c r="CK62" s="14">
        <f t="shared" si="102"/>
        <v>0.1259258943886056</v>
      </c>
      <c r="CL62" s="14">
        <f t="shared" si="102"/>
        <v>0</v>
      </c>
      <c r="CM62" s="14">
        <f t="shared" si="102"/>
        <v>0</v>
      </c>
      <c r="CN62" s="14">
        <f t="shared" si="102"/>
        <v>0</v>
      </c>
      <c r="CO62" s="14">
        <f t="shared" si="102"/>
        <v>0</v>
      </c>
      <c r="CP62" s="14">
        <f t="shared" si="102"/>
        <v>4.137630208333335</v>
      </c>
      <c r="CQ62" s="14">
        <f t="shared" si="102"/>
        <v>2.7025225225225227</v>
      </c>
      <c r="CR62" s="14">
        <f t="shared" si="102"/>
        <v>0</v>
      </c>
      <c r="CS62" s="14">
        <f t="shared" si="102"/>
        <v>0.015151515151515152</v>
      </c>
      <c r="CT62" s="14">
        <f t="shared" si="102"/>
        <v>0</v>
      </c>
      <c r="CU62" s="14">
        <f t="shared" si="102"/>
        <v>0</v>
      </c>
      <c r="CV62" s="14">
        <f t="shared" si="102"/>
        <v>0</v>
      </c>
      <c r="CW62" s="14">
        <f t="shared" si="102"/>
        <v>0</v>
      </c>
      <c r="CX62" s="14">
        <f t="shared" si="102"/>
        <v>0</v>
      </c>
    </row>
    <row r="63" spans="1:102" ht="15">
      <c r="A63" s="13" t="s">
        <v>103</v>
      </c>
      <c r="B63" s="14">
        <f aca="true" t="shared" si="103" ref="B63:AF63">IF(B$37=0,0,B$10*B36/B$37)</f>
        <v>0.0586113662265222</v>
      </c>
      <c r="C63" s="14">
        <f t="shared" si="103"/>
        <v>0</v>
      </c>
      <c r="D63" s="14">
        <f t="shared" si="103"/>
        <v>0.2205232596543105</v>
      </c>
      <c r="E63" s="14">
        <f t="shared" si="103"/>
        <v>0</v>
      </c>
      <c r="F63" s="14">
        <f t="shared" si="103"/>
        <v>0</v>
      </c>
      <c r="G63" s="14">
        <f t="shared" si="103"/>
        <v>4.125940102680698</v>
      </c>
      <c r="H63" s="14">
        <f t="shared" si="103"/>
        <v>2.39263744437873</v>
      </c>
      <c r="I63" s="14">
        <f t="shared" si="103"/>
        <v>0</v>
      </c>
      <c r="J63" s="14">
        <f t="shared" si="103"/>
        <v>0</v>
      </c>
      <c r="K63" s="14">
        <f t="shared" si="103"/>
        <v>0.2660569841983983</v>
      </c>
      <c r="L63" s="14">
        <f t="shared" si="103"/>
        <v>0.13437895973752143</v>
      </c>
      <c r="M63" s="14">
        <f t="shared" si="103"/>
        <v>0.07139008948461298</v>
      </c>
      <c r="N63" s="14">
        <f t="shared" si="103"/>
        <v>0.34291863289557223</v>
      </c>
      <c r="O63" s="14">
        <f t="shared" si="103"/>
        <v>3.1532887609208036</v>
      </c>
      <c r="P63" s="14">
        <f t="shared" si="103"/>
        <v>2.001520715517515</v>
      </c>
      <c r="Q63" s="14">
        <f t="shared" si="103"/>
        <v>19.914051861787172</v>
      </c>
      <c r="R63" s="14">
        <f t="shared" si="103"/>
        <v>2.0105287982435147</v>
      </c>
      <c r="S63" s="14">
        <f t="shared" si="103"/>
        <v>0.7276320653219972</v>
      </c>
      <c r="T63" s="14">
        <f t="shared" si="103"/>
        <v>5.562603057678333</v>
      </c>
      <c r="U63" s="14">
        <f t="shared" si="103"/>
        <v>6.226890764609714</v>
      </c>
      <c r="V63" s="14">
        <f t="shared" si="103"/>
        <v>5.280062722698037</v>
      </c>
      <c r="W63" s="14">
        <f t="shared" si="103"/>
        <v>0.879794936771609</v>
      </c>
      <c r="X63" s="14">
        <f t="shared" si="103"/>
        <v>8.791141077129913</v>
      </c>
      <c r="Y63" s="14">
        <f t="shared" si="103"/>
        <v>75.27367996617605</v>
      </c>
      <c r="Z63" s="14">
        <f t="shared" si="103"/>
        <v>2.9359679396669014</v>
      </c>
      <c r="AA63" s="14">
        <f t="shared" si="103"/>
        <v>0.010214500022068043</v>
      </c>
      <c r="AB63" s="14">
        <f t="shared" si="103"/>
        <v>0</v>
      </c>
      <c r="AC63" s="14">
        <f t="shared" si="103"/>
        <v>0</v>
      </c>
      <c r="AD63" s="14">
        <f t="shared" si="103"/>
        <v>0</v>
      </c>
      <c r="AE63" s="14">
        <f t="shared" si="103"/>
        <v>0</v>
      </c>
      <c r="AF63" s="14">
        <f t="shared" si="103"/>
        <v>0</v>
      </c>
      <c r="AG63" s="14">
        <f aca="true" t="shared" si="104" ref="AG63:AX63">IF(AG$37=0,0,AG$10*AG36/AG$37)</f>
        <v>0</v>
      </c>
      <c r="AH63" s="14">
        <f t="shared" si="104"/>
        <v>0</v>
      </c>
      <c r="AI63" s="14">
        <f t="shared" si="104"/>
        <v>0</v>
      </c>
      <c r="AJ63" s="14">
        <f t="shared" si="104"/>
        <v>0</v>
      </c>
      <c r="AK63" s="14">
        <f t="shared" si="104"/>
        <v>0</v>
      </c>
      <c r="AL63" s="14">
        <f t="shared" si="104"/>
        <v>0</v>
      </c>
      <c r="AM63" s="14">
        <f t="shared" si="104"/>
        <v>0</v>
      </c>
      <c r="AN63" s="14">
        <f t="shared" si="104"/>
        <v>0</v>
      </c>
      <c r="AO63" s="14">
        <f t="shared" si="104"/>
        <v>0</v>
      </c>
      <c r="AP63" s="14">
        <f t="shared" si="104"/>
        <v>0</v>
      </c>
      <c r="AQ63" s="14">
        <f t="shared" si="104"/>
        <v>0</v>
      </c>
      <c r="AR63" s="14">
        <f t="shared" si="104"/>
        <v>0</v>
      </c>
      <c r="AS63" s="14">
        <f t="shared" si="104"/>
        <v>0</v>
      </c>
      <c r="AT63" s="14">
        <f t="shared" si="104"/>
        <v>0</v>
      </c>
      <c r="AU63" s="14">
        <f t="shared" si="104"/>
        <v>0</v>
      </c>
      <c r="AV63" s="14">
        <f t="shared" si="104"/>
        <v>0</v>
      </c>
      <c r="AW63" s="14">
        <f t="shared" si="104"/>
        <v>0</v>
      </c>
      <c r="AX63" s="14">
        <f t="shared" si="104"/>
        <v>0</v>
      </c>
      <c r="AY63" s="14"/>
      <c r="AZ63" s="14"/>
      <c r="BA63" s="14">
        <f t="shared" si="12"/>
        <v>1.0204471947587639</v>
      </c>
      <c r="BB63" s="14">
        <f t="shared" si="12"/>
        <v>0.22403806601137177</v>
      </c>
      <c r="BC63" s="14">
        <f t="shared" si="12"/>
        <v>0</v>
      </c>
      <c r="BD63" s="14"/>
      <c r="BE63" s="14">
        <f aca="true" t="shared" si="105" ref="BE63:BS63">IF(BE$37=0,0,BE$10*BE36/BE$37)</f>
        <v>0</v>
      </c>
      <c r="BF63" s="14">
        <f t="shared" si="105"/>
        <v>0.49487048380510507</v>
      </c>
      <c r="BG63" s="14">
        <f t="shared" si="105"/>
        <v>0.4423912846571197</v>
      </c>
      <c r="BH63" s="14">
        <f t="shared" si="105"/>
        <v>26.78051152665388</v>
      </c>
      <c r="BI63" s="14">
        <f t="shared" si="105"/>
        <v>1.123983950153829</v>
      </c>
      <c r="BJ63" s="14">
        <f t="shared" si="105"/>
        <v>0</v>
      </c>
      <c r="BK63" s="14">
        <f t="shared" si="105"/>
        <v>0.1470242146256762</v>
      </c>
      <c r="BL63" s="14">
        <f t="shared" si="105"/>
        <v>0</v>
      </c>
      <c r="BM63" s="14">
        <f t="shared" si="105"/>
        <v>0</v>
      </c>
      <c r="BN63" s="14">
        <f t="shared" si="105"/>
        <v>0</v>
      </c>
      <c r="BO63" s="14">
        <f t="shared" si="105"/>
        <v>0</v>
      </c>
      <c r="BP63" s="14">
        <f t="shared" si="105"/>
        <v>0</v>
      </c>
      <c r="BQ63" s="14">
        <f t="shared" si="105"/>
        <v>0</v>
      </c>
      <c r="BR63" s="14">
        <f t="shared" si="105"/>
        <v>0</v>
      </c>
      <c r="BS63" s="14">
        <f t="shared" si="105"/>
        <v>0</v>
      </c>
      <c r="BT63" s="32">
        <v>0</v>
      </c>
      <c r="BU63" s="32">
        <v>0</v>
      </c>
      <c r="BV63" s="14">
        <f aca="true" t="shared" si="106" ref="BV63:CX63">IF(BV$37=0,0,BV$10*BV36/BV$37)</f>
        <v>0</v>
      </c>
      <c r="BW63" s="14">
        <f t="shared" si="106"/>
        <v>0</v>
      </c>
      <c r="BX63" s="14">
        <f t="shared" si="106"/>
        <v>0</v>
      </c>
      <c r="BY63" s="14">
        <f t="shared" si="106"/>
        <v>0</v>
      </c>
      <c r="BZ63" s="14">
        <f t="shared" si="106"/>
        <v>0</v>
      </c>
      <c r="CA63" s="14">
        <f t="shared" si="106"/>
        <v>0</v>
      </c>
      <c r="CB63" s="14">
        <f t="shared" si="106"/>
        <v>0</v>
      </c>
      <c r="CC63" s="14">
        <f t="shared" si="106"/>
        <v>0</v>
      </c>
      <c r="CD63" s="14">
        <f t="shared" si="106"/>
        <v>0</v>
      </c>
      <c r="CE63" s="14">
        <f t="shared" si="106"/>
        <v>0</v>
      </c>
      <c r="CF63" s="14">
        <f t="shared" si="106"/>
        <v>0</v>
      </c>
      <c r="CG63" s="14">
        <f t="shared" si="106"/>
        <v>0</v>
      </c>
      <c r="CH63" s="14">
        <f t="shared" si="106"/>
        <v>0</v>
      </c>
      <c r="CI63" s="14">
        <f t="shared" si="106"/>
        <v>0</v>
      </c>
      <c r="CJ63" s="14">
        <f t="shared" si="106"/>
        <v>0</v>
      </c>
      <c r="CK63" s="14">
        <f t="shared" si="106"/>
        <v>0.0629629471943028</v>
      </c>
      <c r="CL63" s="14">
        <f t="shared" si="106"/>
        <v>0</v>
      </c>
      <c r="CM63" s="14">
        <f t="shared" si="106"/>
        <v>0</v>
      </c>
      <c r="CN63" s="14">
        <f t="shared" si="106"/>
        <v>0</v>
      </c>
      <c r="CO63" s="14">
        <f t="shared" si="106"/>
        <v>0</v>
      </c>
      <c r="CP63" s="14">
        <f t="shared" si="106"/>
        <v>0</v>
      </c>
      <c r="CQ63" s="14">
        <f t="shared" si="106"/>
        <v>0</v>
      </c>
      <c r="CR63" s="14">
        <f t="shared" si="106"/>
        <v>0</v>
      </c>
      <c r="CS63" s="14">
        <f t="shared" si="106"/>
        <v>0</v>
      </c>
      <c r="CT63" s="14">
        <f t="shared" si="106"/>
        <v>0</v>
      </c>
      <c r="CU63" s="14">
        <f t="shared" si="106"/>
        <v>0</v>
      </c>
      <c r="CV63" s="14">
        <f t="shared" si="106"/>
        <v>0</v>
      </c>
      <c r="CW63" s="14">
        <f t="shared" si="106"/>
        <v>0</v>
      </c>
      <c r="CX63" s="14">
        <f t="shared" si="106"/>
        <v>0</v>
      </c>
    </row>
    <row r="64" spans="1:102" s="40" customFormat="1" ht="15">
      <c r="A64" s="13" t="s">
        <v>130</v>
      </c>
      <c r="B64" s="28"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v>0</v>
      </c>
      <c r="AE64" s="28">
        <v>0</v>
      </c>
      <c r="AF64" s="28">
        <v>0</v>
      </c>
      <c r="AG64" s="28">
        <v>0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0</v>
      </c>
      <c r="AP64" s="28">
        <v>0</v>
      </c>
      <c r="AQ64" s="28">
        <v>0</v>
      </c>
      <c r="AR64" s="28">
        <v>0</v>
      </c>
      <c r="AS64" s="28">
        <v>0</v>
      </c>
      <c r="AT64" s="28">
        <v>0</v>
      </c>
      <c r="AU64" s="28">
        <v>0</v>
      </c>
      <c r="AV64" s="28">
        <v>0</v>
      </c>
      <c r="AW64" s="28">
        <v>0</v>
      </c>
      <c r="AX64" s="28">
        <v>0</v>
      </c>
      <c r="AY64" s="28"/>
      <c r="AZ64" s="28"/>
      <c r="BA64" s="28">
        <v>0</v>
      </c>
      <c r="BB64" s="28">
        <v>0</v>
      </c>
      <c r="BC64" s="28">
        <v>0</v>
      </c>
      <c r="BD64" s="28"/>
      <c r="BE64" s="28">
        <v>0</v>
      </c>
      <c r="BF64" s="28">
        <v>0</v>
      </c>
      <c r="BG64" s="28">
        <v>0</v>
      </c>
      <c r="BH64" s="28">
        <v>0</v>
      </c>
      <c r="BI64" s="28">
        <v>0</v>
      </c>
      <c r="BJ64" s="28">
        <v>0</v>
      </c>
      <c r="BK64" s="28">
        <v>0</v>
      </c>
      <c r="BL64" s="28">
        <v>0</v>
      </c>
      <c r="BM64" s="28">
        <v>0</v>
      </c>
      <c r="BN64" s="28">
        <v>0</v>
      </c>
      <c r="BO64" s="28">
        <v>0</v>
      </c>
      <c r="BP64" s="28">
        <v>0</v>
      </c>
      <c r="BQ64" s="28">
        <v>0</v>
      </c>
      <c r="BR64" s="28">
        <v>0</v>
      </c>
      <c r="BS64" s="28">
        <v>0</v>
      </c>
      <c r="BT64" s="32">
        <v>0</v>
      </c>
      <c r="BU64" s="32">
        <v>0</v>
      </c>
      <c r="BV64" s="28">
        <v>0</v>
      </c>
      <c r="BW64" s="28">
        <v>0</v>
      </c>
      <c r="BX64" s="28">
        <v>0</v>
      </c>
      <c r="BY64" s="28">
        <v>0</v>
      </c>
      <c r="BZ64" s="28">
        <v>0</v>
      </c>
      <c r="CA64" s="28">
        <v>0</v>
      </c>
      <c r="CB64" s="28">
        <v>0</v>
      </c>
      <c r="CC64" s="28">
        <v>0</v>
      </c>
      <c r="CD64" s="28">
        <v>0</v>
      </c>
      <c r="CE64" s="28">
        <v>0</v>
      </c>
      <c r="CF64" s="28">
        <v>0</v>
      </c>
      <c r="CG64" s="28">
        <v>0</v>
      </c>
      <c r="CH64" s="28">
        <v>0</v>
      </c>
      <c r="CI64" s="28">
        <v>0</v>
      </c>
      <c r="CJ64" s="28">
        <v>0</v>
      </c>
      <c r="CK64" s="28">
        <v>0</v>
      </c>
      <c r="CL64" s="28">
        <v>0</v>
      </c>
      <c r="CM64" s="28">
        <v>0</v>
      </c>
      <c r="CN64" s="28">
        <v>0</v>
      </c>
      <c r="CO64" s="28">
        <v>0</v>
      </c>
      <c r="CP64" s="28">
        <v>0</v>
      </c>
      <c r="CQ64" s="28">
        <v>0</v>
      </c>
      <c r="CR64" s="28">
        <v>0</v>
      </c>
      <c r="CS64" s="28">
        <v>0</v>
      </c>
      <c r="CT64" s="28">
        <v>0</v>
      </c>
      <c r="CU64" s="28">
        <v>0</v>
      </c>
      <c r="CV64" s="28">
        <v>0</v>
      </c>
      <c r="CW64" s="28">
        <v>0</v>
      </c>
      <c r="CX64" s="28">
        <v>0</v>
      </c>
    </row>
    <row r="65" spans="1:102" s="40" customFormat="1" ht="15">
      <c r="A65" s="13" t="s">
        <v>119</v>
      </c>
      <c r="B65" s="28"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  <c r="AD65" s="28">
        <v>0</v>
      </c>
      <c r="AE65" s="28">
        <v>0</v>
      </c>
      <c r="AF65" s="28">
        <v>0</v>
      </c>
      <c r="AG65" s="28">
        <v>0</v>
      </c>
      <c r="AH65" s="28">
        <v>0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  <c r="AO65" s="28">
        <v>0</v>
      </c>
      <c r="AP65" s="28">
        <v>0</v>
      </c>
      <c r="AQ65" s="28">
        <v>0</v>
      </c>
      <c r="AR65" s="28">
        <v>0</v>
      </c>
      <c r="AS65" s="28">
        <v>0</v>
      </c>
      <c r="AT65" s="28">
        <v>0</v>
      </c>
      <c r="AU65" s="28">
        <v>0</v>
      </c>
      <c r="AV65" s="28">
        <v>0</v>
      </c>
      <c r="AW65" s="28">
        <v>0</v>
      </c>
      <c r="AX65" s="28">
        <v>0</v>
      </c>
      <c r="AY65" s="28"/>
      <c r="AZ65" s="28"/>
      <c r="BA65" s="28">
        <v>0</v>
      </c>
      <c r="BB65" s="28">
        <v>0</v>
      </c>
      <c r="BC65" s="28">
        <v>0</v>
      </c>
      <c r="BD65" s="28"/>
      <c r="BE65" s="28">
        <v>0</v>
      </c>
      <c r="BF65" s="28">
        <v>0</v>
      </c>
      <c r="BG65" s="28">
        <v>0</v>
      </c>
      <c r="BH65" s="28">
        <v>0</v>
      </c>
      <c r="BI65" s="28">
        <v>0</v>
      </c>
      <c r="BJ65" s="28">
        <v>0</v>
      </c>
      <c r="BK65" s="28">
        <v>0</v>
      </c>
      <c r="BL65" s="28">
        <v>0</v>
      </c>
      <c r="BM65" s="28">
        <v>0</v>
      </c>
      <c r="BN65" s="28">
        <v>0</v>
      </c>
      <c r="BO65" s="28">
        <v>0</v>
      </c>
      <c r="BP65" s="28">
        <v>0</v>
      </c>
      <c r="BQ65" s="28">
        <v>0</v>
      </c>
      <c r="BR65" s="28">
        <v>0</v>
      </c>
      <c r="BS65" s="28">
        <v>0</v>
      </c>
      <c r="BT65" s="32">
        <v>0</v>
      </c>
      <c r="BU65" s="32">
        <v>0</v>
      </c>
      <c r="BV65" s="28">
        <v>0</v>
      </c>
      <c r="BW65" s="28">
        <v>0</v>
      </c>
      <c r="BX65" s="28">
        <v>0</v>
      </c>
      <c r="BY65" s="28">
        <v>0</v>
      </c>
      <c r="BZ65" s="28">
        <v>0</v>
      </c>
      <c r="CA65" s="28">
        <v>0</v>
      </c>
      <c r="CB65" s="28">
        <v>0</v>
      </c>
      <c r="CC65" s="28">
        <v>0</v>
      </c>
      <c r="CD65" s="28">
        <v>0</v>
      </c>
      <c r="CE65" s="28">
        <v>0</v>
      </c>
      <c r="CF65" s="28">
        <v>0</v>
      </c>
      <c r="CG65" s="28">
        <v>0</v>
      </c>
      <c r="CH65" s="28">
        <v>0</v>
      </c>
      <c r="CI65" s="28">
        <v>0</v>
      </c>
      <c r="CJ65" s="28">
        <v>0</v>
      </c>
      <c r="CK65" s="28">
        <v>0</v>
      </c>
      <c r="CL65" s="28">
        <v>0</v>
      </c>
      <c r="CM65" s="28">
        <v>0</v>
      </c>
      <c r="CN65" s="28">
        <v>0</v>
      </c>
      <c r="CO65" s="28">
        <v>0</v>
      </c>
      <c r="CP65" s="28">
        <v>0</v>
      </c>
      <c r="CQ65" s="28">
        <v>0</v>
      </c>
      <c r="CR65" s="28">
        <v>0</v>
      </c>
      <c r="CS65" s="28">
        <v>0</v>
      </c>
      <c r="CT65" s="28">
        <v>0</v>
      </c>
      <c r="CU65" s="28">
        <v>0</v>
      </c>
      <c r="CV65" s="28">
        <v>0</v>
      </c>
      <c r="CW65" s="28">
        <v>0</v>
      </c>
      <c r="CX65" s="28">
        <v>0</v>
      </c>
    </row>
    <row r="66" spans="1:102" s="40" customFormat="1" ht="15">
      <c r="A66" s="13" t="s">
        <v>104</v>
      </c>
      <c r="B66" s="28">
        <f aca="true" t="shared" si="107" ref="B66:AF66">B8</f>
        <v>0.015784858228588133</v>
      </c>
      <c r="C66" s="28">
        <f t="shared" si="107"/>
        <v>4.6160000000000005</v>
      </c>
      <c r="D66" s="28">
        <f t="shared" si="107"/>
        <v>3.865568181818182</v>
      </c>
      <c r="E66" s="28">
        <f t="shared" si="107"/>
        <v>0</v>
      </c>
      <c r="F66" s="28">
        <f t="shared" si="107"/>
        <v>0</v>
      </c>
      <c r="G66" s="28">
        <f t="shared" si="107"/>
        <v>2.185117183281132</v>
      </c>
      <c r="H66" s="28">
        <f t="shared" si="107"/>
        <v>43.85916824034335</v>
      </c>
      <c r="I66" s="28">
        <f t="shared" si="107"/>
        <v>0</v>
      </c>
      <c r="J66" s="28">
        <f t="shared" si="107"/>
        <v>0</v>
      </c>
      <c r="K66" s="28">
        <f t="shared" si="107"/>
        <v>0.04070753574024715</v>
      </c>
      <c r="L66" s="28">
        <f t="shared" si="107"/>
        <v>1.9899000000000002</v>
      </c>
      <c r="M66" s="28">
        <f t="shared" si="107"/>
        <v>1.0562225806451615</v>
      </c>
      <c r="N66" s="28">
        <f t="shared" si="107"/>
        <v>0.03772382221707134</v>
      </c>
      <c r="O66" s="28">
        <f t="shared" si="107"/>
        <v>17.901323316960415</v>
      </c>
      <c r="P66" s="28">
        <f t="shared" si="107"/>
        <v>4.133131470990428</v>
      </c>
      <c r="Q66" s="28">
        <f t="shared" si="107"/>
        <v>13.56497908171371</v>
      </c>
      <c r="R66" s="28">
        <f t="shared" si="107"/>
        <v>1.3564979081713713</v>
      </c>
      <c r="S66" s="28">
        <f t="shared" si="107"/>
        <v>0.09181167555430816</v>
      </c>
      <c r="T66" s="28">
        <f t="shared" si="107"/>
        <v>0.6925568526891153</v>
      </c>
      <c r="U66" s="28">
        <f t="shared" si="107"/>
        <v>0.2106790481717934</v>
      </c>
      <c r="V66" s="28">
        <f t="shared" si="107"/>
        <v>0.1836218741412476</v>
      </c>
      <c r="W66" s="28">
        <f t="shared" si="107"/>
        <v>0.03033800494641385</v>
      </c>
      <c r="X66" s="28">
        <f t="shared" si="107"/>
        <v>11.559165733000086</v>
      </c>
      <c r="Y66" s="28">
        <f t="shared" si="107"/>
        <v>1.409140829602095</v>
      </c>
      <c r="Z66" s="28">
        <f t="shared" si="107"/>
        <v>0.05514910872687336</v>
      </c>
      <c r="AA66" s="28">
        <f t="shared" si="107"/>
        <v>75.48989331467965</v>
      </c>
      <c r="AB66" s="28">
        <f t="shared" si="107"/>
        <v>11.32100214326042</v>
      </c>
      <c r="AC66" s="28">
        <f t="shared" si="107"/>
        <v>0</v>
      </c>
      <c r="AD66" s="28">
        <f t="shared" si="107"/>
        <v>1.7818155856209619</v>
      </c>
      <c r="AE66" s="28">
        <f t="shared" si="107"/>
        <v>0.10069294066695539</v>
      </c>
      <c r="AF66" s="28">
        <f t="shared" si="107"/>
        <v>0</v>
      </c>
      <c r="AG66" s="28">
        <f aca="true" t="shared" si="108" ref="AG66:AX66">AG8</f>
        <v>0</v>
      </c>
      <c r="AH66" s="28">
        <f t="shared" si="108"/>
        <v>168.67833814370348</v>
      </c>
      <c r="AI66" s="28">
        <f t="shared" si="108"/>
        <v>19.49282219245886</v>
      </c>
      <c r="AJ66" s="28">
        <f t="shared" si="108"/>
        <v>0.5171068934834974</v>
      </c>
      <c r="AK66" s="28">
        <f t="shared" si="108"/>
        <v>2.9688521739130436</v>
      </c>
      <c r="AL66" s="28">
        <f t="shared" si="108"/>
        <v>0.22646921873036546</v>
      </c>
      <c r="AM66" s="28">
        <f t="shared" si="108"/>
        <v>44.449513513513516</v>
      </c>
      <c r="AN66" s="28">
        <f t="shared" si="108"/>
        <v>4.9875</v>
      </c>
      <c r="AO66" s="28">
        <f t="shared" si="108"/>
        <v>0</v>
      </c>
      <c r="AP66" s="28">
        <f t="shared" si="108"/>
        <v>6.046140285452758</v>
      </c>
      <c r="AQ66" s="28">
        <f t="shared" si="108"/>
        <v>0</v>
      </c>
      <c r="AR66" s="28">
        <f t="shared" si="108"/>
        <v>0.2484500661160608</v>
      </c>
      <c r="AS66" s="28">
        <f t="shared" si="108"/>
        <v>0</v>
      </c>
      <c r="AT66" s="28">
        <f t="shared" si="108"/>
        <v>0.28772878024812676</v>
      </c>
      <c r="AU66" s="28">
        <f t="shared" si="108"/>
        <v>10.174772795366023</v>
      </c>
      <c r="AV66" s="28">
        <f t="shared" si="108"/>
        <v>0.8011300575118555</v>
      </c>
      <c r="AW66" s="28">
        <f t="shared" si="108"/>
        <v>0.6524655760856773</v>
      </c>
      <c r="AX66" s="28">
        <f t="shared" si="108"/>
        <v>18.48257980878302</v>
      </c>
      <c r="AY66" s="28"/>
      <c r="AZ66" s="28"/>
      <c r="BA66" s="28">
        <f>BA8</f>
        <v>0.9371615858625548</v>
      </c>
      <c r="BB66" s="28">
        <f>BB8</f>
        <v>0.20581712938560764</v>
      </c>
      <c r="BC66" s="28">
        <f>BC8</f>
        <v>0</v>
      </c>
      <c r="BD66" s="28"/>
      <c r="BE66" s="28">
        <f aca="true" t="shared" si="109" ref="BE66:BS66">BE8</f>
        <v>0.4273180242634315</v>
      </c>
      <c r="BF66" s="28">
        <f t="shared" si="109"/>
        <v>0.2220155925899435</v>
      </c>
      <c r="BG66" s="28">
        <f t="shared" si="109"/>
        <v>0</v>
      </c>
      <c r="BH66" s="28">
        <f t="shared" si="109"/>
        <v>137.6230835141757</v>
      </c>
      <c r="BI66" s="28">
        <f t="shared" si="109"/>
        <v>0.4635479951397327</v>
      </c>
      <c r="BJ66" s="28">
        <f t="shared" si="109"/>
        <v>0</v>
      </c>
      <c r="BK66" s="28">
        <f t="shared" si="109"/>
        <v>0.10129235068110375</v>
      </c>
      <c r="BL66" s="28">
        <f t="shared" si="109"/>
        <v>0</v>
      </c>
      <c r="BM66" s="28">
        <f t="shared" si="109"/>
        <v>0</v>
      </c>
      <c r="BN66" s="28">
        <f t="shared" si="109"/>
        <v>0</v>
      </c>
      <c r="BO66" s="28">
        <f t="shared" si="109"/>
        <v>2.9230799598974726</v>
      </c>
      <c r="BP66" s="28">
        <f t="shared" si="109"/>
        <v>1.7791314790707013</v>
      </c>
      <c r="BQ66" s="28">
        <f t="shared" si="109"/>
        <v>0</v>
      </c>
      <c r="BR66" s="28">
        <f t="shared" si="109"/>
        <v>0</v>
      </c>
      <c r="BS66" s="28">
        <f t="shared" si="109"/>
        <v>0</v>
      </c>
      <c r="BT66" s="27">
        <v>0.03142852513692363</v>
      </c>
      <c r="BU66" s="27">
        <v>0.6771772501247567</v>
      </c>
      <c r="BV66" s="28">
        <f aca="true" t="shared" si="110" ref="BV66:CX66">BV8</f>
        <v>0</v>
      </c>
      <c r="BW66" s="28">
        <f t="shared" si="110"/>
        <v>0</v>
      </c>
      <c r="BX66" s="28">
        <f t="shared" si="110"/>
        <v>0</v>
      </c>
      <c r="BY66" s="28">
        <f t="shared" si="110"/>
        <v>0</v>
      </c>
      <c r="BZ66" s="28">
        <f t="shared" si="110"/>
        <v>0</v>
      </c>
      <c r="CA66" s="28">
        <f t="shared" si="110"/>
        <v>0</v>
      </c>
      <c r="CB66" s="28">
        <f t="shared" si="110"/>
        <v>0</v>
      </c>
      <c r="CC66" s="28">
        <f t="shared" si="110"/>
        <v>0</v>
      </c>
      <c r="CD66" s="28">
        <f t="shared" si="110"/>
        <v>0</v>
      </c>
      <c r="CE66" s="28">
        <f t="shared" si="110"/>
        <v>0</v>
      </c>
      <c r="CF66" s="28">
        <f t="shared" si="110"/>
        <v>0.2398738437258894</v>
      </c>
      <c r="CG66" s="28">
        <f t="shared" si="110"/>
        <v>0</v>
      </c>
      <c r="CH66" s="28">
        <f t="shared" si="110"/>
        <v>0.0338863395693611</v>
      </c>
      <c r="CI66" s="28">
        <f t="shared" si="110"/>
        <v>3.4896483612368434</v>
      </c>
      <c r="CJ66" s="28">
        <f t="shared" si="110"/>
        <v>0</v>
      </c>
      <c r="CK66" s="28">
        <f t="shared" si="110"/>
        <v>0.6296764865353335</v>
      </c>
      <c r="CL66" s="28">
        <f t="shared" si="110"/>
        <v>0</v>
      </c>
      <c r="CM66" s="28">
        <f t="shared" si="110"/>
        <v>0</v>
      </c>
      <c r="CN66" s="28">
        <f t="shared" si="110"/>
        <v>0</v>
      </c>
      <c r="CO66" s="28">
        <f t="shared" si="110"/>
        <v>0</v>
      </c>
      <c r="CP66" s="28">
        <f t="shared" si="110"/>
        <v>0</v>
      </c>
      <c r="CQ66" s="28">
        <f t="shared" si="110"/>
        <v>0</v>
      </c>
      <c r="CR66" s="28">
        <f t="shared" si="110"/>
        <v>0</v>
      </c>
      <c r="CS66" s="28">
        <f t="shared" si="110"/>
        <v>0</v>
      </c>
      <c r="CT66" s="28">
        <f t="shared" si="110"/>
        <v>0</v>
      </c>
      <c r="CU66" s="28">
        <f t="shared" si="110"/>
        <v>0</v>
      </c>
      <c r="CV66" s="28">
        <f t="shared" si="110"/>
        <v>0</v>
      </c>
      <c r="CW66" s="28">
        <f t="shared" si="110"/>
        <v>0</v>
      </c>
      <c r="CX66" s="28">
        <f t="shared" si="110"/>
        <v>0</v>
      </c>
    </row>
    <row r="67" spans="1:102" s="40" customFormat="1" ht="15">
      <c r="A67" s="13" t="s">
        <v>118</v>
      </c>
      <c r="B67" s="28">
        <f aca="true" t="shared" si="111" ref="B67:AF67">B7</f>
        <v>0.4922947749420787</v>
      </c>
      <c r="C67" s="28">
        <f t="shared" si="111"/>
        <v>249.56839084957733</v>
      </c>
      <c r="D67" s="28">
        <f t="shared" si="111"/>
        <v>29.040178426799425</v>
      </c>
      <c r="E67" s="28">
        <f t="shared" si="111"/>
        <v>13.316671608247775</v>
      </c>
      <c r="F67" s="28">
        <f t="shared" si="111"/>
        <v>0</v>
      </c>
      <c r="G67" s="28">
        <f t="shared" si="111"/>
        <v>33.73999394135842</v>
      </c>
      <c r="H67" s="28">
        <f t="shared" si="111"/>
        <v>743.6997915271214</v>
      </c>
      <c r="I67" s="28">
        <f t="shared" si="111"/>
        <v>6.825710401196364</v>
      </c>
      <c r="J67" s="28">
        <f t="shared" si="111"/>
        <v>0</v>
      </c>
      <c r="K67" s="28">
        <f t="shared" si="111"/>
        <v>1.682851653007388</v>
      </c>
      <c r="L67" s="28">
        <f t="shared" si="111"/>
        <v>85.18337470508408</v>
      </c>
      <c r="M67" s="28">
        <f t="shared" si="111"/>
        <v>45.92752749902407</v>
      </c>
      <c r="N67" s="28">
        <f t="shared" si="111"/>
        <v>0.1085</v>
      </c>
      <c r="O67" s="28">
        <f t="shared" si="111"/>
        <v>320.1379117554832</v>
      </c>
      <c r="P67" s="28">
        <f t="shared" si="111"/>
        <v>8.132537578735457</v>
      </c>
      <c r="Q67" s="28">
        <f t="shared" si="111"/>
        <v>298.237939877376</v>
      </c>
      <c r="R67" s="28">
        <f t="shared" si="111"/>
        <v>24.44971808164293</v>
      </c>
      <c r="S67" s="28">
        <f t="shared" si="111"/>
        <v>36.67018406353327</v>
      </c>
      <c r="T67" s="28">
        <f t="shared" si="111"/>
        <v>16.422745286239223</v>
      </c>
      <c r="U67" s="28">
        <f t="shared" si="111"/>
        <v>23.593522211602735</v>
      </c>
      <c r="V67" s="28">
        <f t="shared" si="111"/>
        <v>88.77262541330714</v>
      </c>
      <c r="W67" s="28">
        <f t="shared" si="111"/>
        <v>2.2839536032732686</v>
      </c>
      <c r="X67" s="28">
        <f t="shared" si="111"/>
        <v>390.3377304404286</v>
      </c>
      <c r="Y67" s="28">
        <f t="shared" si="111"/>
        <v>43.96323381491286</v>
      </c>
      <c r="Z67" s="28">
        <f t="shared" si="111"/>
        <v>1.7205754816771652</v>
      </c>
      <c r="AA67" s="28">
        <f t="shared" si="111"/>
        <v>345.93622593917104</v>
      </c>
      <c r="AB67" s="28">
        <f t="shared" si="111"/>
        <v>92.92523671843757</v>
      </c>
      <c r="AC67" s="28">
        <f t="shared" si="111"/>
        <v>0</v>
      </c>
      <c r="AD67" s="28">
        <f t="shared" si="111"/>
        <v>153.39787119184086</v>
      </c>
      <c r="AE67" s="28">
        <f t="shared" si="111"/>
        <v>88.13658890204798</v>
      </c>
      <c r="AF67" s="28">
        <f t="shared" si="111"/>
        <v>0</v>
      </c>
      <c r="AG67" s="28">
        <f aca="true" t="shared" si="112" ref="AG67:AX67">AG7</f>
        <v>6.510367471219471</v>
      </c>
      <c r="AH67" s="28">
        <f t="shared" si="112"/>
        <v>351.5849791438018</v>
      </c>
      <c r="AI67" s="28">
        <f t="shared" si="112"/>
        <v>538.6951343345501</v>
      </c>
      <c r="AJ67" s="28">
        <f t="shared" si="112"/>
        <v>94.73256175872181</v>
      </c>
      <c r="AK67" s="28">
        <f t="shared" si="112"/>
        <v>24.67896995834657</v>
      </c>
      <c r="AL67" s="28">
        <f t="shared" si="112"/>
        <v>8.758887793919735</v>
      </c>
      <c r="AM67" s="28">
        <f t="shared" si="112"/>
        <v>76.17346185644568</v>
      </c>
      <c r="AN67" s="28">
        <f t="shared" si="112"/>
        <v>66.44507932985812</v>
      </c>
      <c r="AO67" s="28">
        <f t="shared" si="112"/>
        <v>0.5569619273319651</v>
      </c>
      <c r="AP67" s="28">
        <f t="shared" si="112"/>
        <v>245.11547847196653</v>
      </c>
      <c r="AQ67" s="28">
        <f t="shared" si="112"/>
        <v>0</v>
      </c>
      <c r="AR67" s="28">
        <f t="shared" si="112"/>
        <v>21.285606989997554</v>
      </c>
      <c r="AS67" s="28">
        <f t="shared" si="112"/>
        <v>0.07434334919715035</v>
      </c>
      <c r="AT67" s="28">
        <f t="shared" si="112"/>
        <v>259.91754745028675</v>
      </c>
      <c r="AU67" s="28">
        <f t="shared" si="112"/>
        <v>60.010346405647404</v>
      </c>
      <c r="AV67" s="28">
        <f t="shared" si="112"/>
        <v>18.74211251578315</v>
      </c>
      <c r="AW67" s="28">
        <f t="shared" si="112"/>
        <v>11.57266267650338</v>
      </c>
      <c r="AX67" s="28">
        <f t="shared" si="112"/>
        <v>0</v>
      </c>
      <c r="AY67" s="28"/>
      <c r="AZ67" s="28"/>
      <c r="BA67" s="28">
        <f>BA7</f>
        <v>0.1584576785950087</v>
      </c>
      <c r="BB67" s="28">
        <f>BB7</f>
        <v>0.0316915357190018</v>
      </c>
      <c r="BC67" s="28">
        <f>BC7</f>
        <v>0</v>
      </c>
      <c r="BD67" s="28"/>
      <c r="BE67" s="28">
        <f aca="true" t="shared" si="113" ref="BE67:BS67">BE7</f>
        <v>1.25</v>
      </c>
      <c r="BF67" s="28">
        <f t="shared" si="113"/>
        <v>0.23041474654377692</v>
      </c>
      <c r="BG67" s="28">
        <f t="shared" si="113"/>
        <v>0.0023414218816517687</v>
      </c>
      <c r="BH67" s="28">
        <f t="shared" si="113"/>
        <v>61.94462534615345</v>
      </c>
      <c r="BI67" s="28">
        <f t="shared" si="113"/>
        <v>0.06057459328487372</v>
      </c>
      <c r="BJ67" s="28">
        <f t="shared" si="113"/>
        <v>0</v>
      </c>
      <c r="BK67" s="28">
        <f t="shared" si="113"/>
        <v>0.02157066389709999</v>
      </c>
      <c r="BL67" s="28">
        <f t="shared" si="113"/>
        <v>0</v>
      </c>
      <c r="BM67" s="28">
        <f t="shared" si="113"/>
        <v>0</v>
      </c>
      <c r="BN67" s="28">
        <f t="shared" si="113"/>
        <v>0</v>
      </c>
      <c r="BO67" s="28">
        <f t="shared" si="113"/>
        <v>67.67330721432478</v>
      </c>
      <c r="BP67" s="28">
        <f t="shared" si="113"/>
        <v>41.189332077679694</v>
      </c>
      <c r="BQ67" s="28">
        <f t="shared" si="113"/>
        <v>0</v>
      </c>
      <c r="BR67" s="28">
        <f t="shared" si="113"/>
        <v>0</v>
      </c>
      <c r="BS67" s="28">
        <f t="shared" si="113"/>
        <v>0</v>
      </c>
      <c r="BT67" s="27">
        <v>0</v>
      </c>
      <c r="BU67" s="27">
        <v>0</v>
      </c>
      <c r="BV67" s="28">
        <f aca="true" t="shared" si="114" ref="BV67:CX67">BV7</f>
        <v>0</v>
      </c>
      <c r="BW67" s="28">
        <f t="shared" si="114"/>
        <v>0</v>
      </c>
      <c r="BX67" s="28">
        <f t="shared" si="114"/>
        <v>0</v>
      </c>
      <c r="BY67" s="28">
        <f t="shared" si="114"/>
        <v>0</v>
      </c>
      <c r="BZ67" s="28">
        <f t="shared" si="114"/>
        <v>0</v>
      </c>
      <c r="CA67" s="28">
        <f t="shared" si="114"/>
        <v>0</v>
      </c>
      <c r="CB67" s="28">
        <f t="shared" si="114"/>
        <v>0</v>
      </c>
      <c r="CC67" s="28">
        <f t="shared" si="114"/>
        <v>0</v>
      </c>
      <c r="CD67" s="28">
        <f t="shared" si="114"/>
        <v>0</v>
      </c>
      <c r="CE67" s="28">
        <f t="shared" si="114"/>
        <v>0</v>
      </c>
      <c r="CF67" s="28">
        <f t="shared" si="114"/>
        <v>5.553408234413274</v>
      </c>
      <c r="CG67" s="28">
        <f t="shared" si="114"/>
        <v>0</v>
      </c>
      <c r="CH67" s="28">
        <f t="shared" si="114"/>
        <v>0.07624426403106248</v>
      </c>
      <c r="CI67" s="28">
        <f t="shared" si="114"/>
        <v>2.9087662030925556</v>
      </c>
      <c r="CJ67" s="28">
        <f t="shared" si="114"/>
        <v>0</v>
      </c>
      <c r="CK67" s="28">
        <f t="shared" si="114"/>
        <v>30.01138558796197</v>
      </c>
      <c r="CL67" s="28">
        <f t="shared" si="114"/>
        <v>0</v>
      </c>
      <c r="CM67" s="28">
        <f t="shared" si="114"/>
        <v>0</v>
      </c>
      <c r="CN67" s="28">
        <f t="shared" si="114"/>
        <v>0.018387096774193548</v>
      </c>
      <c r="CO67" s="28">
        <f t="shared" si="114"/>
        <v>4.965810077029928</v>
      </c>
      <c r="CP67" s="28">
        <f t="shared" si="114"/>
        <v>0</v>
      </c>
      <c r="CQ67" s="28">
        <f t="shared" si="114"/>
        <v>0</v>
      </c>
      <c r="CR67" s="28">
        <f t="shared" si="114"/>
        <v>0</v>
      </c>
      <c r="CS67" s="28">
        <f t="shared" si="114"/>
        <v>0</v>
      </c>
      <c r="CT67" s="28">
        <f t="shared" si="114"/>
        <v>0</v>
      </c>
      <c r="CU67" s="28">
        <f t="shared" si="114"/>
        <v>0</v>
      </c>
      <c r="CV67" s="28">
        <f t="shared" si="114"/>
        <v>0</v>
      </c>
      <c r="CW67" s="28">
        <f t="shared" si="114"/>
        <v>0</v>
      </c>
      <c r="CX67" s="28">
        <f t="shared" si="114"/>
        <v>0</v>
      </c>
    </row>
    <row r="68" spans="1:102" ht="15">
      <c r="A68" s="22" t="s">
        <v>117</v>
      </c>
      <c r="B68" s="23">
        <f aca="true" t="shared" si="115" ref="B68:AF68">SUM(B40:B67)</f>
        <v>7.096974053135538</v>
      </c>
      <c r="C68" s="23">
        <f t="shared" si="115"/>
        <v>556</v>
      </c>
      <c r="D68" s="23">
        <f t="shared" si="115"/>
        <v>561.4999999999999</v>
      </c>
      <c r="E68" s="23">
        <f t="shared" si="115"/>
        <v>204.2</v>
      </c>
      <c r="F68" s="23">
        <f t="shared" si="115"/>
        <v>63.1</v>
      </c>
      <c r="G68" s="23">
        <f t="shared" si="115"/>
        <v>162.1</v>
      </c>
      <c r="H68" s="23">
        <f t="shared" si="115"/>
        <v>3523.9999999999995</v>
      </c>
      <c r="I68" s="23">
        <f t="shared" si="115"/>
        <v>47.2</v>
      </c>
      <c r="J68" s="23">
        <f t="shared" si="115"/>
        <v>16.1</v>
      </c>
      <c r="K68" s="23">
        <f t="shared" si="115"/>
        <v>10.800000000000002</v>
      </c>
      <c r="L68" s="23">
        <f t="shared" si="115"/>
        <v>304.79999999999995</v>
      </c>
      <c r="M68" s="23">
        <f t="shared" si="115"/>
        <v>162.59999999999997</v>
      </c>
      <c r="N68" s="23">
        <f t="shared" si="115"/>
        <v>4.899999999999993</v>
      </c>
      <c r="O68" s="23">
        <f t="shared" si="115"/>
        <v>1782.0599999999995</v>
      </c>
      <c r="P68" s="23">
        <f t="shared" si="115"/>
        <v>178.10000000000005</v>
      </c>
      <c r="Q68" s="23">
        <f t="shared" si="115"/>
        <v>4731.299999999999</v>
      </c>
      <c r="R68" s="23">
        <f t="shared" si="115"/>
        <v>472</v>
      </c>
      <c r="S68" s="23">
        <f t="shared" si="115"/>
        <v>2267.5</v>
      </c>
      <c r="T68" s="23">
        <f t="shared" si="115"/>
        <v>126.79999999999998</v>
      </c>
      <c r="U68" s="23">
        <f t="shared" si="115"/>
        <v>339.30000000000007</v>
      </c>
      <c r="V68" s="23">
        <f t="shared" si="115"/>
        <v>4700.999999999998</v>
      </c>
      <c r="W68" s="23">
        <f t="shared" si="115"/>
        <v>770.8</v>
      </c>
      <c r="X68" s="23">
        <f t="shared" si="115"/>
        <v>1847.2000000000003</v>
      </c>
      <c r="Y68" s="23">
        <f t="shared" si="115"/>
        <v>556.1999999999998</v>
      </c>
      <c r="Z68" s="23">
        <f t="shared" si="115"/>
        <v>21.70000000000002</v>
      </c>
      <c r="AA68" s="23">
        <f t="shared" si="115"/>
        <v>1542.0999999999997</v>
      </c>
      <c r="AB68" s="23">
        <f t="shared" si="115"/>
        <v>141.4</v>
      </c>
      <c r="AC68" s="23">
        <f t="shared" si="115"/>
        <v>683.3000000000001</v>
      </c>
      <c r="AD68" s="23">
        <f t="shared" si="115"/>
        <v>5522.3</v>
      </c>
      <c r="AE68" s="23">
        <f t="shared" si="115"/>
        <v>464.4</v>
      </c>
      <c r="AF68" s="23">
        <f t="shared" si="115"/>
        <v>0</v>
      </c>
      <c r="AG68" s="23">
        <f aca="true" t="shared" si="116" ref="AG68:AX68">SUM(AG40:AG67)</f>
        <v>2697.0000000000005</v>
      </c>
      <c r="AH68" s="23">
        <f t="shared" si="116"/>
        <v>1896.7999999999975</v>
      </c>
      <c r="AI68" s="23">
        <f t="shared" si="116"/>
        <v>4686.317</v>
      </c>
      <c r="AJ68" s="23">
        <f t="shared" si="116"/>
        <v>6358.782647056848</v>
      </c>
      <c r="AK68" s="23">
        <f t="shared" si="116"/>
        <v>1563.7049805621552</v>
      </c>
      <c r="AL68" s="23">
        <f t="shared" si="116"/>
        <v>2190.2090000000017</v>
      </c>
      <c r="AM68" s="23">
        <f t="shared" si="116"/>
        <v>26631.300000000003</v>
      </c>
      <c r="AN68" s="23">
        <f t="shared" si="116"/>
        <v>498.3999999999999</v>
      </c>
      <c r="AO68" s="23">
        <f t="shared" si="116"/>
        <v>171.69999999999996</v>
      </c>
      <c r="AP68" s="23">
        <f t="shared" si="116"/>
        <v>3015.1000000000004</v>
      </c>
      <c r="AQ68" s="23">
        <f t="shared" si="116"/>
        <v>1435.2</v>
      </c>
      <c r="AR68" s="23">
        <f t="shared" si="116"/>
        <v>1843.4999999999982</v>
      </c>
      <c r="AS68" s="23">
        <f t="shared" si="116"/>
        <v>405.0000000000005</v>
      </c>
      <c r="AT68" s="23">
        <f t="shared" si="116"/>
        <v>1563.0999999999995</v>
      </c>
      <c r="AU68" s="23">
        <f t="shared" si="116"/>
        <v>384.5000000000002</v>
      </c>
      <c r="AV68" s="23">
        <f t="shared" si="116"/>
        <v>1281.2000000000003</v>
      </c>
      <c r="AW68" s="23">
        <f t="shared" si="116"/>
        <v>545.8999999999999</v>
      </c>
      <c r="AX68" s="23">
        <f t="shared" si="116"/>
        <v>161.29999999999998</v>
      </c>
      <c r="AY68" s="23"/>
      <c r="AZ68" s="23"/>
      <c r="BA68" s="23">
        <f>SUM(BA40:BA67)</f>
        <v>746.999999999999</v>
      </c>
      <c r="BB68" s="23">
        <f>SUM(BB40:BB67)</f>
        <v>164.00000000000017</v>
      </c>
      <c r="BC68" s="23">
        <f>SUM(BC40:BC67)</f>
        <v>580.4</v>
      </c>
      <c r="BD68" s="23"/>
      <c r="BE68" s="23">
        <f aca="true" t="shared" si="117" ref="BE68:BM68">SUM(BE40:BE67)</f>
        <v>346.92677913778175</v>
      </c>
      <c r="BF68" s="23">
        <f t="shared" si="117"/>
        <v>57.50000000000001</v>
      </c>
      <c r="BG68" s="23">
        <f t="shared" si="117"/>
        <v>6.399999999999997</v>
      </c>
      <c r="BH68" s="23">
        <f t="shared" si="117"/>
        <v>1366.5999999999988</v>
      </c>
      <c r="BI68" s="23">
        <f t="shared" si="117"/>
        <v>536.4000000000001</v>
      </c>
      <c r="BJ68" s="23">
        <f t="shared" si="117"/>
        <v>526</v>
      </c>
      <c r="BK68" s="23">
        <f t="shared" si="117"/>
        <v>55.60000000000001</v>
      </c>
      <c r="BL68" s="23">
        <f t="shared" si="117"/>
        <v>326.9</v>
      </c>
      <c r="BM68" s="23">
        <f t="shared" si="117"/>
        <v>13045.9</v>
      </c>
      <c r="BN68" s="23">
        <f aca="true" t="shared" si="118" ref="BN68:CS68">SUM(BN40:BN67)</f>
        <v>0</v>
      </c>
      <c r="BO68" s="23">
        <f t="shared" si="118"/>
        <v>32719.200000000048</v>
      </c>
      <c r="BP68" s="23">
        <f t="shared" si="118"/>
        <v>19914.5</v>
      </c>
      <c r="BQ68" s="23">
        <f t="shared" si="118"/>
        <v>292.7979999999998</v>
      </c>
      <c r="BR68" s="23">
        <f t="shared" si="118"/>
        <v>105.40000000000003</v>
      </c>
      <c r="BS68" s="23">
        <f t="shared" si="118"/>
        <v>0</v>
      </c>
      <c r="BT68" s="31">
        <f t="shared" si="118"/>
        <v>242.09999999999994</v>
      </c>
      <c r="BU68" s="31">
        <f t="shared" si="118"/>
        <v>3832.3999999999996</v>
      </c>
      <c r="BV68" s="23">
        <f t="shared" si="118"/>
        <v>1047.7999999999959</v>
      </c>
      <c r="BW68" s="23">
        <f t="shared" si="118"/>
        <v>0</v>
      </c>
      <c r="BX68" s="23">
        <f>SUM(BX40:BX67)</f>
        <v>0</v>
      </c>
      <c r="BY68" s="23">
        <f t="shared" si="118"/>
        <v>6.795999999999993</v>
      </c>
      <c r="BZ68" s="23">
        <f t="shared" si="118"/>
        <v>0</v>
      </c>
      <c r="CA68" s="23">
        <f t="shared" si="118"/>
        <v>0</v>
      </c>
      <c r="CB68" s="23">
        <f t="shared" si="118"/>
        <v>0</v>
      </c>
      <c r="CC68" s="23">
        <f t="shared" si="118"/>
        <v>0</v>
      </c>
      <c r="CD68" s="23">
        <f t="shared" si="118"/>
        <v>0</v>
      </c>
      <c r="CE68" s="23">
        <f t="shared" si="118"/>
        <v>0</v>
      </c>
      <c r="CF68" s="23">
        <f t="shared" si="118"/>
        <v>2685.0999999999985</v>
      </c>
      <c r="CG68" s="23">
        <f>SUM(CG40:CG67)</f>
        <v>28</v>
      </c>
      <c r="CH68" s="23">
        <f t="shared" si="118"/>
        <v>24.199999999999996</v>
      </c>
      <c r="CI68" s="23">
        <f t="shared" si="118"/>
        <v>331.25199999999955</v>
      </c>
      <c r="CJ68" s="23">
        <f t="shared" si="118"/>
        <v>65.20000000000002</v>
      </c>
      <c r="CK68" s="23">
        <f t="shared" si="118"/>
        <v>1313.6999999999998</v>
      </c>
      <c r="CL68" s="23">
        <f t="shared" si="118"/>
        <v>57.30000000000001</v>
      </c>
      <c r="CM68" s="23">
        <f t="shared" si="118"/>
        <v>55.69999999999999</v>
      </c>
      <c r="CN68" s="23">
        <f t="shared" si="118"/>
        <v>314.09999999999997</v>
      </c>
      <c r="CO68" s="23">
        <f t="shared" si="118"/>
        <v>360.3</v>
      </c>
      <c r="CP68" s="23">
        <f t="shared" si="118"/>
        <v>73.90000000000003</v>
      </c>
      <c r="CQ68" s="23">
        <f t="shared" si="118"/>
        <v>28.299999999999997</v>
      </c>
      <c r="CR68" s="23">
        <f t="shared" si="118"/>
        <v>8</v>
      </c>
      <c r="CS68" s="23">
        <f t="shared" si="118"/>
        <v>0.5</v>
      </c>
      <c r="CT68" s="23">
        <f>SUM(CT40:CT67)</f>
        <v>277.6</v>
      </c>
      <c r="CU68" s="23">
        <f>SUM(CU40:CU67)</f>
        <v>25.699999999999992</v>
      </c>
      <c r="CV68" s="23">
        <f>SUM(CV40:CV67)</f>
        <v>2.999999999999999</v>
      </c>
      <c r="CW68" s="23">
        <f>SUM(CW40:CW67)</f>
        <v>268.7</v>
      </c>
      <c r="CX68" s="23">
        <f>SUM(CX40:CX67)</f>
        <v>44</v>
      </c>
    </row>
    <row r="69" spans="1:252" s="40" customFormat="1" ht="15">
      <c r="A69" s="1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  <c r="HA69" s="43"/>
      <c r="HB69" s="43"/>
      <c r="HC69" s="43"/>
      <c r="HD69" s="43"/>
      <c r="HE69" s="43"/>
      <c r="HF69" s="43"/>
      <c r="HG69" s="43"/>
      <c r="HH69" s="43"/>
      <c r="HI69" s="43"/>
      <c r="HJ69" s="43"/>
      <c r="HK69" s="43"/>
      <c r="HL69" s="43"/>
      <c r="HM69" s="43"/>
      <c r="HN69" s="43"/>
      <c r="HO69" s="43"/>
      <c r="HP69" s="43"/>
      <c r="HQ69" s="43"/>
      <c r="HR69" s="43"/>
      <c r="HS69" s="43"/>
      <c r="HT69" s="43"/>
      <c r="HU69" s="43"/>
      <c r="HV69" s="43"/>
      <c r="HW69" s="43"/>
      <c r="HX69" s="43"/>
      <c r="HY69" s="43"/>
      <c r="HZ69" s="43"/>
      <c r="IA69" s="43"/>
      <c r="IB69" s="43"/>
      <c r="IC69" s="43"/>
      <c r="ID69" s="43"/>
      <c r="IE69" s="43"/>
      <c r="IF69" s="43"/>
      <c r="IG69" s="43"/>
      <c r="IH69" s="43"/>
      <c r="II69" s="43"/>
      <c r="IJ69" s="43"/>
      <c r="IK69" s="43"/>
      <c r="IL69" s="43"/>
      <c r="IM69" s="43"/>
      <c r="IN69" s="43"/>
      <c r="IO69" s="43"/>
      <c r="IP69" s="43"/>
      <c r="IQ69" s="43"/>
      <c r="IR69" s="43"/>
    </row>
    <row r="70" spans="1:89" ht="15.75">
      <c r="A70" s="18" t="s">
        <v>125</v>
      </c>
      <c r="B70" s="39" t="s">
        <v>141</v>
      </c>
      <c r="U70" s="39"/>
      <c r="AH70" s="39"/>
      <c r="AJ70" s="39" t="s">
        <v>141</v>
      </c>
      <c r="AK70" s="39" t="s">
        <v>141</v>
      </c>
      <c r="BE70" s="39" t="s">
        <v>141</v>
      </c>
      <c r="BG70" s="39"/>
      <c r="BN70" s="39"/>
      <c r="BO70" s="39" t="s">
        <v>148</v>
      </c>
      <c r="BU70" s="39"/>
      <c r="BV70" s="39"/>
      <c r="CK70" s="39"/>
    </row>
    <row r="71" spans="1:102" ht="15">
      <c r="A71" s="13" t="s">
        <v>93</v>
      </c>
      <c r="B71" s="5">
        <v>0.0014615609470914935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  <c r="AB71" s="14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  <c r="AH71" s="14">
        <f>AH9*0.33</f>
        <v>0</v>
      </c>
      <c r="AI71" s="14">
        <v>0</v>
      </c>
      <c r="AJ71" s="14">
        <v>95.52374425173456</v>
      </c>
      <c r="AK71" s="14">
        <v>107.07983253094076</v>
      </c>
      <c r="AL71" s="14">
        <v>0</v>
      </c>
      <c r="AM71" s="14">
        <v>0</v>
      </c>
      <c r="AN71" s="14">
        <v>0</v>
      </c>
      <c r="AO71" s="14">
        <v>0</v>
      </c>
      <c r="AP71" s="14">
        <v>0</v>
      </c>
      <c r="AQ71" s="14">
        <v>0</v>
      </c>
      <c r="AR71" s="14">
        <v>0</v>
      </c>
      <c r="AS71" s="14">
        <v>0</v>
      </c>
      <c r="AT71" s="14">
        <v>0</v>
      </c>
      <c r="AU71" s="14">
        <v>0</v>
      </c>
      <c r="AV71" s="14">
        <v>0</v>
      </c>
      <c r="AW71" s="14">
        <v>0</v>
      </c>
      <c r="AX71" s="14">
        <v>0</v>
      </c>
      <c r="AY71" s="14"/>
      <c r="AZ71" s="14"/>
      <c r="BA71" s="14">
        <v>0</v>
      </c>
      <c r="BB71" s="14">
        <v>0</v>
      </c>
      <c r="BC71" s="14">
        <v>0</v>
      </c>
      <c r="BD71" s="14"/>
      <c r="BE71" s="5">
        <v>42.60060116984401</v>
      </c>
      <c r="BF71" s="14">
        <v>0</v>
      </c>
      <c r="BG71" s="14">
        <v>0</v>
      </c>
      <c r="BH71" s="14">
        <v>0</v>
      </c>
      <c r="BI71" s="14">
        <v>0</v>
      </c>
      <c r="BJ71" s="14">
        <v>0</v>
      </c>
      <c r="BK71" s="14">
        <v>0</v>
      </c>
      <c r="BL71" s="14">
        <v>0</v>
      </c>
      <c r="BM71" s="14">
        <v>0</v>
      </c>
      <c r="BN71" s="14">
        <f>BN9*0.33</f>
        <v>0</v>
      </c>
      <c r="BO71" s="14">
        <f>(BO9-BO95)*0.33</f>
        <v>0</v>
      </c>
      <c r="BP71" s="14">
        <v>0</v>
      </c>
      <c r="BQ71" s="14">
        <v>0</v>
      </c>
      <c r="BR71" s="14">
        <v>0</v>
      </c>
      <c r="BS71" s="14">
        <v>0</v>
      </c>
      <c r="BT71" s="14">
        <v>0</v>
      </c>
      <c r="BU71" s="14">
        <v>0</v>
      </c>
      <c r="BV71" s="14">
        <f>BV9*0.33</f>
        <v>0</v>
      </c>
      <c r="BW71" s="14">
        <v>0</v>
      </c>
      <c r="BX71" s="14">
        <v>0</v>
      </c>
      <c r="BY71" s="14">
        <v>0</v>
      </c>
      <c r="BZ71" s="14">
        <v>0</v>
      </c>
      <c r="CA71" s="14">
        <v>0</v>
      </c>
      <c r="CB71" s="14">
        <v>0</v>
      </c>
      <c r="CC71" s="14">
        <v>0</v>
      </c>
      <c r="CD71" s="14">
        <v>0</v>
      </c>
      <c r="CE71" s="14">
        <v>0</v>
      </c>
      <c r="CF71" s="14">
        <v>0</v>
      </c>
      <c r="CG71" s="14">
        <v>0</v>
      </c>
      <c r="CH71" s="14">
        <v>0</v>
      </c>
      <c r="CI71" s="14">
        <v>0</v>
      </c>
      <c r="CJ71" s="14">
        <v>0</v>
      </c>
      <c r="CK71" s="14">
        <f>CK9*0.33</f>
        <v>0</v>
      </c>
      <c r="CL71" s="14">
        <v>0</v>
      </c>
      <c r="CM71" s="14">
        <v>0</v>
      </c>
      <c r="CN71" s="14">
        <v>0</v>
      </c>
      <c r="CO71" s="14">
        <v>0</v>
      </c>
      <c r="CP71" s="14">
        <v>0</v>
      </c>
      <c r="CQ71" s="14">
        <v>0</v>
      </c>
      <c r="CR71" s="14">
        <v>0</v>
      </c>
      <c r="CS71" s="14">
        <v>0</v>
      </c>
      <c r="CT71" s="14">
        <v>0</v>
      </c>
      <c r="CU71" s="14">
        <v>0</v>
      </c>
      <c r="CV71" s="14">
        <v>0</v>
      </c>
      <c r="CW71" s="14">
        <v>0</v>
      </c>
      <c r="CX71" s="14">
        <v>0</v>
      </c>
    </row>
    <row r="72" spans="1:102" ht="15">
      <c r="A72" s="13" t="s">
        <v>94</v>
      </c>
      <c r="B72" s="5">
        <v>0.08710903244665301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0</v>
      </c>
      <c r="AJ72" s="14">
        <v>170.51337450555914</v>
      </c>
      <c r="AK72" s="14">
        <v>69.76315744543454</v>
      </c>
      <c r="AL72" s="14">
        <v>0</v>
      </c>
      <c r="AM72" s="14">
        <v>0</v>
      </c>
      <c r="AN72" s="14">
        <v>0</v>
      </c>
      <c r="AO72" s="14">
        <v>0</v>
      </c>
      <c r="AP72" s="14">
        <v>0</v>
      </c>
      <c r="AQ72" s="14">
        <v>0</v>
      </c>
      <c r="AR72" s="14">
        <v>0</v>
      </c>
      <c r="AS72" s="14">
        <v>0</v>
      </c>
      <c r="AT72" s="14">
        <v>0</v>
      </c>
      <c r="AU72" s="14">
        <v>0</v>
      </c>
      <c r="AV72" s="14">
        <v>0</v>
      </c>
      <c r="AW72" s="14">
        <v>0</v>
      </c>
      <c r="AX72" s="14">
        <v>0</v>
      </c>
      <c r="AY72" s="14"/>
      <c r="AZ72" s="14"/>
      <c r="BA72" s="14">
        <v>0</v>
      </c>
      <c r="BB72" s="14">
        <v>0</v>
      </c>
      <c r="BC72" s="14">
        <v>0</v>
      </c>
      <c r="BD72" s="14"/>
      <c r="BE72" s="5">
        <v>104.90332538994801</v>
      </c>
      <c r="BF72" s="14">
        <v>0</v>
      </c>
      <c r="BG72" s="14">
        <v>0</v>
      </c>
      <c r="BH72" s="14">
        <v>0</v>
      </c>
      <c r="BI72" s="14">
        <v>0</v>
      </c>
      <c r="BJ72" s="14">
        <v>0</v>
      </c>
      <c r="BK72" s="14">
        <v>0</v>
      </c>
      <c r="BL72" s="14">
        <v>0</v>
      </c>
      <c r="BM72" s="14">
        <v>0</v>
      </c>
      <c r="BN72" s="14">
        <v>0</v>
      </c>
      <c r="BO72" s="14">
        <v>0</v>
      </c>
      <c r="BP72" s="14">
        <v>0</v>
      </c>
      <c r="BQ72" s="14">
        <v>0</v>
      </c>
      <c r="BR72" s="14">
        <v>0</v>
      </c>
      <c r="BS72" s="14">
        <v>0</v>
      </c>
      <c r="BT72" s="14">
        <v>0</v>
      </c>
      <c r="BU72" s="14">
        <v>0</v>
      </c>
      <c r="BV72" s="14">
        <v>0</v>
      </c>
      <c r="BW72" s="14">
        <v>0</v>
      </c>
      <c r="BX72" s="14">
        <v>0</v>
      </c>
      <c r="BY72" s="14">
        <v>0</v>
      </c>
      <c r="BZ72" s="14">
        <v>0</v>
      </c>
      <c r="CA72" s="14">
        <v>0</v>
      </c>
      <c r="CB72" s="14">
        <v>0</v>
      </c>
      <c r="CC72" s="14">
        <v>0</v>
      </c>
      <c r="CD72" s="14">
        <v>0</v>
      </c>
      <c r="CE72" s="14">
        <v>0</v>
      </c>
      <c r="CF72" s="14">
        <v>0</v>
      </c>
      <c r="CG72" s="14">
        <v>0</v>
      </c>
      <c r="CH72" s="14">
        <v>0</v>
      </c>
      <c r="CI72" s="14">
        <v>0</v>
      </c>
      <c r="CJ72" s="14">
        <v>0</v>
      </c>
      <c r="CK72" s="14">
        <v>0</v>
      </c>
      <c r="CL72" s="14">
        <v>0</v>
      </c>
      <c r="CM72" s="14">
        <v>0</v>
      </c>
      <c r="CN72" s="14">
        <v>0</v>
      </c>
      <c r="CO72" s="14">
        <v>0</v>
      </c>
      <c r="CP72" s="14">
        <v>0</v>
      </c>
      <c r="CQ72" s="14">
        <v>0</v>
      </c>
      <c r="CR72" s="14">
        <v>0</v>
      </c>
      <c r="CS72" s="14">
        <v>0</v>
      </c>
      <c r="CT72" s="14">
        <v>0</v>
      </c>
      <c r="CU72" s="14">
        <v>0</v>
      </c>
      <c r="CV72" s="14">
        <v>0</v>
      </c>
      <c r="CW72" s="14">
        <v>0</v>
      </c>
      <c r="CX72" s="14">
        <v>0</v>
      </c>
    </row>
    <row r="73" spans="1:102" ht="15">
      <c r="A73" s="13" t="s">
        <v>95</v>
      </c>
      <c r="B73" s="5">
        <v>0.0002923121894182987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0</v>
      </c>
      <c r="AJ73" s="14">
        <v>266.770015328708</v>
      </c>
      <c r="AK73" s="14">
        <v>134.70566634357786</v>
      </c>
      <c r="AL73" s="14">
        <v>0</v>
      </c>
      <c r="AM73" s="14">
        <v>0</v>
      </c>
      <c r="AN73" s="14">
        <v>0</v>
      </c>
      <c r="AO73" s="14">
        <v>0</v>
      </c>
      <c r="AP73" s="14">
        <v>0</v>
      </c>
      <c r="AQ73" s="14">
        <v>0</v>
      </c>
      <c r="AR73" s="14">
        <v>0</v>
      </c>
      <c r="AS73" s="14">
        <v>0</v>
      </c>
      <c r="AT73" s="14">
        <v>0</v>
      </c>
      <c r="AU73" s="14">
        <v>0</v>
      </c>
      <c r="AV73" s="14">
        <v>0</v>
      </c>
      <c r="AW73" s="14">
        <v>0</v>
      </c>
      <c r="AX73" s="14">
        <v>0</v>
      </c>
      <c r="AY73" s="14"/>
      <c r="AZ73" s="14"/>
      <c r="BA73" s="14">
        <v>0</v>
      </c>
      <c r="BB73" s="14">
        <v>0</v>
      </c>
      <c r="BC73" s="14">
        <v>0</v>
      </c>
      <c r="BD73" s="14"/>
      <c r="BE73" s="5">
        <v>63.193511698440204</v>
      </c>
      <c r="BF73" s="14">
        <v>0</v>
      </c>
      <c r="BG73" s="14">
        <v>0</v>
      </c>
      <c r="BH73" s="14">
        <v>0</v>
      </c>
      <c r="BI73" s="14">
        <v>0</v>
      </c>
      <c r="BJ73" s="14">
        <v>0</v>
      </c>
      <c r="BK73" s="14">
        <v>0</v>
      </c>
      <c r="BL73" s="14">
        <v>0</v>
      </c>
      <c r="BM73" s="14">
        <v>0</v>
      </c>
      <c r="BN73" s="14">
        <v>0</v>
      </c>
      <c r="BO73" s="14">
        <v>0</v>
      </c>
      <c r="BP73" s="14">
        <v>0</v>
      </c>
      <c r="BQ73" s="14">
        <v>0</v>
      </c>
      <c r="BR73" s="14">
        <v>0</v>
      </c>
      <c r="BS73" s="14">
        <v>0</v>
      </c>
      <c r="BT73" s="14">
        <v>0</v>
      </c>
      <c r="BU73" s="14">
        <v>0</v>
      </c>
      <c r="BV73" s="14">
        <v>0</v>
      </c>
      <c r="BW73" s="14">
        <v>0</v>
      </c>
      <c r="BX73" s="14">
        <v>0</v>
      </c>
      <c r="BY73" s="14">
        <v>0</v>
      </c>
      <c r="BZ73" s="14">
        <v>0</v>
      </c>
      <c r="CA73" s="14">
        <v>0</v>
      </c>
      <c r="CB73" s="14">
        <v>0</v>
      </c>
      <c r="CC73" s="14">
        <v>0</v>
      </c>
      <c r="CD73" s="14">
        <v>0</v>
      </c>
      <c r="CE73" s="14">
        <v>0</v>
      </c>
      <c r="CF73" s="14">
        <v>0</v>
      </c>
      <c r="CG73" s="14">
        <v>0</v>
      </c>
      <c r="CH73" s="14">
        <v>0</v>
      </c>
      <c r="CI73" s="14">
        <v>0</v>
      </c>
      <c r="CJ73" s="14">
        <v>0</v>
      </c>
      <c r="CK73" s="14">
        <v>0</v>
      </c>
      <c r="CL73" s="14">
        <v>0</v>
      </c>
      <c r="CM73" s="14">
        <v>0</v>
      </c>
      <c r="CN73" s="14">
        <v>0</v>
      </c>
      <c r="CO73" s="14">
        <v>0</v>
      </c>
      <c r="CP73" s="14">
        <v>0</v>
      </c>
      <c r="CQ73" s="14">
        <v>0</v>
      </c>
      <c r="CR73" s="14">
        <v>0</v>
      </c>
      <c r="CS73" s="14">
        <v>0</v>
      </c>
      <c r="CT73" s="14">
        <v>0</v>
      </c>
      <c r="CU73" s="14">
        <v>0</v>
      </c>
      <c r="CV73" s="14">
        <v>0</v>
      </c>
      <c r="CW73" s="14">
        <v>0</v>
      </c>
      <c r="CX73" s="14">
        <v>0</v>
      </c>
    </row>
    <row r="74" spans="1:102" ht="15">
      <c r="A74" s="13" t="s">
        <v>97</v>
      </c>
      <c r="B74" s="5">
        <v>0.03829289681379713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0</v>
      </c>
      <c r="AJ74" s="14">
        <v>6.535355817286239</v>
      </c>
      <c r="AK74" s="14">
        <v>3.9040812489881698</v>
      </c>
      <c r="AL74" s="14">
        <v>0</v>
      </c>
      <c r="AM74" s="14">
        <v>0</v>
      </c>
      <c r="AN74" s="14">
        <v>0</v>
      </c>
      <c r="AO74" s="14">
        <v>0</v>
      </c>
      <c r="AP74" s="14">
        <v>0</v>
      </c>
      <c r="AQ74" s="14">
        <v>0</v>
      </c>
      <c r="AR74" s="14">
        <v>0</v>
      </c>
      <c r="AS74" s="14">
        <v>0</v>
      </c>
      <c r="AT74" s="14">
        <v>0</v>
      </c>
      <c r="AU74" s="14">
        <v>0</v>
      </c>
      <c r="AV74" s="14">
        <v>0</v>
      </c>
      <c r="AW74" s="14">
        <v>0</v>
      </c>
      <c r="AX74" s="14">
        <v>0</v>
      </c>
      <c r="AY74" s="14"/>
      <c r="AZ74" s="14"/>
      <c r="BA74" s="14">
        <v>0</v>
      </c>
      <c r="BB74" s="14">
        <v>0</v>
      </c>
      <c r="BC74" s="14">
        <v>0</v>
      </c>
      <c r="BD74" s="14"/>
      <c r="BE74" s="5">
        <v>30.548770580589252</v>
      </c>
      <c r="BF74" s="14">
        <v>0</v>
      </c>
      <c r="BG74" s="14">
        <v>0</v>
      </c>
      <c r="BH74" s="14">
        <v>0</v>
      </c>
      <c r="BI74" s="14">
        <v>0</v>
      </c>
      <c r="BJ74" s="14">
        <v>0</v>
      </c>
      <c r="BK74" s="14">
        <v>0</v>
      </c>
      <c r="BL74" s="14">
        <v>0</v>
      </c>
      <c r="BM74" s="14">
        <v>0</v>
      </c>
      <c r="BN74" s="14">
        <v>0</v>
      </c>
      <c r="BO74" s="14">
        <v>0</v>
      </c>
      <c r="BP74" s="14">
        <v>0</v>
      </c>
      <c r="BQ74" s="14">
        <v>0</v>
      </c>
      <c r="BR74" s="14">
        <v>0</v>
      </c>
      <c r="BS74" s="14">
        <v>0</v>
      </c>
      <c r="BT74" s="14">
        <v>0</v>
      </c>
      <c r="BU74" s="14">
        <v>0</v>
      </c>
      <c r="BV74" s="14">
        <v>0</v>
      </c>
      <c r="BW74" s="14">
        <v>0</v>
      </c>
      <c r="BX74" s="14">
        <v>0</v>
      </c>
      <c r="BY74" s="14">
        <v>0</v>
      </c>
      <c r="BZ74" s="14">
        <v>0</v>
      </c>
      <c r="CA74" s="14">
        <v>0</v>
      </c>
      <c r="CB74" s="14">
        <v>0</v>
      </c>
      <c r="CC74" s="14">
        <v>0</v>
      </c>
      <c r="CD74" s="14">
        <v>0</v>
      </c>
      <c r="CE74" s="14">
        <v>0</v>
      </c>
      <c r="CF74" s="14">
        <v>0</v>
      </c>
      <c r="CG74" s="14">
        <v>0</v>
      </c>
      <c r="CH74" s="14">
        <v>0</v>
      </c>
      <c r="CI74" s="14">
        <v>0</v>
      </c>
      <c r="CJ74" s="14">
        <v>0</v>
      </c>
      <c r="CK74" s="14">
        <v>0</v>
      </c>
      <c r="CL74" s="14">
        <v>0</v>
      </c>
      <c r="CM74" s="14">
        <v>0</v>
      </c>
      <c r="CN74" s="14">
        <v>0</v>
      </c>
      <c r="CO74" s="14">
        <v>0</v>
      </c>
      <c r="CP74" s="14">
        <v>0</v>
      </c>
      <c r="CQ74" s="14">
        <v>0</v>
      </c>
      <c r="CR74" s="14">
        <v>0</v>
      </c>
      <c r="CS74" s="14">
        <v>0</v>
      </c>
      <c r="CT74" s="14">
        <v>0</v>
      </c>
      <c r="CU74" s="14">
        <v>0</v>
      </c>
      <c r="CV74" s="14">
        <v>0</v>
      </c>
      <c r="CW74" s="14">
        <v>0</v>
      </c>
      <c r="CX74" s="14">
        <v>0</v>
      </c>
    </row>
    <row r="75" spans="1:102" ht="15">
      <c r="A75" s="13" t="s">
        <v>98</v>
      </c>
      <c r="B75" s="5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f>AH9*0.66</f>
        <v>0</v>
      </c>
      <c r="AI75" s="14">
        <v>0</v>
      </c>
      <c r="AJ75" s="14">
        <v>45.023267481795436</v>
      </c>
      <c r="AK75" s="14">
        <v>2.7546563127378456</v>
      </c>
      <c r="AL75" s="14">
        <v>0</v>
      </c>
      <c r="AM75" s="14">
        <v>0</v>
      </c>
      <c r="AN75" s="14">
        <v>0</v>
      </c>
      <c r="AO75" s="14">
        <v>0</v>
      </c>
      <c r="AP75" s="14">
        <v>0</v>
      </c>
      <c r="AQ75" s="14">
        <v>0</v>
      </c>
      <c r="AR75" s="14">
        <v>0</v>
      </c>
      <c r="AS75" s="14">
        <v>0</v>
      </c>
      <c r="AT75" s="14">
        <v>0</v>
      </c>
      <c r="AU75" s="14">
        <v>0</v>
      </c>
      <c r="AV75" s="14">
        <v>0</v>
      </c>
      <c r="AW75" s="14">
        <v>0</v>
      </c>
      <c r="AX75" s="14">
        <v>0</v>
      </c>
      <c r="AY75" s="14"/>
      <c r="AZ75" s="14"/>
      <c r="BA75" s="14">
        <v>0</v>
      </c>
      <c r="BB75" s="14">
        <v>0</v>
      </c>
      <c r="BC75" s="14">
        <v>0</v>
      </c>
      <c r="BD75" s="14"/>
      <c r="BE75" s="5">
        <v>351.07506499133444</v>
      </c>
      <c r="BF75" s="14">
        <v>0</v>
      </c>
      <c r="BG75" s="14">
        <v>0</v>
      </c>
      <c r="BH75" s="14">
        <v>0</v>
      </c>
      <c r="BI75" s="14">
        <v>0</v>
      </c>
      <c r="BJ75" s="14">
        <v>0</v>
      </c>
      <c r="BK75" s="14">
        <v>0</v>
      </c>
      <c r="BL75" s="14">
        <v>0</v>
      </c>
      <c r="BM75" s="14">
        <v>0</v>
      </c>
      <c r="BN75" s="14">
        <f>BN9*0.66</f>
        <v>0</v>
      </c>
      <c r="BO75" s="14">
        <f>(BO9-BO95)*0.66</f>
        <v>0</v>
      </c>
      <c r="BP75" s="14">
        <v>0</v>
      </c>
      <c r="BQ75" s="14">
        <v>0</v>
      </c>
      <c r="BR75" s="14">
        <v>0</v>
      </c>
      <c r="BS75" s="14">
        <v>0</v>
      </c>
      <c r="BT75" s="14">
        <v>0</v>
      </c>
      <c r="BU75" s="14">
        <v>0</v>
      </c>
      <c r="BV75" s="14">
        <f>BV9*0.66</f>
        <v>0</v>
      </c>
      <c r="BW75" s="14">
        <v>0</v>
      </c>
      <c r="BX75" s="14">
        <v>0</v>
      </c>
      <c r="BY75" s="14">
        <v>0</v>
      </c>
      <c r="BZ75" s="14">
        <v>0</v>
      </c>
      <c r="CA75" s="14">
        <v>0</v>
      </c>
      <c r="CB75" s="14">
        <v>0</v>
      </c>
      <c r="CC75" s="14">
        <v>0</v>
      </c>
      <c r="CD75" s="14">
        <v>0</v>
      </c>
      <c r="CE75" s="14">
        <v>0</v>
      </c>
      <c r="CF75" s="14">
        <v>0</v>
      </c>
      <c r="CG75" s="14">
        <v>0</v>
      </c>
      <c r="CH75" s="14">
        <v>0</v>
      </c>
      <c r="CI75" s="14">
        <v>0</v>
      </c>
      <c r="CJ75" s="14">
        <v>0</v>
      </c>
      <c r="CK75" s="14">
        <f>CK9*0.66</f>
        <v>0</v>
      </c>
      <c r="CL75" s="14">
        <v>0</v>
      </c>
      <c r="CM75" s="14">
        <v>0</v>
      </c>
      <c r="CN75" s="14">
        <v>0</v>
      </c>
      <c r="CO75" s="14">
        <v>0</v>
      </c>
      <c r="CP75" s="14">
        <v>0</v>
      </c>
      <c r="CQ75" s="14">
        <v>0</v>
      </c>
      <c r="CR75" s="14">
        <v>0</v>
      </c>
      <c r="CS75" s="14">
        <v>0</v>
      </c>
      <c r="CT75" s="14">
        <v>0</v>
      </c>
      <c r="CU75" s="14">
        <v>0</v>
      </c>
      <c r="CV75" s="14">
        <v>0</v>
      </c>
      <c r="CW75" s="14">
        <v>0</v>
      </c>
      <c r="CX75" s="14">
        <v>0</v>
      </c>
    </row>
    <row r="76" spans="1:102" ht="15">
      <c r="A76" s="13" t="s">
        <v>99</v>
      </c>
      <c r="B76" s="5">
        <v>0.16515638702133878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0</v>
      </c>
      <c r="AJ76" s="14">
        <v>1.6826264479807964</v>
      </c>
      <c r="AK76" s="14">
        <v>1.5804592873441958</v>
      </c>
      <c r="AL76" s="14">
        <v>0</v>
      </c>
      <c r="AM76" s="14">
        <v>0</v>
      </c>
      <c r="AN76" s="14">
        <v>0</v>
      </c>
      <c r="AO76" s="14">
        <v>0</v>
      </c>
      <c r="AP76" s="14">
        <v>0</v>
      </c>
      <c r="AQ76" s="14">
        <v>0</v>
      </c>
      <c r="AR76" s="14">
        <v>0</v>
      </c>
      <c r="AS76" s="14">
        <v>0</v>
      </c>
      <c r="AT76" s="14">
        <v>0</v>
      </c>
      <c r="AU76" s="14">
        <v>0</v>
      </c>
      <c r="AV76" s="14">
        <v>0</v>
      </c>
      <c r="AW76" s="14">
        <v>0</v>
      </c>
      <c r="AX76" s="14">
        <v>0</v>
      </c>
      <c r="AY76" s="14"/>
      <c r="AZ76" s="14"/>
      <c r="BA76" s="14">
        <v>0</v>
      </c>
      <c r="BB76" s="14">
        <v>0</v>
      </c>
      <c r="BC76" s="14">
        <v>0</v>
      </c>
      <c r="BD76" s="14"/>
      <c r="BE76" s="5">
        <v>1.7815749566724435</v>
      </c>
      <c r="BF76" s="14">
        <v>0</v>
      </c>
      <c r="BG76" s="14">
        <v>0</v>
      </c>
      <c r="BH76" s="14">
        <v>0</v>
      </c>
      <c r="BI76" s="14">
        <v>0</v>
      </c>
      <c r="BJ76" s="14">
        <v>0</v>
      </c>
      <c r="BK76" s="14">
        <v>0</v>
      </c>
      <c r="BL76" s="14">
        <v>0</v>
      </c>
      <c r="BM76" s="14">
        <v>0</v>
      </c>
      <c r="BN76" s="14">
        <v>0</v>
      </c>
      <c r="BO76" s="14">
        <v>0</v>
      </c>
      <c r="BP76" s="14">
        <v>0</v>
      </c>
      <c r="BQ76" s="14">
        <v>0</v>
      </c>
      <c r="BR76" s="14">
        <v>0</v>
      </c>
      <c r="BS76" s="14">
        <v>0</v>
      </c>
      <c r="BT76" s="14">
        <v>0</v>
      </c>
      <c r="BU76" s="14">
        <v>0</v>
      </c>
      <c r="BV76" s="14">
        <v>0</v>
      </c>
      <c r="BW76" s="14">
        <v>0</v>
      </c>
      <c r="BX76" s="14">
        <v>0</v>
      </c>
      <c r="BY76" s="14">
        <v>0</v>
      </c>
      <c r="BZ76" s="14">
        <v>0</v>
      </c>
      <c r="CA76" s="14">
        <v>0</v>
      </c>
      <c r="CB76" s="14">
        <v>0</v>
      </c>
      <c r="CC76" s="14">
        <v>0</v>
      </c>
      <c r="CD76" s="14">
        <v>0</v>
      </c>
      <c r="CE76" s="14">
        <v>0</v>
      </c>
      <c r="CF76" s="14">
        <v>0</v>
      </c>
      <c r="CG76" s="14">
        <v>0</v>
      </c>
      <c r="CH76" s="14">
        <v>0</v>
      </c>
      <c r="CI76" s="14">
        <v>0</v>
      </c>
      <c r="CJ76" s="14">
        <v>0</v>
      </c>
      <c r="CK76" s="14">
        <v>0</v>
      </c>
      <c r="CL76" s="14">
        <v>0</v>
      </c>
      <c r="CM76" s="14">
        <v>0</v>
      </c>
      <c r="CN76" s="14">
        <v>0</v>
      </c>
      <c r="CO76" s="14">
        <v>0</v>
      </c>
      <c r="CP76" s="14">
        <v>0</v>
      </c>
      <c r="CQ76" s="14">
        <v>0</v>
      </c>
      <c r="CR76" s="14">
        <v>0</v>
      </c>
      <c r="CS76" s="14">
        <v>0</v>
      </c>
      <c r="CT76" s="14">
        <v>0</v>
      </c>
      <c r="CU76" s="14">
        <v>0</v>
      </c>
      <c r="CV76" s="14">
        <v>0</v>
      </c>
      <c r="CW76" s="14">
        <v>0</v>
      </c>
      <c r="CX76" s="14">
        <v>0</v>
      </c>
    </row>
    <row r="77" spans="1:102" ht="15">
      <c r="A77" s="13" t="s">
        <v>101</v>
      </c>
      <c r="B77" s="5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0</v>
      </c>
      <c r="AJ77" s="14">
        <v>5.945569227272351</v>
      </c>
      <c r="AK77" s="14">
        <v>3.507727822694955</v>
      </c>
      <c r="AL77" s="14">
        <v>0</v>
      </c>
      <c r="AM77" s="14">
        <v>0</v>
      </c>
      <c r="AN77" s="14">
        <v>0</v>
      </c>
      <c r="AO77" s="14">
        <v>0</v>
      </c>
      <c r="AP77" s="14">
        <v>0</v>
      </c>
      <c r="AQ77" s="14">
        <v>0</v>
      </c>
      <c r="AR77" s="14">
        <v>0</v>
      </c>
      <c r="AS77" s="14">
        <v>0</v>
      </c>
      <c r="AT77" s="14">
        <v>0</v>
      </c>
      <c r="AU77" s="14">
        <v>0</v>
      </c>
      <c r="AV77" s="14">
        <v>0</v>
      </c>
      <c r="AW77" s="14">
        <v>0</v>
      </c>
      <c r="AX77" s="14">
        <v>0</v>
      </c>
      <c r="AY77" s="14"/>
      <c r="AZ77" s="14"/>
      <c r="BA77" s="14">
        <v>0</v>
      </c>
      <c r="BB77" s="14">
        <v>0</v>
      </c>
      <c r="BC77" s="14">
        <v>0</v>
      </c>
      <c r="BD77" s="14"/>
      <c r="BE77" s="5">
        <v>0.7859889514731369</v>
      </c>
      <c r="BF77" s="14">
        <v>0</v>
      </c>
      <c r="BG77" s="14">
        <v>0</v>
      </c>
      <c r="BH77" s="14">
        <v>0</v>
      </c>
      <c r="BI77" s="14">
        <v>0</v>
      </c>
      <c r="BJ77" s="14">
        <v>0</v>
      </c>
      <c r="BK77" s="14">
        <v>0</v>
      </c>
      <c r="BL77" s="14">
        <v>0</v>
      </c>
      <c r="BM77" s="14">
        <v>0</v>
      </c>
      <c r="BN77" s="14">
        <v>0</v>
      </c>
      <c r="BO77" s="14">
        <v>0</v>
      </c>
      <c r="BP77" s="14">
        <v>0</v>
      </c>
      <c r="BQ77" s="14">
        <v>0</v>
      </c>
      <c r="BR77" s="14">
        <v>0</v>
      </c>
      <c r="BS77" s="14">
        <v>0</v>
      </c>
      <c r="BT77" s="14">
        <v>0</v>
      </c>
      <c r="BU77" s="14">
        <v>0</v>
      </c>
      <c r="BV77" s="14">
        <v>0</v>
      </c>
      <c r="BW77" s="14">
        <v>0</v>
      </c>
      <c r="BX77" s="14">
        <v>0</v>
      </c>
      <c r="BY77" s="14">
        <v>0</v>
      </c>
      <c r="BZ77" s="14">
        <v>0</v>
      </c>
      <c r="CA77" s="14">
        <v>0</v>
      </c>
      <c r="CB77" s="14">
        <v>0</v>
      </c>
      <c r="CC77" s="14">
        <v>0</v>
      </c>
      <c r="CD77" s="14">
        <v>0</v>
      </c>
      <c r="CE77" s="14">
        <v>0</v>
      </c>
      <c r="CF77" s="14">
        <v>0</v>
      </c>
      <c r="CG77" s="14">
        <v>0</v>
      </c>
      <c r="CH77" s="14">
        <v>0</v>
      </c>
      <c r="CI77" s="14">
        <v>0</v>
      </c>
      <c r="CJ77" s="14">
        <v>0</v>
      </c>
      <c r="CK77" s="14">
        <v>0</v>
      </c>
      <c r="CL77" s="14">
        <v>0</v>
      </c>
      <c r="CM77" s="14">
        <v>0</v>
      </c>
      <c r="CN77" s="14">
        <v>0</v>
      </c>
      <c r="CO77" s="14">
        <v>0</v>
      </c>
      <c r="CP77" s="14">
        <v>0</v>
      </c>
      <c r="CQ77" s="14">
        <v>0</v>
      </c>
      <c r="CR77" s="14">
        <v>0</v>
      </c>
      <c r="CS77" s="14">
        <v>0</v>
      </c>
      <c r="CT77" s="14">
        <v>0</v>
      </c>
      <c r="CU77" s="14">
        <v>0</v>
      </c>
      <c r="CV77" s="14">
        <v>0</v>
      </c>
      <c r="CW77" s="14">
        <v>0</v>
      </c>
      <c r="CX77" s="14">
        <v>0</v>
      </c>
    </row>
    <row r="78" spans="1:102" ht="15">
      <c r="A78" s="13" t="s">
        <v>105</v>
      </c>
      <c r="B78" s="5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0</v>
      </c>
      <c r="AC78" s="14">
        <v>0</v>
      </c>
      <c r="AD78" s="14">
        <v>0</v>
      </c>
      <c r="AE78" s="14">
        <v>0</v>
      </c>
      <c r="AF78" s="14">
        <v>0</v>
      </c>
      <c r="AG78" s="14">
        <v>0</v>
      </c>
      <c r="AH78" s="14">
        <f>AH9*0.01</f>
        <v>0</v>
      </c>
      <c r="AI78" s="14">
        <v>0</v>
      </c>
      <c r="AJ78" s="14">
        <v>1.6782897818777534</v>
      </c>
      <c r="AK78" s="14">
        <v>0.9116128804743949</v>
      </c>
      <c r="AL78" s="14">
        <v>0</v>
      </c>
      <c r="AM78" s="14">
        <v>0</v>
      </c>
      <c r="AN78" s="14">
        <v>0</v>
      </c>
      <c r="AO78" s="14">
        <v>0</v>
      </c>
      <c r="AP78" s="14">
        <v>0</v>
      </c>
      <c r="AQ78" s="14">
        <v>0</v>
      </c>
      <c r="AR78" s="14">
        <v>0</v>
      </c>
      <c r="AS78" s="14">
        <v>0</v>
      </c>
      <c r="AT78" s="14">
        <v>0</v>
      </c>
      <c r="AU78" s="14">
        <v>0</v>
      </c>
      <c r="AV78" s="14">
        <v>0</v>
      </c>
      <c r="AW78" s="14">
        <v>0</v>
      </c>
      <c r="AX78" s="14">
        <v>0</v>
      </c>
      <c r="AY78" s="14"/>
      <c r="AZ78" s="14"/>
      <c r="BA78" s="14">
        <v>0</v>
      </c>
      <c r="BB78" s="14">
        <v>0</v>
      </c>
      <c r="BC78" s="14">
        <v>0</v>
      </c>
      <c r="BD78" s="14"/>
      <c r="BE78" s="5">
        <v>0.7859889514731369</v>
      </c>
      <c r="BF78" s="14">
        <v>0</v>
      </c>
      <c r="BG78" s="14">
        <v>0</v>
      </c>
      <c r="BH78" s="14">
        <v>0</v>
      </c>
      <c r="BI78" s="14">
        <v>0</v>
      </c>
      <c r="BJ78" s="14">
        <v>0</v>
      </c>
      <c r="BK78" s="14">
        <v>0</v>
      </c>
      <c r="BL78" s="14">
        <v>0</v>
      </c>
      <c r="BM78" s="14">
        <v>0</v>
      </c>
      <c r="BN78" s="14">
        <f>BN9*0.01</f>
        <v>0</v>
      </c>
      <c r="BO78" s="14">
        <f>(BO9-BO95)*0.01</f>
        <v>0</v>
      </c>
      <c r="BP78" s="14">
        <v>0</v>
      </c>
      <c r="BQ78" s="14">
        <v>0</v>
      </c>
      <c r="BR78" s="14">
        <v>0</v>
      </c>
      <c r="BS78" s="14">
        <v>0</v>
      </c>
      <c r="BT78" s="14">
        <v>0</v>
      </c>
      <c r="BU78" s="14">
        <v>0</v>
      </c>
      <c r="BV78" s="14">
        <f>BV9*0.01</f>
        <v>0</v>
      </c>
      <c r="BW78" s="14">
        <v>0</v>
      </c>
      <c r="BX78" s="14">
        <v>0</v>
      </c>
      <c r="BY78" s="14">
        <v>0</v>
      </c>
      <c r="BZ78" s="14">
        <v>0</v>
      </c>
      <c r="CA78" s="14">
        <v>0</v>
      </c>
      <c r="CB78" s="14">
        <v>0</v>
      </c>
      <c r="CC78" s="14">
        <v>0</v>
      </c>
      <c r="CD78" s="14">
        <v>0</v>
      </c>
      <c r="CE78" s="14">
        <v>0</v>
      </c>
      <c r="CF78" s="14">
        <v>0</v>
      </c>
      <c r="CG78" s="14">
        <v>0</v>
      </c>
      <c r="CH78" s="14">
        <v>0</v>
      </c>
      <c r="CI78" s="14">
        <v>0</v>
      </c>
      <c r="CJ78" s="14">
        <v>0</v>
      </c>
      <c r="CK78" s="14">
        <f>CK9*0.01</f>
        <v>0</v>
      </c>
      <c r="CL78" s="14">
        <v>0</v>
      </c>
      <c r="CM78" s="14">
        <v>0</v>
      </c>
      <c r="CN78" s="14">
        <v>0</v>
      </c>
      <c r="CO78" s="14">
        <v>0</v>
      </c>
      <c r="CP78" s="14">
        <v>0</v>
      </c>
      <c r="CQ78" s="14">
        <v>0</v>
      </c>
      <c r="CR78" s="14">
        <v>0</v>
      </c>
      <c r="CS78" s="14">
        <v>0</v>
      </c>
      <c r="CT78" s="14">
        <v>0</v>
      </c>
      <c r="CU78" s="14">
        <v>0</v>
      </c>
      <c r="CV78" s="14">
        <v>0</v>
      </c>
      <c r="CW78" s="14">
        <v>0</v>
      </c>
      <c r="CX78" s="14">
        <v>0</v>
      </c>
    </row>
    <row r="79" spans="1:102" ht="15">
      <c r="A79" s="13" t="s">
        <v>26</v>
      </c>
      <c r="B79" s="5">
        <v>0.0005846243788365974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  <c r="AI79" s="14">
        <v>0</v>
      </c>
      <c r="AJ79" s="14">
        <v>4.119832797891125</v>
      </c>
      <c r="AK79" s="14">
        <v>1.743955075690147</v>
      </c>
      <c r="AL79" s="14">
        <v>0</v>
      </c>
      <c r="AM79" s="14">
        <v>0</v>
      </c>
      <c r="AN79" s="14">
        <v>0</v>
      </c>
      <c r="AO79" s="14">
        <v>0</v>
      </c>
      <c r="AP79" s="14">
        <v>0</v>
      </c>
      <c r="AQ79" s="14">
        <v>0</v>
      </c>
      <c r="AR79" s="14">
        <v>0</v>
      </c>
      <c r="AS79" s="14">
        <v>0</v>
      </c>
      <c r="AT79" s="14">
        <v>0</v>
      </c>
      <c r="AU79" s="14">
        <v>0</v>
      </c>
      <c r="AV79" s="14">
        <v>0</v>
      </c>
      <c r="AW79" s="14">
        <v>0</v>
      </c>
      <c r="AX79" s="14">
        <v>0</v>
      </c>
      <c r="AY79" s="14"/>
      <c r="AZ79" s="14"/>
      <c r="BA79" s="14">
        <v>0</v>
      </c>
      <c r="BB79" s="14">
        <v>0</v>
      </c>
      <c r="BC79" s="14">
        <v>0</v>
      </c>
      <c r="BD79" s="14"/>
      <c r="BE79" s="5">
        <v>0.26199631715771227</v>
      </c>
      <c r="BF79" s="14">
        <v>0</v>
      </c>
      <c r="BG79" s="14">
        <v>0</v>
      </c>
      <c r="BH79" s="14">
        <v>0</v>
      </c>
      <c r="BI79" s="14">
        <v>0</v>
      </c>
      <c r="BJ79" s="14">
        <v>0</v>
      </c>
      <c r="BK79" s="14">
        <v>0</v>
      </c>
      <c r="BL79" s="14">
        <v>0</v>
      </c>
      <c r="BM79" s="14">
        <v>0</v>
      </c>
      <c r="BN79" s="14">
        <v>0</v>
      </c>
      <c r="BO79" s="14">
        <v>0</v>
      </c>
      <c r="BP79" s="14">
        <v>0</v>
      </c>
      <c r="BQ79" s="14">
        <v>0</v>
      </c>
      <c r="BR79" s="14">
        <v>0</v>
      </c>
      <c r="BS79" s="14">
        <v>0</v>
      </c>
      <c r="BT79" s="14">
        <v>0</v>
      </c>
      <c r="BU79" s="14">
        <v>0</v>
      </c>
      <c r="BV79" s="14">
        <v>0</v>
      </c>
      <c r="BW79" s="14">
        <v>0</v>
      </c>
      <c r="BX79" s="14">
        <v>0</v>
      </c>
      <c r="BY79" s="14">
        <v>0</v>
      </c>
      <c r="BZ79" s="14">
        <v>0</v>
      </c>
      <c r="CA79" s="14">
        <v>0</v>
      </c>
      <c r="CB79" s="14">
        <v>0</v>
      </c>
      <c r="CC79" s="14">
        <v>0</v>
      </c>
      <c r="CD79" s="14">
        <v>0</v>
      </c>
      <c r="CE79" s="14">
        <v>0</v>
      </c>
      <c r="CF79" s="14">
        <v>0</v>
      </c>
      <c r="CG79" s="14">
        <v>0</v>
      </c>
      <c r="CH79" s="14">
        <v>0</v>
      </c>
      <c r="CI79" s="14">
        <v>0</v>
      </c>
      <c r="CJ79" s="14">
        <v>0</v>
      </c>
      <c r="CK79" s="14">
        <v>0</v>
      </c>
      <c r="CL79" s="14">
        <v>0</v>
      </c>
      <c r="CM79" s="14">
        <v>0</v>
      </c>
      <c r="CN79" s="14">
        <v>0</v>
      </c>
      <c r="CO79" s="14">
        <v>0</v>
      </c>
      <c r="CP79" s="14">
        <v>0</v>
      </c>
      <c r="CQ79" s="14">
        <v>0</v>
      </c>
      <c r="CR79" s="14">
        <v>0</v>
      </c>
      <c r="CS79" s="14">
        <v>0</v>
      </c>
      <c r="CT79" s="14">
        <v>0</v>
      </c>
      <c r="CU79" s="14">
        <v>0</v>
      </c>
      <c r="CV79" s="14">
        <v>0</v>
      </c>
      <c r="CW79" s="14">
        <v>0</v>
      </c>
      <c r="CX79" s="14">
        <v>0</v>
      </c>
    </row>
    <row r="80" spans="1:102" ht="15">
      <c r="A80" s="13" t="s">
        <v>110</v>
      </c>
      <c r="B80" s="5">
        <v>0.4779304296989183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  <c r="Z80" s="14">
        <v>0</v>
      </c>
      <c r="AA80" s="14">
        <v>0</v>
      </c>
      <c r="AB80" s="14">
        <v>0</v>
      </c>
      <c r="AC80" s="14">
        <v>0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  <c r="AI80" s="14">
        <v>0</v>
      </c>
      <c r="AJ80" s="14">
        <v>9.549338758901326</v>
      </c>
      <c r="AK80" s="14">
        <v>8.957587434226664</v>
      </c>
      <c r="AL80" s="14">
        <v>0</v>
      </c>
      <c r="AM80" s="14">
        <v>0</v>
      </c>
      <c r="AN80" s="14">
        <v>0</v>
      </c>
      <c r="AO80" s="14">
        <v>0</v>
      </c>
      <c r="AP80" s="14">
        <v>0</v>
      </c>
      <c r="AQ80" s="14">
        <v>0</v>
      </c>
      <c r="AR80" s="14">
        <v>0</v>
      </c>
      <c r="AS80" s="14">
        <v>0</v>
      </c>
      <c r="AT80" s="14">
        <v>0</v>
      </c>
      <c r="AU80" s="14">
        <v>0</v>
      </c>
      <c r="AV80" s="14">
        <v>0</v>
      </c>
      <c r="AW80" s="14">
        <v>0</v>
      </c>
      <c r="AX80" s="14">
        <v>0</v>
      </c>
      <c r="AY80" s="14"/>
      <c r="AZ80" s="14"/>
      <c r="BA80" s="14">
        <v>0</v>
      </c>
      <c r="BB80" s="14">
        <v>0</v>
      </c>
      <c r="BC80" s="14">
        <v>0</v>
      </c>
      <c r="BD80" s="14"/>
      <c r="BE80" s="5">
        <v>8.645878466204506</v>
      </c>
      <c r="BF80" s="14">
        <v>0</v>
      </c>
      <c r="BG80" s="14">
        <v>0</v>
      </c>
      <c r="BH80" s="14">
        <v>0</v>
      </c>
      <c r="BI80" s="14">
        <v>0</v>
      </c>
      <c r="BJ80" s="14">
        <v>0</v>
      </c>
      <c r="BK80" s="14">
        <v>0</v>
      </c>
      <c r="BL80" s="14">
        <v>0</v>
      </c>
      <c r="BM80" s="14">
        <v>0</v>
      </c>
      <c r="BN80" s="14">
        <v>0</v>
      </c>
      <c r="BO80" s="14">
        <v>0</v>
      </c>
      <c r="BP80" s="14">
        <v>0</v>
      </c>
      <c r="BQ80" s="14">
        <v>0</v>
      </c>
      <c r="BR80" s="14">
        <v>0</v>
      </c>
      <c r="BS80" s="14">
        <v>0</v>
      </c>
      <c r="BT80" s="14">
        <v>0</v>
      </c>
      <c r="BU80" s="14">
        <v>0</v>
      </c>
      <c r="BV80" s="14">
        <v>0</v>
      </c>
      <c r="BW80" s="14">
        <v>0</v>
      </c>
      <c r="BX80" s="14">
        <v>0</v>
      </c>
      <c r="BY80" s="14">
        <v>0</v>
      </c>
      <c r="BZ80" s="14">
        <v>0</v>
      </c>
      <c r="CA80" s="14">
        <v>0</v>
      </c>
      <c r="CB80" s="14">
        <v>0</v>
      </c>
      <c r="CC80" s="14">
        <v>0</v>
      </c>
      <c r="CD80" s="14">
        <v>0</v>
      </c>
      <c r="CE80" s="14">
        <v>0</v>
      </c>
      <c r="CF80" s="14">
        <v>0</v>
      </c>
      <c r="CG80" s="14">
        <v>0</v>
      </c>
      <c r="CH80" s="14">
        <v>0</v>
      </c>
      <c r="CI80" s="14">
        <v>0</v>
      </c>
      <c r="CJ80" s="14">
        <v>0</v>
      </c>
      <c r="CK80" s="14">
        <v>0</v>
      </c>
      <c r="CL80" s="14">
        <v>0</v>
      </c>
      <c r="CM80" s="14">
        <v>0</v>
      </c>
      <c r="CN80" s="14">
        <v>0</v>
      </c>
      <c r="CO80" s="14">
        <v>0</v>
      </c>
      <c r="CP80" s="14">
        <v>0</v>
      </c>
      <c r="CQ80" s="14">
        <v>0</v>
      </c>
      <c r="CR80" s="14">
        <v>0</v>
      </c>
      <c r="CS80" s="14">
        <v>0</v>
      </c>
      <c r="CT80" s="14">
        <v>0</v>
      </c>
      <c r="CU80" s="14">
        <v>0</v>
      </c>
      <c r="CV80" s="14">
        <v>0</v>
      </c>
      <c r="CW80" s="14">
        <v>0</v>
      </c>
      <c r="CX80" s="14">
        <v>0</v>
      </c>
    </row>
    <row r="81" spans="1:102" ht="15">
      <c r="A81" s="13" t="s">
        <v>111</v>
      </c>
      <c r="B81" s="5">
        <v>0.0002923121894182987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0.00867333220608658</v>
      </c>
      <c r="AK81" s="14">
        <v>0.014863253485995572</v>
      </c>
      <c r="AL81" s="14">
        <v>0</v>
      </c>
      <c r="AM81" s="14">
        <v>0</v>
      </c>
      <c r="AN81" s="14">
        <v>0</v>
      </c>
      <c r="AO81" s="14">
        <v>0</v>
      </c>
      <c r="AP81" s="14">
        <v>0</v>
      </c>
      <c r="AQ81" s="14">
        <v>0</v>
      </c>
      <c r="AR81" s="14">
        <v>0</v>
      </c>
      <c r="AS81" s="14">
        <v>0</v>
      </c>
      <c r="AT81" s="14">
        <v>0</v>
      </c>
      <c r="AU81" s="14">
        <v>0</v>
      </c>
      <c r="AV81" s="14">
        <v>0</v>
      </c>
      <c r="AW81" s="14">
        <v>0</v>
      </c>
      <c r="AX81" s="14">
        <v>0</v>
      </c>
      <c r="AY81" s="14"/>
      <c r="AZ81" s="14"/>
      <c r="BA81" s="14">
        <v>0</v>
      </c>
      <c r="BB81" s="14">
        <v>0</v>
      </c>
      <c r="BC81" s="14">
        <v>0</v>
      </c>
      <c r="BD81" s="14"/>
      <c r="BE81" s="5">
        <v>18.077745883882145</v>
      </c>
      <c r="BF81" s="14">
        <v>0</v>
      </c>
      <c r="BG81" s="14">
        <v>0</v>
      </c>
      <c r="BH81" s="14">
        <v>0</v>
      </c>
      <c r="BI81" s="14">
        <v>0</v>
      </c>
      <c r="BJ81" s="14">
        <v>0</v>
      </c>
      <c r="BK81" s="14">
        <v>0</v>
      </c>
      <c r="BL81" s="14">
        <v>0</v>
      </c>
      <c r="BM81" s="14">
        <v>0</v>
      </c>
      <c r="BN81" s="14">
        <v>0</v>
      </c>
      <c r="BO81" s="14">
        <v>0</v>
      </c>
      <c r="BP81" s="14">
        <v>0</v>
      </c>
      <c r="BQ81" s="14">
        <v>0</v>
      </c>
      <c r="BR81" s="14">
        <v>0</v>
      </c>
      <c r="BS81" s="14">
        <v>0</v>
      </c>
      <c r="BT81" s="14">
        <v>0</v>
      </c>
      <c r="BU81" s="14">
        <v>0</v>
      </c>
      <c r="BV81" s="14">
        <v>0</v>
      </c>
      <c r="BW81" s="14">
        <v>0</v>
      </c>
      <c r="BX81" s="14">
        <v>0</v>
      </c>
      <c r="BY81" s="14">
        <v>0</v>
      </c>
      <c r="BZ81" s="14">
        <v>0</v>
      </c>
      <c r="CA81" s="14">
        <v>0</v>
      </c>
      <c r="CB81" s="14">
        <v>0</v>
      </c>
      <c r="CC81" s="14">
        <v>0</v>
      </c>
      <c r="CD81" s="14">
        <v>0</v>
      </c>
      <c r="CE81" s="14">
        <v>0</v>
      </c>
      <c r="CF81" s="14">
        <v>0</v>
      </c>
      <c r="CG81" s="14">
        <v>0</v>
      </c>
      <c r="CH81" s="14">
        <v>0</v>
      </c>
      <c r="CI81" s="14">
        <v>0</v>
      </c>
      <c r="CJ81" s="14">
        <v>0</v>
      </c>
      <c r="CK81" s="14">
        <v>0</v>
      </c>
      <c r="CL81" s="14">
        <v>0</v>
      </c>
      <c r="CM81" s="14">
        <v>0</v>
      </c>
      <c r="CN81" s="14">
        <v>0</v>
      </c>
      <c r="CO81" s="14">
        <v>0</v>
      </c>
      <c r="CP81" s="14">
        <v>0</v>
      </c>
      <c r="CQ81" s="14">
        <v>0</v>
      </c>
      <c r="CR81" s="14">
        <v>0</v>
      </c>
      <c r="CS81" s="14">
        <v>0</v>
      </c>
      <c r="CT81" s="14">
        <v>0</v>
      </c>
      <c r="CU81" s="14">
        <v>0</v>
      </c>
      <c r="CV81" s="14">
        <v>0</v>
      </c>
      <c r="CW81" s="14">
        <v>0</v>
      </c>
      <c r="CX81" s="14">
        <v>0</v>
      </c>
    </row>
    <row r="82" spans="1:102" ht="15">
      <c r="A82" s="13" t="s">
        <v>91</v>
      </c>
      <c r="B82" s="5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0</v>
      </c>
      <c r="AJ82" s="14">
        <v>0</v>
      </c>
      <c r="AK82" s="14">
        <v>0</v>
      </c>
      <c r="AL82" s="14">
        <v>0</v>
      </c>
      <c r="AM82" s="14">
        <v>0</v>
      </c>
      <c r="AN82" s="14">
        <v>0</v>
      </c>
      <c r="AO82" s="14">
        <v>0</v>
      </c>
      <c r="AP82" s="14">
        <v>0</v>
      </c>
      <c r="AQ82" s="14">
        <v>0</v>
      </c>
      <c r="AR82" s="14">
        <v>0</v>
      </c>
      <c r="AS82" s="14">
        <v>0</v>
      </c>
      <c r="AT82" s="14">
        <v>0</v>
      </c>
      <c r="AU82" s="14">
        <v>0</v>
      </c>
      <c r="AV82" s="14">
        <v>0</v>
      </c>
      <c r="AW82" s="14">
        <v>0</v>
      </c>
      <c r="AX82" s="14">
        <v>0</v>
      </c>
      <c r="AY82" s="14"/>
      <c r="AZ82" s="14"/>
      <c r="BA82" s="14">
        <v>0</v>
      </c>
      <c r="BB82" s="14">
        <v>0</v>
      </c>
      <c r="BC82" s="14">
        <v>0</v>
      </c>
      <c r="BD82" s="14"/>
      <c r="BE82" s="5">
        <v>0</v>
      </c>
      <c r="BF82" s="14">
        <v>0</v>
      </c>
      <c r="BG82" s="14">
        <v>0</v>
      </c>
      <c r="BH82" s="14">
        <v>0</v>
      </c>
      <c r="BI82" s="14">
        <v>0</v>
      </c>
      <c r="BJ82" s="14">
        <v>0</v>
      </c>
      <c r="BK82" s="14">
        <v>0</v>
      </c>
      <c r="BL82" s="14">
        <v>0</v>
      </c>
      <c r="BM82" s="14">
        <v>0</v>
      </c>
      <c r="BN82" s="14">
        <v>0</v>
      </c>
      <c r="BO82" s="14">
        <v>0</v>
      </c>
      <c r="BP82" s="14">
        <v>0</v>
      </c>
      <c r="BQ82" s="14">
        <v>0</v>
      </c>
      <c r="BR82" s="14">
        <v>0</v>
      </c>
      <c r="BS82" s="14">
        <v>0</v>
      </c>
      <c r="BT82" s="14">
        <v>0</v>
      </c>
      <c r="BU82" s="14">
        <v>0</v>
      </c>
      <c r="BV82" s="14">
        <v>0</v>
      </c>
      <c r="BW82" s="14">
        <v>0</v>
      </c>
      <c r="BX82" s="14">
        <v>0</v>
      </c>
      <c r="BY82" s="14">
        <v>0</v>
      </c>
      <c r="BZ82" s="14">
        <v>0</v>
      </c>
      <c r="CA82" s="14">
        <v>0</v>
      </c>
      <c r="CB82" s="14">
        <v>0</v>
      </c>
      <c r="CC82" s="14">
        <v>0</v>
      </c>
      <c r="CD82" s="14">
        <v>0</v>
      </c>
      <c r="CE82" s="14">
        <v>0</v>
      </c>
      <c r="CF82" s="14">
        <v>0</v>
      </c>
      <c r="CG82" s="14">
        <v>0</v>
      </c>
      <c r="CH82" s="14">
        <v>0</v>
      </c>
      <c r="CI82" s="14">
        <v>0</v>
      </c>
      <c r="CJ82" s="14">
        <v>0</v>
      </c>
      <c r="CK82" s="14">
        <v>0</v>
      </c>
      <c r="CL82" s="14">
        <v>0</v>
      </c>
      <c r="CM82" s="14">
        <v>0</v>
      </c>
      <c r="CN82" s="14">
        <v>0</v>
      </c>
      <c r="CO82" s="14">
        <v>0</v>
      </c>
      <c r="CP82" s="14">
        <v>0</v>
      </c>
      <c r="CQ82" s="14">
        <v>0</v>
      </c>
      <c r="CR82" s="14">
        <v>0</v>
      </c>
      <c r="CS82" s="14">
        <v>0</v>
      </c>
      <c r="CT82" s="14">
        <v>0</v>
      </c>
      <c r="CU82" s="14">
        <v>0</v>
      </c>
      <c r="CV82" s="14">
        <v>0</v>
      </c>
      <c r="CW82" s="14">
        <v>0</v>
      </c>
      <c r="CX82" s="14">
        <v>0</v>
      </c>
    </row>
    <row r="83" spans="1:102" ht="15">
      <c r="A83" s="13" t="s">
        <v>96</v>
      </c>
      <c r="B83" s="5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14">
        <v>0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14">
        <v>0</v>
      </c>
      <c r="AJ83" s="14">
        <v>12.160011752933386</v>
      </c>
      <c r="AK83" s="14">
        <v>4.597699745001297</v>
      </c>
      <c r="AL83" s="14">
        <v>0</v>
      </c>
      <c r="AM83" s="14">
        <v>0</v>
      </c>
      <c r="AN83" s="14">
        <v>0</v>
      </c>
      <c r="AO83" s="14">
        <v>0</v>
      </c>
      <c r="AP83" s="14">
        <v>0</v>
      </c>
      <c r="AQ83" s="14">
        <v>0</v>
      </c>
      <c r="AR83" s="14">
        <v>0</v>
      </c>
      <c r="AS83" s="14">
        <v>0</v>
      </c>
      <c r="AT83" s="14">
        <v>0</v>
      </c>
      <c r="AU83" s="14">
        <v>0</v>
      </c>
      <c r="AV83" s="14">
        <v>0</v>
      </c>
      <c r="AW83" s="14">
        <v>0</v>
      </c>
      <c r="AX83" s="14">
        <v>0</v>
      </c>
      <c r="AY83" s="14"/>
      <c r="AZ83" s="14"/>
      <c r="BA83" s="14">
        <v>0</v>
      </c>
      <c r="BB83" s="14">
        <v>0</v>
      </c>
      <c r="BC83" s="14">
        <v>0</v>
      </c>
      <c r="BD83" s="14"/>
      <c r="BE83" s="5">
        <v>1.5195786395147313</v>
      </c>
      <c r="BF83" s="14">
        <v>0</v>
      </c>
      <c r="BG83" s="14">
        <v>0</v>
      </c>
      <c r="BH83" s="14">
        <v>0</v>
      </c>
      <c r="BI83" s="14">
        <v>0</v>
      </c>
      <c r="BJ83" s="14">
        <v>0</v>
      </c>
      <c r="BK83" s="14">
        <v>0</v>
      </c>
      <c r="BL83" s="14">
        <v>0</v>
      </c>
      <c r="BM83" s="14">
        <v>0</v>
      </c>
      <c r="BN83" s="14">
        <v>0</v>
      </c>
      <c r="BO83" s="14">
        <v>0</v>
      </c>
      <c r="BP83" s="14">
        <v>0</v>
      </c>
      <c r="BQ83" s="14">
        <v>0</v>
      </c>
      <c r="BR83" s="14">
        <v>0</v>
      </c>
      <c r="BS83" s="14">
        <v>0</v>
      </c>
      <c r="BT83" s="14">
        <v>0</v>
      </c>
      <c r="BU83" s="14">
        <v>0</v>
      </c>
      <c r="BV83" s="14">
        <v>0</v>
      </c>
      <c r="BW83" s="14">
        <v>0</v>
      </c>
      <c r="BX83" s="14">
        <v>0</v>
      </c>
      <c r="BY83" s="14">
        <v>0</v>
      </c>
      <c r="BZ83" s="14">
        <v>0</v>
      </c>
      <c r="CA83" s="14">
        <v>0</v>
      </c>
      <c r="CB83" s="14">
        <v>0</v>
      </c>
      <c r="CC83" s="14">
        <v>0</v>
      </c>
      <c r="CD83" s="14">
        <v>0</v>
      </c>
      <c r="CE83" s="14">
        <v>0</v>
      </c>
      <c r="CF83" s="14">
        <v>0</v>
      </c>
      <c r="CG83" s="14">
        <v>0</v>
      </c>
      <c r="CH83" s="14">
        <v>0</v>
      </c>
      <c r="CI83" s="14">
        <v>0</v>
      </c>
      <c r="CJ83" s="14">
        <v>0</v>
      </c>
      <c r="CK83" s="14">
        <v>0</v>
      </c>
      <c r="CL83" s="14">
        <v>0</v>
      </c>
      <c r="CM83" s="14">
        <v>0</v>
      </c>
      <c r="CN83" s="14">
        <v>0</v>
      </c>
      <c r="CO83" s="14">
        <v>0</v>
      </c>
      <c r="CP83" s="14">
        <v>0</v>
      </c>
      <c r="CQ83" s="14">
        <v>0</v>
      </c>
      <c r="CR83" s="14">
        <v>0</v>
      </c>
      <c r="CS83" s="14">
        <v>0</v>
      </c>
      <c r="CT83" s="14">
        <v>0</v>
      </c>
      <c r="CU83" s="14">
        <v>0</v>
      </c>
      <c r="CV83" s="14">
        <v>0</v>
      </c>
      <c r="CW83" s="14">
        <v>0</v>
      </c>
      <c r="CX83" s="14">
        <v>0</v>
      </c>
    </row>
    <row r="84" spans="1:102" ht="15">
      <c r="A84" s="13" t="s">
        <v>100</v>
      </c>
      <c r="B84" s="5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0</v>
      </c>
      <c r="AB84" s="14">
        <v>0</v>
      </c>
      <c r="AC84" s="14">
        <v>0</v>
      </c>
      <c r="AD84" s="14">
        <v>0</v>
      </c>
      <c r="AE84" s="14">
        <v>0</v>
      </c>
      <c r="AF84" s="14">
        <v>0</v>
      </c>
      <c r="AG84" s="14">
        <v>0</v>
      </c>
      <c r="AH84" s="14">
        <v>0</v>
      </c>
      <c r="AI84" s="14">
        <v>0</v>
      </c>
      <c r="AJ84" s="14">
        <v>0</v>
      </c>
      <c r="AK84" s="14">
        <v>0</v>
      </c>
      <c r="AL84" s="14">
        <v>0</v>
      </c>
      <c r="AM84" s="14">
        <v>0</v>
      </c>
      <c r="AN84" s="14">
        <v>0</v>
      </c>
      <c r="AO84" s="14">
        <v>0</v>
      </c>
      <c r="AP84" s="14">
        <v>0</v>
      </c>
      <c r="AQ84" s="14">
        <v>0</v>
      </c>
      <c r="AR84" s="14">
        <v>0</v>
      </c>
      <c r="AS84" s="14">
        <v>0</v>
      </c>
      <c r="AT84" s="14">
        <v>0</v>
      </c>
      <c r="AU84" s="14">
        <v>0</v>
      </c>
      <c r="AV84" s="14">
        <v>0</v>
      </c>
      <c r="AW84" s="14">
        <v>0</v>
      </c>
      <c r="AX84" s="14">
        <v>0</v>
      </c>
      <c r="AY84" s="14"/>
      <c r="AZ84" s="14"/>
      <c r="BA84" s="14">
        <v>0</v>
      </c>
      <c r="BB84" s="14">
        <v>0</v>
      </c>
      <c r="BC84" s="14">
        <v>0</v>
      </c>
      <c r="BD84" s="14"/>
      <c r="BE84" s="5">
        <v>0</v>
      </c>
      <c r="BF84" s="14">
        <v>0</v>
      </c>
      <c r="BG84" s="14">
        <v>0</v>
      </c>
      <c r="BH84" s="14">
        <v>0</v>
      </c>
      <c r="BI84" s="14">
        <v>0</v>
      </c>
      <c r="BJ84" s="14">
        <v>0</v>
      </c>
      <c r="BK84" s="14">
        <v>0</v>
      </c>
      <c r="BL84" s="14">
        <v>0</v>
      </c>
      <c r="BM84" s="14">
        <v>0</v>
      </c>
      <c r="BN84" s="14">
        <v>0</v>
      </c>
      <c r="BO84" s="14">
        <v>0</v>
      </c>
      <c r="BP84" s="14">
        <v>0</v>
      </c>
      <c r="BQ84" s="14">
        <v>0</v>
      </c>
      <c r="BR84" s="14">
        <v>0</v>
      </c>
      <c r="BS84" s="14">
        <v>0</v>
      </c>
      <c r="BT84" s="14">
        <v>0</v>
      </c>
      <c r="BU84" s="14">
        <v>0</v>
      </c>
      <c r="BV84" s="14">
        <v>0</v>
      </c>
      <c r="BW84" s="14">
        <v>0</v>
      </c>
      <c r="BX84" s="14">
        <v>0</v>
      </c>
      <c r="BY84" s="14">
        <v>0</v>
      </c>
      <c r="BZ84" s="14">
        <v>0</v>
      </c>
      <c r="CA84" s="14">
        <v>0</v>
      </c>
      <c r="CB84" s="14">
        <v>0</v>
      </c>
      <c r="CC84" s="14">
        <v>0</v>
      </c>
      <c r="CD84" s="14">
        <v>0</v>
      </c>
      <c r="CE84" s="14">
        <v>0</v>
      </c>
      <c r="CF84" s="14">
        <v>0</v>
      </c>
      <c r="CG84" s="14">
        <v>0</v>
      </c>
      <c r="CH84" s="14">
        <v>0</v>
      </c>
      <c r="CI84" s="14">
        <v>0</v>
      </c>
      <c r="CJ84" s="14">
        <v>0</v>
      </c>
      <c r="CK84" s="14">
        <v>0</v>
      </c>
      <c r="CL84" s="14">
        <v>0</v>
      </c>
      <c r="CM84" s="14">
        <v>0</v>
      </c>
      <c r="CN84" s="14">
        <v>0</v>
      </c>
      <c r="CO84" s="14">
        <v>0</v>
      </c>
      <c r="CP84" s="14">
        <v>0</v>
      </c>
      <c r="CQ84" s="14">
        <v>0</v>
      </c>
      <c r="CR84" s="14">
        <v>0</v>
      </c>
      <c r="CS84" s="14">
        <v>0</v>
      </c>
      <c r="CT84" s="14">
        <v>0</v>
      </c>
      <c r="CU84" s="14">
        <v>0</v>
      </c>
      <c r="CV84" s="14">
        <v>0</v>
      </c>
      <c r="CW84" s="14">
        <v>0</v>
      </c>
      <c r="CX84" s="14">
        <v>0</v>
      </c>
    </row>
    <row r="85" spans="1:102" ht="15">
      <c r="A85" s="13" t="s">
        <v>102</v>
      </c>
      <c r="B85" s="5">
        <v>0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4">
        <v>0</v>
      </c>
      <c r="AA85" s="14">
        <v>0</v>
      </c>
      <c r="AB85" s="14">
        <v>0</v>
      </c>
      <c r="AC85" s="14">
        <v>0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0</v>
      </c>
      <c r="AJ85" s="14">
        <v>0</v>
      </c>
      <c r="AK85" s="14">
        <v>0</v>
      </c>
      <c r="AL85" s="14">
        <v>0</v>
      </c>
      <c r="AM85" s="14">
        <v>0</v>
      </c>
      <c r="AN85" s="14">
        <v>0</v>
      </c>
      <c r="AO85" s="14">
        <v>0</v>
      </c>
      <c r="AP85" s="14">
        <v>0</v>
      </c>
      <c r="AQ85" s="14">
        <v>0</v>
      </c>
      <c r="AR85" s="14">
        <v>0</v>
      </c>
      <c r="AS85" s="14">
        <v>0</v>
      </c>
      <c r="AT85" s="14">
        <v>0</v>
      </c>
      <c r="AU85" s="14">
        <v>0</v>
      </c>
      <c r="AV85" s="14">
        <v>0</v>
      </c>
      <c r="AW85" s="14">
        <v>0</v>
      </c>
      <c r="AX85" s="14">
        <v>0</v>
      </c>
      <c r="AY85" s="14"/>
      <c r="AZ85" s="14"/>
      <c r="BA85" s="14">
        <v>0</v>
      </c>
      <c r="BB85" s="14">
        <v>0</v>
      </c>
      <c r="BC85" s="14">
        <v>0</v>
      </c>
      <c r="BD85" s="14"/>
      <c r="BE85" s="5">
        <v>0</v>
      </c>
      <c r="BF85" s="14">
        <v>0</v>
      </c>
      <c r="BG85" s="14">
        <v>0</v>
      </c>
      <c r="BH85" s="14">
        <v>0</v>
      </c>
      <c r="BI85" s="14">
        <v>0</v>
      </c>
      <c r="BJ85" s="14">
        <v>0</v>
      </c>
      <c r="BK85" s="14">
        <v>0</v>
      </c>
      <c r="BL85" s="14">
        <v>0</v>
      </c>
      <c r="BM85" s="14">
        <v>0</v>
      </c>
      <c r="BN85" s="14">
        <v>0</v>
      </c>
      <c r="BO85" s="14">
        <v>0</v>
      </c>
      <c r="BP85" s="14">
        <v>0</v>
      </c>
      <c r="BQ85" s="14">
        <v>0</v>
      </c>
      <c r="BR85" s="14">
        <v>0</v>
      </c>
      <c r="BS85" s="14">
        <v>0</v>
      </c>
      <c r="BT85" s="14">
        <v>0</v>
      </c>
      <c r="BU85" s="14">
        <v>0</v>
      </c>
      <c r="BV85" s="14">
        <v>0</v>
      </c>
      <c r="BW85" s="14">
        <v>0</v>
      </c>
      <c r="BX85" s="14">
        <v>0</v>
      </c>
      <c r="BY85" s="14">
        <v>0</v>
      </c>
      <c r="BZ85" s="14">
        <v>0</v>
      </c>
      <c r="CA85" s="14">
        <v>0</v>
      </c>
      <c r="CB85" s="14">
        <v>0</v>
      </c>
      <c r="CC85" s="14">
        <v>0</v>
      </c>
      <c r="CD85" s="14">
        <v>0</v>
      </c>
      <c r="CE85" s="14">
        <v>0</v>
      </c>
      <c r="CF85" s="14">
        <v>0</v>
      </c>
      <c r="CG85" s="14">
        <v>0</v>
      </c>
      <c r="CH85" s="14">
        <v>0</v>
      </c>
      <c r="CI85" s="14">
        <v>0</v>
      </c>
      <c r="CJ85" s="14">
        <v>0</v>
      </c>
      <c r="CK85" s="14">
        <v>0</v>
      </c>
      <c r="CL85" s="14">
        <v>0</v>
      </c>
      <c r="CM85" s="14">
        <v>0</v>
      </c>
      <c r="CN85" s="14">
        <v>0</v>
      </c>
      <c r="CO85" s="14">
        <v>0</v>
      </c>
      <c r="CP85" s="14">
        <v>0</v>
      </c>
      <c r="CQ85" s="14">
        <v>0</v>
      </c>
      <c r="CR85" s="14">
        <v>0</v>
      </c>
      <c r="CS85" s="14">
        <v>0</v>
      </c>
      <c r="CT85" s="14">
        <v>0</v>
      </c>
      <c r="CU85" s="14">
        <v>0</v>
      </c>
      <c r="CV85" s="14">
        <v>0</v>
      </c>
      <c r="CW85" s="14">
        <v>0</v>
      </c>
      <c r="CX85" s="14">
        <v>0</v>
      </c>
    </row>
    <row r="86" spans="1:102" ht="15">
      <c r="A86" s="13" t="s">
        <v>106</v>
      </c>
      <c r="B86" s="5">
        <v>0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Z86" s="14">
        <v>0</v>
      </c>
      <c r="AA86" s="14">
        <v>0</v>
      </c>
      <c r="AB86" s="14">
        <v>0</v>
      </c>
      <c r="AC86" s="14">
        <v>0</v>
      </c>
      <c r="AD86" s="14">
        <v>0</v>
      </c>
      <c r="AE86" s="14">
        <v>0</v>
      </c>
      <c r="AF86" s="14">
        <v>0</v>
      </c>
      <c r="AG86" s="14">
        <v>0</v>
      </c>
      <c r="AH86" s="14">
        <v>0</v>
      </c>
      <c r="AI86" s="14">
        <v>0</v>
      </c>
      <c r="AJ86" s="14">
        <v>0</v>
      </c>
      <c r="AK86" s="14">
        <v>0</v>
      </c>
      <c r="AL86" s="14">
        <v>0</v>
      </c>
      <c r="AM86" s="14">
        <v>0</v>
      </c>
      <c r="AN86" s="14">
        <v>0</v>
      </c>
      <c r="AO86" s="14">
        <v>0</v>
      </c>
      <c r="AP86" s="14">
        <v>0</v>
      </c>
      <c r="AQ86" s="14">
        <v>0</v>
      </c>
      <c r="AR86" s="14">
        <v>0</v>
      </c>
      <c r="AS86" s="14">
        <v>0</v>
      </c>
      <c r="AT86" s="14">
        <v>0</v>
      </c>
      <c r="AU86" s="14">
        <v>0</v>
      </c>
      <c r="AV86" s="14">
        <v>0</v>
      </c>
      <c r="AW86" s="14">
        <v>0</v>
      </c>
      <c r="AX86" s="14">
        <v>0</v>
      </c>
      <c r="AY86" s="14"/>
      <c r="AZ86" s="14"/>
      <c r="BA86" s="14">
        <v>0</v>
      </c>
      <c r="BB86" s="14">
        <v>0</v>
      </c>
      <c r="BC86" s="14">
        <v>0</v>
      </c>
      <c r="BD86" s="14"/>
      <c r="BE86" s="5">
        <v>0</v>
      </c>
      <c r="BF86" s="14">
        <v>0</v>
      </c>
      <c r="BG86" s="14">
        <v>0</v>
      </c>
      <c r="BH86" s="14">
        <v>0</v>
      </c>
      <c r="BI86" s="14">
        <v>0</v>
      </c>
      <c r="BJ86" s="14">
        <v>0</v>
      </c>
      <c r="BK86" s="14">
        <v>0</v>
      </c>
      <c r="BL86" s="14">
        <v>0</v>
      </c>
      <c r="BM86" s="14">
        <v>0</v>
      </c>
      <c r="BN86" s="14">
        <v>0</v>
      </c>
      <c r="BO86" s="14">
        <v>0</v>
      </c>
      <c r="BP86" s="14">
        <v>0</v>
      </c>
      <c r="BQ86" s="14">
        <v>0</v>
      </c>
      <c r="BR86" s="14">
        <v>0</v>
      </c>
      <c r="BS86" s="14">
        <v>0</v>
      </c>
      <c r="BT86" s="14">
        <v>0</v>
      </c>
      <c r="BU86" s="14">
        <v>0</v>
      </c>
      <c r="BV86" s="14">
        <v>0</v>
      </c>
      <c r="BW86" s="14">
        <v>0</v>
      </c>
      <c r="BX86" s="14">
        <v>0</v>
      </c>
      <c r="BY86" s="14">
        <v>0</v>
      </c>
      <c r="BZ86" s="14">
        <v>0</v>
      </c>
      <c r="CA86" s="14">
        <v>0</v>
      </c>
      <c r="CB86" s="14">
        <v>0</v>
      </c>
      <c r="CC86" s="14">
        <v>0</v>
      </c>
      <c r="CD86" s="14">
        <v>0</v>
      </c>
      <c r="CE86" s="14">
        <v>0</v>
      </c>
      <c r="CF86" s="14">
        <v>0</v>
      </c>
      <c r="CG86" s="14">
        <v>0</v>
      </c>
      <c r="CH86" s="14">
        <v>0</v>
      </c>
      <c r="CI86" s="14">
        <v>0</v>
      </c>
      <c r="CJ86" s="14">
        <v>0</v>
      </c>
      <c r="CK86" s="14">
        <v>0</v>
      </c>
      <c r="CL86" s="14">
        <v>0</v>
      </c>
      <c r="CM86" s="14">
        <v>0</v>
      </c>
      <c r="CN86" s="14">
        <v>0</v>
      </c>
      <c r="CO86" s="14">
        <v>0</v>
      </c>
      <c r="CP86" s="14">
        <v>0</v>
      </c>
      <c r="CQ86" s="14">
        <v>0</v>
      </c>
      <c r="CR86" s="14">
        <v>0</v>
      </c>
      <c r="CS86" s="14">
        <v>0</v>
      </c>
      <c r="CT86" s="14">
        <v>0</v>
      </c>
      <c r="CU86" s="14">
        <v>0</v>
      </c>
      <c r="CV86" s="14">
        <v>0</v>
      </c>
      <c r="CW86" s="14">
        <v>0</v>
      </c>
      <c r="CX86" s="14">
        <v>0</v>
      </c>
    </row>
    <row r="87" spans="1:102" ht="15">
      <c r="A87" s="13" t="s">
        <v>33</v>
      </c>
      <c r="B87" s="5">
        <v>0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Z87" s="14">
        <v>0</v>
      </c>
      <c r="AA87" s="14">
        <v>0</v>
      </c>
      <c r="AB87" s="14">
        <v>0</v>
      </c>
      <c r="AC87" s="14">
        <v>0</v>
      </c>
      <c r="AD87" s="14">
        <v>0</v>
      </c>
      <c r="AE87" s="14">
        <v>0</v>
      </c>
      <c r="AF87" s="14">
        <v>0</v>
      </c>
      <c r="AG87" s="14">
        <v>0</v>
      </c>
      <c r="AH87" s="14">
        <v>0</v>
      </c>
      <c r="AI87" s="14">
        <v>0</v>
      </c>
      <c r="AJ87" s="14">
        <v>0</v>
      </c>
      <c r="AK87" s="14">
        <v>0</v>
      </c>
      <c r="AL87" s="14">
        <v>0</v>
      </c>
      <c r="AM87" s="14">
        <v>0</v>
      </c>
      <c r="AN87" s="14">
        <v>0</v>
      </c>
      <c r="AO87" s="14">
        <v>0</v>
      </c>
      <c r="AP87" s="14">
        <v>0</v>
      </c>
      <c r="AQ87" s="14">
        <v>0</v>
      </c>
      <c r="AR87" s="14">
        <v>0</v>
      </c>
      <c r="AS87" s="14">
        <v>0</v>
      </c>
      <c r="AT87" s="14">
        <v>0</v>
      </c>
      <c r="AU87" s="14">
        <v>0</v>
      </c>
      <c r="AV87" s="14">
        <v>0</v>
      </c>
      <c r="AW87" s="14">
        <v>0</v>
      </c>
      <c r="AX87" s="14">
        <v>0</v>
      </c>
      <c r="AY87" s="14"/>
      <c r="AZ87" s="14"/>
      <c r="BA87" s="14">
        <v>0</v>
      </c>
      <c r="BB87" s="14">
        <v>0</v>
      </c>
      <c r="BC87" s="14">
        <v>0</v>
      </c>
      <c r="BD87" s="14"/>
      <c r="BE87" s="5">
        <v>0</v>
      </c>
      <c r="BF87" s="14">
        <v>0</v>
      </c>
      <c r="BG87" s="14">
        <v>0</v>
      </c>
      <c r="BH87" s="14">
        <v>0</v>
      </c>
      <c r="BI87" s="14">
        <v>0</v>
      </c>
      <c r="BJ87" s="14">
        <v>0</v>
      </c>
      <c r="BK87" s="14">
        <v>0</v>
      </c>
      <c r="BL87" s="14">
        <v>0</v>
      </c>
      <c r="BM87" s="14">
        <v>0</v>
      </c>
      <c r="BN87" s="14">
        <v>0</v>
      </c>
      <c r="BO87" s="14">
        <v>0</v>
      </c>
      <c r="BP87" s="14">
        <v>0</v>
      </c>
      <c r="BQ87" s="14">
        <v>0</v>
      </c>
      <c r="BR87" s="14">
        <v>0</v>
      </c>
      <c r="BS87" s="14">
        <v>0</v>
      </c>
      <c r="BT87" s="14">
        <v>0</v>
      </c>
      <c r="BU87" s="14">
        <v>0</v>
      </c>
      <c r="BV87" s="14">
        <v>0</v>
      </c>
      <c r="BW87" s="14">
        <v>0</v>
      </c>
      <c r="BX87" s="14">
        <v>0</v>
      </c>
      <c r="BY87" s="14">
        <v>0</v>
      </c>
      <c r="BZ87" s="14">
        <v>0</v>
      </c>
      <c r="CA87" s="14">
        <v>0</v>
      </c>
      <c r="CB87" s="14">
        <v>0</v>
      </c>
      <c r="CC87" s="14">
        <v>0</v>
      </c>
      <c r="CD87" s="14">
        <v>0</v>
      </c>
      <c r="CE87" s="14">
        <v>0</v>
      </c>
      <c r="CF87" s="14">
        <v>0</v>
      </c>
      <c r="CG87" s="14">
        <v>0</v>
      </c>
      <c r="CH87" s="14">
        <v>0</v>
      </c>
      <c r="CI87" s="14">
        <v>0</v>
      </c>
      <c r="CJ87" s="14">
        <v>0</v>
      </c>
      <c r="CK87" s="14">
        <v>0</v>
      </c>
      <c r="CL87" s="14">
        <v>0</v>
      </c>
      <c r="CM87" s="14">
        <v>0</v>
      </c>
      <c r="CN87" s="14">
        <v>0</v>
      </c>
      <c r="CO87" s="14">
        <v>0</v>
      </c>
      <c r="CP87" s="14">
        <v>0</v>
      </c>
      <c r="CQ87" s="14">
        <v>0</v>
      </c>
      <c r="CR87" s="14">
        <v>0</v>
      </c>
      <c r="CS87" s="14">
        <v>0</v>
      </c>
      <c r="CT87" s="14">
        <v>0</v>
      </c>
      <c r="CU87" s="14">
        <v>0</v>
      </c>
      <c r="CV87" s="14">
        <v>0</v>
      </c>
      <c r="CW87" s="14">
        <v>0</v>
      </c>
      <c r="CX87" s="14">
        <v>0</v>
      </c>
    </row>
    <row r="88" spans="1:102" ht="15">
      <c r="A88" s="13" t="s">
        <v>108</v>
      </c>
      <c r="B88" s="5">
        <v>0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0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0</v>
      </c>
      <c r="AK88" s="14">
        <v>0</v>
      </c>
      <c r="AL88" s="14">
        <v>0</v>
      </c>
      <c r="AM88" s="14">
        <v>0</v>
      </c>
      <c r="AN88" s="14">
        <v>0</v>
      </c>
      <c r="AO88" s="14">
        <v>0</v>
      </c>
      <c r="AP88" s="14">
        <v>0</v>
      </c>
      <c r="AQ88" s="14">
        <v>0</v>
      </c>
      <c r="AR88" s="14">
        <v>0</v>
      </c>
      <c r="AS88" s="14">
        <v>0</v>
      </c>
      <c r="AT88" s="14">
        <v>0</v>
      </c>
      <c r="AU88" s="14">
        <v>0</v>
      </c>
      <c r="AV88" s="14">
        <v>0</v>
      </c>
      <c r="AW88" s="14">
        <v>0</v>
      </c>
      <c r="AX88" s="14">
        <v>0</v>
      </c>
      <c r="AY88" s="14"/>
      <c r="AZ88" s="14"/>
      <c r="BA88" s="14">
        <v>0</v>
      </c>
      <c r="BB88" s="14">
        <v>0</v>
      </c>
      <c r="BC88" s="14">
        <v>0</v>
      </c>
      <c r="BD88" s="14"/>
      <c r="BE88" s="5">
        <v>0</v>
      </c>
      <c r="BF88" s="14">
        <v>0</v>
      </c>
      <c r="BG88" s="14">
        <v>0</v>
      </c>
      <c r="BH88" s="14">
        <v>0</v>
      </c>
      <c r="BI88" s="14">
        <v>0</v>
      </c>
      <c r="BJ88" s="14">
        <v>0</v>
      </c>
      <c r="BK88" s="14">
        <v>0</v>
      </c>
      <c r="BL88" s="14">
        <v>0</v>
      </c>
      <c r="BM88" s="14">
        <v>0</v>
      </c>
      <c r="BN88" s="14">
        <v>0</v>
      </c>
      <c r="BO88" s="14">
        <v>0</v>
      </c>
      <c r="BP88" s="14">
        <v>0</v>
      </c>
      <c r="BQ88" s="14">
        <v>0</v>
      </c>
      <c r="BR88" s="14">
        <v>0</v>
      </c>
      <c r="BS88" s="14">
        <v>0</v>
      </c>
      <c r="BT88" s="14">
        <v>0</v>
      </c>
      <c r="BU88" s="14">
        <v>0</v>
      </c>
      <c r="BV88" s="14">
        <v>0</v>
      </c>
      <c r="BW88" s="14">
        <v>0</v>
      </c>
      <c r="BX88" s="14">
        <v>0</v>
      </c>
      <c r="BY88" s="14">
        <v>0</v>
      </c>
      <c r="BZ88" s="14">
        <v>0</v>
      </c>
      <c r="CA88" s="14">
        <v>0</v>
      </c>
      <c r="CB88" s="14">
        <v>0</v>
      </c>
      <c r="CC88" s="14">
        <v>0</v>
      </c>
      <c r="CD88" s="14">
        <v>0</v>
      </c>
      <c r="CE88" s="14">
        <v>0</v>
      </c>
      <c r="CF88" s="14">
        <v>0</v>
      </c>
      <c r="CG88" s="14">
        <v>0</v>
      </c>
      <c r="CH88" s="14">
        <v>0</v>
      </c>
      <c r="CI88" s="14">
        <v>0</v>
      </c>
      <c r="CJ88" s="14">
        <v>0</v>
      </c>
      <c r="CK88" s="14">
        <v>0</v>
      </c>
      <c r="CL88" s="14">
        <v>0</v>
      </c>
      <c r="CM88" s="14">
        <v>0</v>
      </c>
      <c r="CN88" s="14">
        <v>0</v>
      </c>
      <c r="CO88" s="14">
        <v>0</v>
      </c>
      <c r="CP88" s="14">
        <v>0</v>
      </c>
      <c r="CQ88" s="14">
        <v>0</v>
      </c>
      <c r="CR88" s="14">
        <v>0</v>
      </c>
      <c r="CS88" s="14">
        <v>0</v>
      </c>
      <c r="CT88" s="14">
        <v>0</v>
      </c>
      <c r="CU88" s="14">
        <v>0</v>
      </c>
      <c r="CV88" s="14">
        <v>0</v>
      </c>
      <c r="CW88" s="14">
        <v>0</v>
      </c>
      <c r="CX88" s="14">
        <v>0</v>
      </c>
    </row>
    <row r="89" spans="1:102" ht="15">
      <c r="A89" s="13" t="s">
        <v>0</v>
      </c>
      <c r="B89" s="5">
        <v>0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Z89" s="14">
        <v>0</v>
      </c>
      <c r="AA89" s="14">
        <v>0</v>
      </c>
      <c r="AB89" s="14">
        <v>0</v>
      </c>
      <c r="AC89" s="14">
        <v>0</v>
      </c>
      <c r="AD89" s="14">
        <v>0</v>
      </c>
      <c r="AE89" s="14">
        <v>0</v>
      </c>
      <c r="AF89" s="14">
        <v>0</v>
      </c>
      <c r="AG89" s="14">
        <v>0</v>
      </c>
      <c r="AH89" s="14">
        <v>0</v>
      </c>
      <c r="AI89" s="14">
        <v>0</v>
      </c>
      <c r="AJ89" s="14">
        <v>0.24285330177042427</v>
      </c>
      <c r="AK89" s="14">
        <v>0.07927068525864304</v>
      </c>
      <c r="AL89" s="14">
        <v>0</v>
      </c>
      <c r="AM89" s="14">
        <v>0</v>
      </c>
      <c r="AN89" s="14">
        <v>0</v>
      </c>
      <c r="AO89" s="14">
        <v>0</v>
      </c>
      <c r="AP89" s="14">
        <v>0</v>
      </c>
      <c r="AQ89" s="14">
        <v>0</v>
      </c>
      <c r="AR89" s="14">
        <v>0</v>
      </c>
      <c r="AS89" s="14">
        <v>0</v>
      </c>
      <c r="AT89" s="14">
        <v>0</v>
      </c>
      <c r="AU89" s="14">
        <v>0</v>
      </c>
      <c r="AV89" s="14">
        <v>0</v>
      </c>
      <c r="AW89" s="14">
        <v>0</v>
      </c>
      <c r="AX89" s="14">
        <v>0</v>
      </c>
      <c r="AY89" s="14"/>
      <c r="AZ89" s="14"/>
      <c r="BA89" s="14">
        <v>0</v>
      </c>
      <c r="BB89" s="14">
        <v>0</v>
      </c>
      <c r="BC89" s="14">
        <v>0</v>
      </c>
      <c r="BD89" s="14"/>
      <c r="BE89" s="5">
        <v>0</v>
      </c>
      <c r="BF89" s="14">
        <v>0</v>
      </c>
      <c r="BG89" s="14">
        <v>0</v>
      </c>
      <c r="BH89" s="14">
        <v>0</v>
      </c>
      <c r="BI89" s="14">
        <v>0</v>
      </c>
      <c r="BJ89" s="14">
        <v>0</v>
      </c>
      <c r="BK89" s="14">
        <v>0</v>
      </c>
      <c r="BL89" s="14">
        <v>0</v>
      </c>
      <c r="BM89" s="14">
        <v>0</v>
      </c>
      <c r="BN89" s="14">
        <v>0</v>
      </c>
      <c r="BO89" s="14">
        <v>0</v>
      </c>
      <c r="BP89" s="14">
        <v>0</v>
      </c>
      <c r="BQ89" s="14">
        <v>0</v>
      </c>
      <c r="BR89" s="14">
        <v>0</v>
      </c>
      <c r="BS89" s="14">
        <v>0</v>
      </c>
      <c r="BT89" s="14">
        <v>0</v>
      </c>
      <c r="BU89" s="14">
        <v>0</v>
      </c>
      <c r="BV89" s="14">
        <v>0</v>
      </c>
      <c r="BW89" s="14">
        <v>0</v>
      </c>
      <c r="BX89" s="14">
        <v>0</v>
      </c>
      <c r="BY89" s="14">
        <v>0</v>
      </c>
      <c r="BZ89" s="14">
        <v>0</v>
      </c>
      <c r="CA89" s="14">
        <v>0</v>
      </c>
      <c r="CB89" s="14">
        <v>0</v>
      </c>
      <c r="CC89" s="14">
        <v>0</v>
      </c>
      <c r="CD89" s="14">
        <v>0</v>
      </c>
      <c r="CE89" s="14">
        <v>0</v>
      </c>
      <c r="CF89" s="14">
        <v>0</v>
      </c>
      <c r="CG89" s="14">
        <v>0</v>
      </c>
      <c r="CH89" s="14">
        <v>0</v>
      </c>
      <c r="CI89" s="14">
        <v>0</v>
      </c>
      <c r="CJ89" s="14">
        <v>0</v>
      </c>
      <c r="CK89" s="14">
        <v>0</v>
      </c>
      <c r="CL89" s="14">
        <v>0</v>
      </c>
      <c r="CM89" s="14">
        <v>0</v>
      </c>
      <c r="CN89" s="14">
        <v>0</v>
      </c>
      <c r="CO89" s="14">
        <v>0</v>
      </c>
      <c r="CP89" s="14">
        <v>0</v>
      </c>
      <c r="CQ89" s="14">
        <v>0</v>
      </c>
      <c r="CR89" s="14">
        <v>0</v>
      </c>
      <c r="CS89" s="14">
        <v>0</v>
      </c>
      <c r="CT89" s="14">
        <v>0</v>
      </c>
      <c r="CU89" s="14">
        <v>0</v>
      </c>
      <c r="CV89" s="14">
        <v>0</v>
      </c>
      <c r="CW89" s="14">
        <v>0</v>
      </c>
      <c r="CX89" s="14">
        <v>0</v>
      </c>
    </row>
    <row r="90" spans="1:102" ht="15">
      <c r="A90" s="13" t="s">
        <v>109</v>
      </c>
      <c r="B90" s="5">
        <v>0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  <c r="Z90" s="14">
        <v>0</v>
      </c>
      <c r="AA90" s="14">
        <v>0</v>
      </c>
      <c r="AB90" s="14">
        <v>0</v>
      </c>
      <c r="AC90" s="14">
        <v>0</v>
      </c>
      <c r="AD90" s="14">
        <v>0</v>
      </c>
      <c r="AE90" s="14">
        <v>0</v>
      </c>
      <c r="AF90" s="14">
        <v>0</v>
      </c>
      <c r="AG90" s="14">
        <v>0</v>
      </c>
      <c r="AH90" s="14">
        <v>0</v>
      </c>
      <c r="AI90" s="14">
        <v>0</v>
      </c>
      <c r="AJ90" s="14">
        <v>0</v>
      </c>
      <c r="AK90" s="14">
        <v>0</v>
      </c>
      <c r="AL90" s="14">
        <v>0</v>
      </c>
      <c r="AM90" s="14">
        <v>0</v>
      </c>
      <c r="AN90" s="14">
        <v>0</v>
      </c>
      <c r="AO90" s="14">
        <v>0</v>
      </c>
      <c r="AP90" s="14">
        <v>0</v>
      </c>
      <c r="AQ90" s="14">
        <v>0</v>
      </c>
      <c r="AR90" s="14">
        <v>0</v>
      </c>
      <c r="AS90" s="14">
        <v>0</v>
      </c>
      <c r="AT90" s="14">
        <v>0</v>
      </c>
      <c r="AU90" s="14">
        <v>0</v>
      </c>
      <c r="AV90" s="14">
        <v>0</v>
      </c>
      <c r="AW90" s="14">
        <v>0</v>
      </c>
      <c r="AX90" s="14">
        <v>0</v>
      </c>
      <c r="AY90" s="14"/>
      <c r="AZ90" s="14"/>
      <c r="BA90" s="14">
        <v>0</v>
      </c>
      <c r="BB90" s="14">
        <v>0</v>
      </c>
      <c r="BC90" s="14">
        <v>0</v>
      </c>
      <c r="BD90" s="14"/>
      <c r="BE90" s="5">
        <v>0</v>
      </c>
      <c r="BF90" s="14">
        <v>0</v>
      </c>
      <c r="BG90" s="14">
        <v>0</v>
      </c>
      <c r="BH90" s="14">
        <v>0</v>
      </c>
      <c r="BI90" s="14">
        <v>0</v>
      </c>
      <c r="BJ90" s="14">
        <v>0</v>
      </c>
      <c r="BK90" s="14">
        <v>0</v>
      </c>
      <c r="BL90" s="14">
        <v>0</v>
      </c>
      <c r="BM90" s="14">
        <v>0</v>
      </c>
      <c r="BN90" s="14">
        <v>0</v>
      </c>
      <c r="BO90" s="14">
        <v>0</v>
      </c>
      <c r="BP90" s="14">
        <v>0</v>
      </c>
      <c r="BQ90" s="14">
        <v>0</v>
      </c>
      <c r="BR90" s="14">
        <v>0</v>
      </c>
      <c r="BS90" s="14">
        <v>0</v>
      </c>
      <c r="BT90" s="14">
        <v>0</v>
      </c>
      <c r="BU90" s="14">
        <v>0</v>
      </c>
      <c r="BV90" s="14">
        <v>0</v>
      </c>
      <c r="BW90" s="14">
        <v>0</v>
      </c>
      <c r="BX90" s="14">
        <v>0</v>
      </c>
      <c r="BY90" s="14">
        <v>0</v>
      </c>
      <c r="BZ90" s="14">
        <v>0</v>
      </c>
      <c r="CA90" s="14">
        <v>0</v>
      </c>
      <c r="CB90" s="14">
        <v>0</v>
      </c>
      <c r="CC90" s="14">
        <v>0</v>
      </c>
      <c r="CD90" s="14">
        <v>0</v>
      </c>
      <c r="CE90" s="14">
        <v>0</v>
      </c>
      <c r="CF90" s="14">
        <v>0</v>
      </c>
      <c r="CG90" s="14">
        <v>0</v>
      </c>
      <c r="CH90" s="14">
        <v>0</v>
      </c>
      <c r="CI90" s="14">
        <v>0</v>
      </c>
      <c r="CJ90" s="14">
        <v>0</v>
      </c>
      <c r="CK90" s="14">
        <v>0</v>
      </c>
      <c r="CL90" s="14">
        <v>0</v>
      </c>
      <c r="CM90" s="14">
        <v>0</v>
      </c>
      <c r="CN90" s="14">
        <v>0</v>
      </c>
      <c r="CO90" s="14">
        <v>0</v>
      </c>
      <c r="CP90" s="14">
        <v>0</v>
      </c>
      <c r="CQ90" s="14">
        <v>0</v>
      </c>
      <c r="CR90" s="14">
        <v>0</v>
      </c>
      <c r="CS90" s="14">
        <v>0</v>
      </c>
      <c r="CT90" s="14">
        <v>0</v>
      </c>
      <c r="CU90" s="14">
        <v>0</v>
      </c>
      <c r="CV90" s="14">
        <v>0</v>
      </c>
      <c r="CW90" s="14">
        <v>0</v>
      </c>
      <c r="CX90" s="14">
        <v>0</v>
      </c>
    </row>
    <row r="91" spans="1:102" ht="15">
      <c r="A91" s="13" t="s">
        <v>112</v>
      </c>
      <c r="B91" s="5">
        <v>0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Z91" s="14">
        <v>0</v>
      </c>
      <c r="AA91" s="14">
        <v>0</v>
      </c>
      <c r="AB91" s="14">
        <v>0</v>
      </c>
      <c r="AC91" s="14">
        <v>0</v>
      </c>
      <c r="AD91" s="14">
        <v>0</v>
      </c>
      <c r="AE91" s="14">
        <v>0</v>
      </c>
      <c r="AF91" s="14">
        <v>0</v>
      </c>
      <c r="AG91" s="14">
        <v>0</v>
      </c>
      <c r="AH91" s="14">
        <v>0</v>
      </c>
      <c r="AI91" s="14">
        <v>0</v>
      </c>
      <c r="AJ91" s="14">
        <v>0</v>
      </c>
      <c r="AK91" s="14">
        <v>0</v>
      </c>
      <c r="AL91" s="14">
        <v>0</v>
      </c>
      <c r="AM91" s="14">
        <v>0</v>
      </c>
      <c r="AN91" s="14">
        <v>0</v>
      </c>
      <c r="AO91" s="14">
        <v>0</v>
      </c>
      <c r="AP91" s="14">
        <v>0</v>
      </c>
      <c r="AQ91" s="14">
        <v>0</v>
      </c>
      <c r="AR91" s="14">
        <v>0</v>
      </c>
      <c r="AS91" s="14">
        <v>0</v>
      </c>
      <c r="AT91" s="14">
        <v>0</v>
      </c>
      <c r="AU91" s="14">
        <v>0</v>
      </c>
      <c r="AV91" s="14">
        <v>0</v>
      </c>
      <c r="AW91" s="14">
        <v>0</v>
      </c>
      <c r="AX91" s="14">
        <v>0</v>
      </c>
      <c r="AY91" s="14"/>
      <c r="AZ91" s="14"/>
      <c r="BA91" s="14">
        <v>0</v>
      </c>
      <c r="BB91" s="14">
        <v>0</v>
      </c>
      <c r="BC91" s="14">
        <v>0</v>
      </c>
      <c r="BD91" s="14"/>
      <c r="BE91" s="5">
        <v>0</v>
      </c>
      <c r="BF91" s="14">
        <v>0</v>
      </c>
      <c r="BG91" s="14">
        <v>0</v>
      </c>
      <c r="BH91" s="14">
        <v>0</v>
      </c>
      <c r="BI91" s="14">
        <v>0</v>
      </c>
      <c r="BJ91" s="14">
        <v>0</v>
      </c>
      <c r="BK91" s="14">
        <v>0</v>
      </c>
      <c r="BL91" s="14">
        <v>0</v>
      </c>
      <c r="BM91" s="14">
        <v>0</v>
      </c>
      <c r="BN91" s="14">
        <v>0</v>
      </c>
      <c r="BO91" s="14">
        <v>0</v>
      </c>
      <c r="BP91" s="14">
        <v>0</v>
      </c>
      <c r="BQ91" s="14">
        <v>0</v>
      </c>
      <c r="BR91" s="14">
        <v>0</v>
      </c>
      <c r="BS91" s="14">
        <v>0</v>
      </c>
      <c r="BT91" s="14">
        <v>0</v>
      </c>
      <c r="BU91" s="14">
        <v>0</v>
      </c>
      <c r="BV91" s="14">
        <v>0</v>
      </c>
      <c r="BW91" s="14">
        <v>0</v>
      </c>
      <c r="BX91" s="14">
        <v>0</v>
      </c>
      <c r="BY91" s="14">
        <v>0</v>
      </c>
      <c r="BZ91" s="14">
        <v>0</v>
      </c>
      <c r="CA91" s="14">
        <v>0</v>
      </c>
      <c r="CB91" s="14">
        <v>0</v>
      </c>
      <c r="CC91" s="14">
        <v>0</v>
      </c>
      <c r="CD91" s="14">
        <v>0</v>
      </c>
      <c r="CE91" s="14">
        <v>0</v>
      </c>
      <c r="CF91" s="14">
        <v>0</v>
      </c>
      <c r="CG91" s="14">
        <v>0</v>
      </c>
      <c r="CH91" s="14">
        <v>0</v>
      </c>
      <c r="CI91" s="14">
        <v>0</v>
      </c>
      <c r="CJ91" s="14">
        <v>0</v>
      </c>
      <c r="CK91" s="14">
        <v>0</v>
      </c>
      <c r="CL91" s="14">
        <v>0</v>
      </c>
      <c r="CM91" s="14">
        <v>0</v>
      </c>
      <c r="CN91" s="14">
        <v>0</v>
      </c>
      <c r="CO91" s="14">
        <v>0</v>
      </c>
      <c r="CP91" s="14">
        <v>0</v>
      </c>
      <c r="CQ91" s="14">
        <v>0</v>
      </c>
      <c r="CR91" s="14">
        <v>0</v>
      </c>
      <c r="CS91" s="14">
        <v>0</v>
      </c>
      <c r="CT91" s="14">
        <v>0</v>
      </c>
      <c r="CU91" s="14">
        <v>0</v>
      </c>
      <c r="CV91" s="14">
        <v>0</v>
      </c>
      <c r="CW91" s="14">
        <v>0</v>
      </c>
      <c r="CX91" s="14">
        <v>0</v>
      </c>
    </row>
    <row r="92" spans="1:102" ht="15">
      <c r="A92" s="13" t="s">
        <v>92</v>
      </c>
      <c r="B92" s="5">
        <v>0.002923121894182987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Z92" s="14">
        <v>0</v>
      </c>
      <c r="AA92" s="14">
        <v>0</v>
      </c>
      <c r="AB92" s="14">
        <v>0</v>
      </c>
      <c r="AC92" s="14">
        <v>0</v>
      </c>
      <c r="AD92" s="14">
        <v>0</v>
      </c>
      <c r="AE92" s="14">
        <v>0</v>
      </c>
      <c r="AF92" s="14">
        <v>0</v>
      </c>
      <c r="AG92" s="14">
        <v>0</v>
      </c>
      <c r="AH92" s="14">
        <v>0</v>
      </c>
      <c r="AI92" s="14">
        <v>0</v>
      </c>
      <c r="AJ92" s="14">
        <v>0</v>
      </c>
      <c r="AK92" s="14">
        <v>0</v>
      </c>
      <c r="AL92" s="14">
        <v>0</v>
      </c>
      <c r="AM92" s="14">
        <v>0</v>
      </c>
      <c r="AN92" s="14">
        <v>0</v>
      </c>
      <c r="AO92" s="14">
        <v>0</v>
      </c>
      <c r="AP92" s="14">
        <v>0</v>
      </c>
      <c r="AQ92" s="14">
        <v>0</v>
      </c>
      <c r="AR92" s="14">
        <v>0</v>
      </c>
      <c r="AS92" s="14">
        <v>0</v>
      </c>
      <c r="AT92" s="14">
        <v>0</v>
      </c>
      <c r="AU92" s="14">
        <v>0</v>
      </c>
      <c r="AV92" s="14">
        <v>0</v>
      </c>
      <c r="AW92" s="14">
        <v>0</v>
      </c>
      <c r="AX92" s="14">
        <v>0</v>
      </c>
      <c r="AY92" s="14"/>
      <c r="AZ92" s="14"/>
      <c r="BA92" s="14">
        <v>0</v>
      </c>
      <c r="BB92" s="14">
        <v>0</v>
      </c>
      <c r="BC92" s="14">
        <v>0</v>
      </c>
      <c r="BD92" s="14"/>
      <c r="BE92" s="5">
        <v>0</v>
      </c>
      <c r="BF92" s="14">
        <v>0</v>
      </c>
      <c r="BG92" s="14">
        <v>0</v>
      </c>
      <c r="BH92" s="14">
        <v>0</v>
      </c>
      <c r="BI92" s="14">
        <v>0</v>
      </c>
      <c r="BJ92" s="14">
        <v>0</v>
      </c>
      <c r="BK92" s="14">
        <v>0</v>
      </c>
      <c r="BL92" s="14">
        <v>0</v>
      </c>
      <c r="BM92" s="14">
        <v>0</v>
      </c>
      <c r="BN92" s="14">
        <v>0</v>
      </c>
      <c r="BO92" s="14">
        <v>0</v>
      </c>
      <c r="BP92" s="14">
        <v>0</v>
      </c>
      <c r="BQ92" s="14">
        <v>0</v>
      </c>
      <c r="BR92" s="14">
        <v>0</v>
      </c>
      <c r="BS92" s="14">
        <v>0</v>
      </c>
      <c r="BT92" s="14">
        <v>0</v>
      </c>
      <c r="BU92" s="14">
        <v>0</v>
      </c>
      <c r="BV92" s="14">
        <v>0</v>
      </c>
      <c r="BW92" s="14">
        <v>0</v>
      </c>
      <c r="BX92" s="14">
        <v>0</v>
      </c>
      <c r="BY92" s="14">
        <v>0</v>
      </c>
      <c r="BZ92" s="14">
        <v>0</v>
      </c>
      <c r="CA92" s="14">
        <v>0</v>
      </c>
      <c r="CB92" s="14">
        <v>0</v>
      </c>
      <c r="CC92" s="14">
        <v>0</v>
      </c>
      <c r="CD92" s="14">
        <v>0</v>
      </c>
      <c r="CE92" s="14">
        <v>0</v>
      </c>
      <c r="CF92" s="14">
        <v>0</v>
      </c>
      <c r="CG92" s="14">
        <v>0</v>
      </c>
      <c r="CH92" s="14">
        <v>0</v>
      </c>
      <c r="CI92" s="14">
        <v>0</v>
      </c>
      <c r="CJ92" s="14">
        <v>0</v>
      </c>
      <c r="CK92" s="14">
        <v>0</v>
      </c>
      <c r="CL92" s="14">
        <v>0</v>
      </c>
      <c r="CM92" s="14">
        <v>0</v>
      </c>
      <c r="CN92" s="14">
        <v>0</v>
      </c>
      <c r="CO92" s="14">
        <v>0</v>
      </c>
      <c r="CP92" s="14">
        <v>0</v>
      </c>
      <c r="CQ92" s="14">
        <v>0</v>
      </c>
      <c r="CR92" s="14">
        <v>0</v>
      </c>
      <c r="CS92" s="14">
        <v>0</v>
      </c>
      <c r="CT92" s="14">
        <v>0</v>
      </c>
      <c r="CU92" s="14">
        <v>0</v>
      </c>
      <c r="CV92" s="14">
        <v>0</v>
      </c>
      <c r="CW92" s="14">
        <v>0</v>
      </c>
      <c r="CX92" s="14">
        <v>0</v>
      </c>
    </row>
    <row r="93" spans="1:102" ht="15">
      <c r="A93" s="13" t="s">
        <v>107</v>
      </c>
      <c r="B93" s="5">
        <v>0.007600116924875766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14">
        <v>0</v>
      </c>
      <c r="AA93" s="14">
        <v>0</v>
      </c>
      <c r="AB93" s="14">
        <v>0</v>
      </c>
      <c r="AC93" s="14">
        <v>0</v>
      </c>
      <c r="AD93" s="14">
        <v>0</v>
      </c>
      <c r="AE93" s="14">
        <v>0</v>
      </c>
      <c r="AF93" s="14">
        <v>0</v>
      </c>
      <c r="AG93" s="14">
        <v>0</v>
      </c>
      <c r="AH93" s="14">
        <v>0</v>
      </c>
      <c r="AI93" s="14">
        <v>0</v>
      </c>
      <c r="AJ93" s="14">
        <v>12.207715080066862</v>
      </c>
      <c r="AK93" s="14">
        <v>5.276454987528428</v>
      </c>
      <c r="AL93" s="14">
        <v>0</v>
      </c>
      <c r="AM93" s="14">
        <v>0</v>
      </c>
      <c r="AN93" s="14">
        <v>0</v>
      </c>
      <c r="AO93" s="14">
        <v>0</v>
      </c>
      <c r="AP93" s="14">
        <v>0</v>
      </c>
      <c r="AQ93" s="14">
        <v>0</v>
      </c>
      <c r="AR93" s="14">
        <v>0</v>
      </c>
      <c r="AS93" s="14">
        <v>0</v>
      </c>
      <c r="AT93" s="14">
        <v>0</v>
      </c>
      <c r="AU93" s="14">
        <v>0</v>
      </c>
      <c r="AV93" s="14">
        <v>0</v>
      </c>
      <c r="AW93" s="14">
        <v>0</v>
      </c>
      <c r="AX93" s="14">
        <v>0</v>
      </c>
      <c r="AY93" s="14"/>
      <c r="AZ93" s="14"/>
      <c r="BA93" s="14">
        <v>0</v>
      </c>
      <c r="BB93" s="14">
        <v>0</v>
      </c>
      <c r="BC93" s="14">
        <v>0</v>
      </c>
      <c r="BD93" s="14"/>
      <c r="BE93" s="5">
        <v>13.728607019064123</v>
      </c>
      <c r="BF93" s="14">
        <v>0</v>
      </c>
      <c r="BG93" s="14">
        <v>0</v>
      </c>
      <c r="BH93" s="14">
        <v>0</v>
      </c>
      <c r="BI93" s="14">
        <v>0</v>
      </c>
      <c r="BJ93" s="14">
        <v>0</v>
      </c>
      <c r="BK93" s="14">
        <v>0</v>
      </c>
      <c r="BL93" s="14">
        <v>0</v>
      </c>
      <c r="BM93" s="14">
        <v>0</v>
      </c>
      <c r="BN93" s="14">
        <v>0</v>
      </c>
      <c r="BO93" s="14">
        <v>0</v>
      </c>
      <c r="BP93" s="14">
        <v>0</v>
      </c>
      <c r="BQ93" s="14">
        <v>0</v>
      </c>
      <c r="BR93" s="14">
        <v>0</v>
      </c>
      <c r="BS93" s="14">
        <v>0</v>
      </c>
      <c r="BT93" s="14">
        <v>0</v>
      </c>
      <c r="BU93" s="14">
        <v>0</v>
      </c>
      <c r="BV93" s="14">
        <v>0</v>
      </c>
      <c r="BW93" s="14">
        <v>0</v>
      </c>
      <c r="BX93" s="14">
        <v>0</v>
      </c>
      <c r="BY93" s="14">
        <v>0</v>
      </c>
      <c r="BZ93" s="14">
        <v>0</v>
      </c>
      <c r="CA93" s="14">
        <v>0</v>
      </c>
      <c r="CB93" s="14">
        <v>0</v>
      </c>
      <c r="CC93" s="14">
        <v>0</v>
      </c>
      <c r="CD93" s="14">
        <v>0</v>
      </c>
      <c r="CE93" s="14">
        <v>0</v>
      </c>
      <c r="CF93" s="14">
        <v>0</v>
      </c>
      <c r="CG93" s="14">
        <v>0</v>
      </c>
      <c r="CH93" s="14">
        <v>0</v>
      </c>
      <c r="CI93" s="14">
        <v>0</v>
      </c>
      <c r="CJ93" s="14">
        <v>0</v>
      </c>
      <c r="CK93" s="14">
        <v>0</v>
      </c>
      <c r="CL93" s="14">
        <v>0</v>
      </c>
      <c r="CM93" s="14">
        <v>0</v>
      </c>
      <c r="CN93" s="14">
        <v>0</v>
      </c>
      <c r="CO93" s="14">
        <v>0</v>
      </c>
      <c r="CP93" s="14">
        <v>0</v>
      </c>
      <c r="CQ93" s="14">
        <v>0</v>
      </c>
      <c r="CR93" s="14">
        <v>0</v>
      </c>
      <c r="CS93" s="14">
        <v>0</v>
      </c>
      <c r="CT93" s="14">
        <v>0</v>
      </c>
      <c r="CU93" s="14">
        <v>0</v>
      </c>
      <c r="CV93" s="14">
        <v>0</v>
      </c>
      <c r="CW93" s="14">
        <v>0</v>
      </c>
      <c r="CX93" s="14">
        <v>0</v>
      </c>
    </row>
    <row r="94" spans="1:102" ht="15">
      <c r="A94" s="13" t="s">
        <v>103</v>
      </c>
      <c r="B94" s="5">
        <v>0.007015492546039168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Z94" s="14">
        <v>0</v>
      </c>
      <c r="AA94" s="14">
        <v>0</v>
      </c>
      <c r="AB94" s="14">
        <v>0</v>
      </c>
      <c r="AC94" s="14">
        <v>0</v>
      </c>
      <c r="AD94" s="14">
        <v>0</v>
      </c>
      <c r="AE94" s="14">
        <v>0</v>
      </c>
      <c r="AF94" s="14">
        <v>0</v>
      </c>
      <c r="AG94" s="14">
        <v>0</v>
      </c>
      <c r="AH94" s="14">
        <v>0</v>
      </c>
      <c r="AI94" s="14">
        <v>0</v>
      </c>
      <c r="AJ94" s="14">
        <v>0</v>
      </c>
      <c r="AK94" s="14">
        <v>0</v>
      </c>
      <c r="AL94" s="14">
        <v>0</v>
      </c>
      <c r="AM94" s="14">
        <v>0</v>
      </c>
      <c r="AN94" s="14">
        <v>0</v>
      </c>
      <c r="AO94" s="14">
        <v>0</v>
      </c>
      <c r="AP94" s="14">
        <v>0</v>
      </c>
      <c r="AQ94" s="14">
        <v>0</v>
      </c>
      <c r="AR94" s="14">
        <v>0</v>
      </c>
      <c r="AS94" s="14">
        <v>0</v>
      </c>
      <c r="AT94" s="14">
        <v>0</v>
      </c>
      <c r="AU94" s="14">
        <v>0</v>
      </c>
      <c r="AV94" s="14">
        <v>0</v>
      </c>
      <c r="AW94" s="14">
        <v>0</v>
      </c>
      <c r="AX94" s="14">
        <v>0</v>
      </c>
      <c r="AY94" s="14"/>
      <c r="AZ94" s="14"/>
      <c r="BA94" s="14">
        <v>0</v>
      </c>
      <c r="BB94" s="14">
        <v>0</v>
      </c>
      <c r="BC94" s="14">
        <v>0</v>
      </c>
      <c r="BD94" s="14"/>
      <c r="BE94" s="5">
        <v>0</v>
      </c>
      <c r="BF94" s="14">
        <v>0</v>
      </c>
      <c r="BG94" s="14">
        <v>0</v>
      </c>
      <c r="BH94" s="14">
        <v>0</v>
      </c>
      <c r="BI94" s="14">
        <v>0</v>
      </c>
      <c r="BJ94" s="14">
        <v>0</v>
      </c>
      <c r="BK94" s="14">
        <v>0</v>
      </c>
      <c r="BL94" s="14">
        <v>0</v>
      </c>
      <c r="BM94" s="14">
        <v>0</v>
      </c>
      <c r="BN94" s="14">
        <v>0</v>
      </c>
      <c r="BO94" s="14">
        <v>0</v>
      </c>
      <c r="BP94" s="14">
        <v>0</v>
      </c>
      <c r="BQ94" s="14">
        <v>0</v>
      </c>
      <c r="BR94" s="14">
        <v>0</v>
      </c>
      <c r="BS94" s="14">
        <v>0</v>
      </c>
      <c r="BT94" s="14">
        <v>0</v>
      </c>
      <c r="BU94" s="14">
        <v>0</v>
      </c>
      <c r="BV94" s="14">
        <v>0</v>
      </c>
      <c r="BW94" s="14">
        <v>0</v>
      </c>
      <c r="BX94" s="14">
        <v>0</v>
      </c>
      <c r="BY94" s="14">
        <v>0</v>
      </c>
      <c r="BZ94" s="14">
        <v>0</v>
      </c>
      <c r="CA94" s="14">
        <v>0</v>
      </c>
      <c r="CB94" s="14">
        <v>0</v>
      </c>
      <c r="CC94" s="14">
        <v>0</v>
      </c>
      <c r="CD94" s="14">
        <v>0</v>
      </c>
      <c r="CE94" s="14">
        <v>0</v>
      </c>
      <c r="CF94" s="14">
        <v>0</v>
      </c>
      <c r="CG94" s="14">
        <v>0</v>
      </c>
      <c r="CH94" s="14">
        <v>0</v>
      </c>
      <c r="CI94" s="14">
        <v>0</v>
      </c>
      <c r="CJ94" s="14">
        <v>0</v>
      </c>
      <c r="CK94" s="14">
        <v>0</v>
      </c>
      <c r="CL94" s="14">
        <v>0</v>
      </c>
      <c r="CM94" s="14">
        <v>0</v>
      </c>
      <c r="CN94" s="14">
        <v>0</v>
      </c>
      <c r="CO94" s="14">
        <v>0</v>
      </c>
      <c r="CP94" s="14">
        <v>0</v>
      </c>
      <c r="CQ94" s="14">
        <v>0</v>
      </c>
      <c r="CR94" s="14">
        <v>0</v>
      </c>
      <c r="CS94" s="14">
        <v>0</v>
      </c>
      <c r="CT94" s="14">
        <v>0</v>
      </c>
      <c r="CU94" s="14">
        <v>0</v>
      </c>
      <c r="CV94" s="14">
        <v>0</v>
      </c>
      <c r="CW94" s="14">
        <v>0</v>
      </c>
      <c r="CX94" s="14">
        <v>0</v>
      </c>
    </row>
    <row r="95" spans="1:102" ht="15">
      <c r="A95" s="13" t="s">
        <v>130</v>
      </c>
      <c r="B95" s="5">
        <v>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  <c r="Z95" s="14">
        <v>0</v>
      </c>
      <c r="AA95" s="14">
        <v>0</v>
      </c>
      <c r="AB95" s="14">
        <v>0</v>
      </c>
      <c r="AC95" s="14">
        <v>0</v>
      </c>
      <c r="AD95" s="14">
        <v>0</v>
      </c>
      <c r="AE95" s="14">
        <v>0</v>
      </c>
      <c r="AF95" s="14">
        <v>0</v>
      </c>
      <c r="AG95" s="14">
        <v>0</v>
      </c>
      <c r="AH95" s="14">
        <v>0</v>
      </c>
      <c r="AI95" s="14">
        <v>0</v>
      </c>
      <c r="AJ95" s="14">
        <v>0</v>
      </c>
      <c r="AK95" s="14">
        <v>0</v>
      </c>
      <c r="AL95" s="14">
        <v>0</v>
      </c>
      <c r="AM95" s="14">
        <v>0</v>
      </c>
      <c r="AN95" s="14">
        <v>0</v>
      </c>
      <c r="AO95" s="14">
        <v>0</v>
      </c>
      <c r="AP95" s="14">
        <v>0</v>
      </c>
      <c r="AQ95" s="14">
        <v>0</v>
      </c>
      <c r="AR95" s="14">
        <v>0</v>
      </c>
      <c r="AS95" s="14">
        <v>0</v>
      </c>
      <c r="AT95" s="14">
        <v>0</v>
      </c>
      <c r="AU95" s="14">
        <v>0</v>
      </c>
      <c r="AV95" s="14">
        <v>0</v>
      </c>
      <c r="AW95" s="14">
        <v>0</v>
      </c>
      <c r="AX95" s="14">
        <v>0</v>
      </c>
      <c r="AY95" s="14"/>
      <c r="AZ95" s="14"/>
      <c r="BA95" s="14">
        <v>0</v>
      </c>
      <c r="BB95" s="14">
        <v>0</v>
      </c>
      <c r="BC95" s="14">
        <v>0</v>
      </c>
      <c r="BD95" s="14"/>
      <c r="BE95" s="5">
        <v>0</v>
      </c>
      <c r="BF95" s="14">
        <v>0</v>
      </c>
      <c r="BG95" s="14">
        <v>0</v>
      </c>
      <c r="BH95" s="14">
        <v>0</v>
      </c>
      <c r="BI95" s="14">
        <v>0</v>
      </c>
      <c r="BJ95" s="14">
        <v>0</v>
      </c>
      <c r="BK95" s="14">
        <v>0</v>
      </c>
      <c r="BL95" s="14">
        <v>0</v>
      </c>
      <c r="BM95" s="14">
        <v>0</v>
      </c>
      <c r="BN95" s="14">
        <v>0</v>
      </c>
      <c r="BO95" s="38">
        <v>1750</v>
      </c>
      <c r="BP95" s="14">
        <v>0</v>
      </c>
      <c r="BQ95" s="14">
        <v>0</v>
      </c>
      <c r="BR95" s="14">
        <v>0</v>
      </c>
      <c r="BS95" s="14">
        <v>0</v>
      </c>
      <c r="BT95" s="14">
        <v>0</v>
      </c>
      <c r="BU95" s="14">
        <v>0</v>
      </c>
      <c r="BV95" s="14">
        <v>0</v>
      </c>
      <c r="BW95" s="14">
        <v>0</v>
      </c>
      <c r="BX95" s="14">
        <v>0</v>
      </c>
      <c r="BY95" s="14">
        <v>0</v>
      </c>
      <c r="BZ95" s="14">
        <v>0</v>
      </c>
      <c r="CA95" s="14">
        <v>0</v>
      </c>
      <c r="CB95" s="14">
        <v>0</v>
      </c>
      <c r="CC95" s="14">
        <v>0</v>
      </c>
      <c r="CD95" s="14">
        <v>0</v>
      </c>
      <c r="CE95" s="14">
        <v>0</v>
      </c>
      <c r="CF95" s="14">
        <v>0</v>
      </c>
      <c r="CG95" s="14">
        <v>0</v>
      </c>
      <c r="CH95" s="14">
        <v>0</v>
      </c>
      <c r="CI95" s="14">
        <v>0</v>
      </c>
      <c r="CJ95" s="14">
        <v>0</v>
      </c>
      <c r="CK95" s="14">
        <v>0</v>
      </c>
      <c r="CL95" s="14">
        <v>0</v>
      </c>
      <c r="CM95" s="14">
        <v>0</v>
      </c>
      <c r="CN95" s="14">
        <v>0</v>
      </c>
      <c r="CO95" s="14">
        <v>0</v>
      </c>
      <c r="CP95" s="14">
        <v>0</v>
      </c>
      <c r="CQ95" s="14">
        <v>0</v>
      </c>
      <c r="CR95" s="14">
        <v>0</v>
      </c>
      <c r="CS95" s="14">
        <v>0</v>
      </c>
      <c r="CT95" s="14">
        <v>0</v>
      </c>
      <c r="CU95" s="14">
        <v>0</v>
      </c>
      <c r="CV95" s="14">
        <v>0</v>
      </c>
      <c r="CW95" s="14">
        <v>0</v>
      </c>
      <c r="CX95" s="14">
        <v>0</v>
      </c>
    </row>
    <row r="96" spans="1:102" ht="15">
      <c r="A96" s="13" t="s">
        <v>119</v>
      </c>
      <c r="B96" s="5">
        <v>0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  <c r="Z96" s="14">
        <v>0</v>
      </c>
      <c r="AA96" s="14">
        <v>0</v>
      </c>
      <c r="AB96" s="14">
        <v>0</v>
      </c>
      <c r="AC96" s="14">
        <v>0</v>
      </c>
      <c r="AD96" s="14">
        <v>0</v>
      </c>
      <c r="AE96" s="14">
        <v>0</v>
      </c>
      <c r="AF96" s="14">
        <v>0</v>
      </c>
      <c r="AG96" s="14">
        <v>0</v>
      </c>
      <c r="AH96" s="14">
        <v>0</v>
      </c>
      <c r="AI96" s="14">
        <v>0</v>
      </c>
      <c r="AJ96" s="14">
        <v>0</v>
      </c>
      <c r="AK96" s="14">
        <v>0</v>
      </c>
      <c r="AL96" s="14">
        <v>0</v>
      </c>
      <c r="AM96" s="14">
        <v>0</v>
      </c>
      <c r="AN96" s="14">
        <v>0</v>
      </c>
      <c r="AO96" s="14">
        <v>0</v>
      </c>
      <c r="AP96" s="14">
        <v>0</v>
      </c>
      <c r="AQ96" s="14">
        <v>0</v>
      </c>
      <c r="AR96" s="14">
        <v>0</v>
      </c>
      <c r="AS96" s="14">
        <v>0</v>
      </c>
      <c r="AT96" s="14">
        <v>0</v>
      </c>
      <c r="AU96" s="14">
        <v>0</v>
      </c>
      <c r="AV96" s="14">
        <v>0</v>
      </c>
      <c r="AW96" s="14">
        <v>0</v>
      </c>
      <c r="AX96" s="14">
        <v>0</v>
      </c>
      <c r="AY96" s="14"/>
      <c r="AZ96" s="14"/>
      <c r="BA96" s="14">
        <v>0</v>
      </c>
      <c r="BB96" s="14">
        <v>0</v>
      </c>
      <c r="BC96" s="14">
        <v>0</v>
      </c>
      <c r="BD96" s="14"/>
      <c r="BE96" s="5">
        <v>0</v>
      </c>
      <c r="BF96" s="14">
        <v>0</v>
      </c>
      <c r="BG96" s="14">
        <v>0</v>
      </c>
      <c r="BH96" s="14">
        <v>0</v>
      </c>
      <c r="BI96" s="14">
        <v>0</v>
      </c>
      <c r="BJ96" s="14">
        <v>0</v>
      </c>
      <c r="BK96" s="14">
        <v>0</v>
      </c>
      <c r="BL96" s="14">
        <v>0</v>
      </c>
      <c r="BM96" s="14">
        <v>0</v>
      </c>
      <c r="BN96" s="14">
        <v>0</v>
      </c>
      <c r="BO96" s="14">
        <v>0</v>
      </c>
      <c r="BP96" s="14">
        <v>0</v>
      </c>
      <c r="BQ96" s="14">
        <v>0</v>
      </c>
      <c r="BR96" s="14">
        <v>0</v>
      </c>
      <c r="BS96" s="14">
        <v>0</v>
      </c>
      <c r="BT96" s="14">
        <v>0</v>
      </c>
      <c r="BU96" s="14">
        <v>0</v>
      </c>
      <c r="BV96" s="14">
        <v>0</v>
      </c>
      <c r="BW96" s="14">
        <v>0</v>
      </c>
      <c r="BX96" s="14">
        <v>0</v>
      </c>
      <c r="BY96" s="14">
        <v>0</v>
      </c>
      <c r="BZ96" s="14">
        <v>0</v>
      </c>
      <c r="CA96" s="14">
        <v>0</v>
      </c>
      <c r="CB96" s="14">
        <v>0</v>
      </c>
      <c r="CC96" s="14">
        <v>0</v>
      </c>
      <c r="CD96" s="14">
        <v>0</v>
      </c>
      <c r="CE96" s="14">
        <v>0</v>
      </c>
      <c r="CF96" s="14">
        <v>0</v>
      </c>
      <c r="CG96" s="14">
        <v>0</v>
      </c>
      <c r="CH96" s="14">
        <v>0</v>
      </c>
      <c r="CI96" s="14">
        <v>0</v>
      </c>
      <c r="CJ96" s="14">
        <v>0</v>
      </c>
      <c r="CK96" s="14">
        <v>0</v>
      </c>
      <c r="CL96" s="14">
        <v>0</v>
      </c>
      <c r="CM96" s="14">
        <v>0</v>
      </c>
      <c r="CN96" s="14">
        <v>0</v>
      </c>
      <c r="CO96" s="14">
        <v>0</v>
      </c>
      <c r="CP96" s="14">
        <v>0</v>
      </c>
      <c r="CQ96" s="14">
        <v>0</v>
      </c>
      <c r="CR96" s="14">
        <v>0</v>
      </c>
      <c r="CS96" s="14">
        <v>0</v>
      </c>
      <c r="CT96" s="14">
        <v>0</v>
      </c>
      <c r="CU96" s="14">
        <v>0</v>
      </c>
      <c r="CV96" s="14">
        <v>0</v>
      </c>
      <c r="CW96" s="14">
        <v>0</v>
      </c>
      <c r="CX96" s="14">
        <v>0</v>
      </c>
    </row>
    <row r="97" spans="1:102" ht="15">
      <c r="A97" s="13" t="s">
        <v>104</v>
      </c>
      <c r="B97" s="5">
        <v>0.001753873136509792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Z97" s="14">
        <v>0</v>
      </c>
      <c r="AA97" s="14">
        <v>0</v>
      </c>
      <c r="AB97" s="14">
        <v>0</v>
      </c>
      <c r="AC97" s="14">
        <v>0</v>
      </c>
      <c r="AD97" s="14">
        <v>0</v>
      </c>
      <c r="AE97" s="14">
        <v>0</v>
      </c>
      <c r="AF97" s="14">
        <v>0</v>
      </c>
      <c r="AG97" s="14">
        <v>0</v>
      </c>
      <c r="AH97" s="14">
        <v>0</v>
      </c>
      <c r="AI97" s="14">
        <v>0</v>
      </c>
      <c r="AJ97" s="14">
        <v>0.052039993236519484</v>
      </c>
      <c r="AK97" s="14">
        <v>0.21799438446126837</v>
      </c>
      <c r="AL97" s="14">
        <v>0</v>
      </c>
      <c r="AM97" s="14">
        <v>0</v>
      </c>
      <c r="AN97" s="14">
        <v>0</v>
      </c>
      <c r="AO97" s="14">
        <v>0</v>
      </c>
      <c r="AP97" s="14">
        <v>0</v>
      </c>
      <c r="AQ97" s="14">
        <v>0</v>
      </c>
      <c r="AR97" s="14">
        <v>0</v>
      </c>
      <c r="AS97" s="14">
        <v>0</v>
      </c>
      <c r="AT97" s="14">
        <v>0</v>
      </c>
      <c r="AU97" s="14">
        <v>0</v>
      </c>
      <c r="AV97" s="14">
        <v>0</v>
      </c>
      <c r="AW97" s="14">
        <v>0</v>
      </c>
      <c r="AX97" s="14">
        <v>0</v>
      </c>
      <c r="AY97" s="14"/>
      <c r="AZ97" s="14"/>
      <c r="BA97" s="14">
        <v>0</v>
      </c>
      <c r="BB97" s="14">
        <v>0</v>
      </c>
      <c r="BC97" s="14">
        <v>0</v>
      </c>
      <c r="BD97" s="14"/>
      <c r="BE97" s="5">
        <v>0.7859889514731369</v>
      </c>
      <c r="BF97" s="14">
        <v>0</v>
      </c>
      <c r="BG97" s="14">
        <v>0</v>
      </c>
      <c r="BH97" s="14">
        <v>0</v>
      </c>
      <c r="BI97" s="14">
        <v>0</v>
      </c>
      <c r="BJ97" s="14">
        <v>0</v>
      </c>
      <c r="BK97" s="14">
        <v>0</v>
      </c>
      <c r="BL97" s="14">
        <v>0</v>
      </c>
      <c r="BM97" s="14">
        <v>0</v>
      </c>
      <c r="BN97" s="14">
        <v>0</v>
      </c>
      <c r="BO97" s="14">
        <v>0</v>
      </c>
      <c r="BP97" s="14">
        <v>0</v>
      </c>
      <c r="BQ97" s="14">
        <v>0</v>
      </c>
      <c r="BR97" s="14">
        <v>0</v>
      </c>
      <c r="BS97" s="14">
        <v>0</v>
      </c>
      <c r="BT97" s="14">
        <v>0</v>
      </c>
      <c r="BU97" s="14">
        <v>0</v>
      </c>
      <c r="BV97" s="14">
        <v>0</v>
      </c>
      <c r="BW97" s="14">
        <v>0</v>
      </c>
      <c r="BX97" s="14">
        <v>0</v>
      </c>
      <c r="BY97" s="14">
        <v>0</v>
      </c>
      <c r="BZ97" s="14">
        <v>0</v>
      </c>
      <c r="CA97" s="14">
        <v>0</v>
      </c>
      <c r="CB97" s="14">
        <v>0</v>
      </c>
      <c r="CC97" s="14">
        <v>0</v>
      </c>
      <c r="CD97" s="14">
        <v>0</v>
      </c>
      <c r="CE97" s="14">
        <v>0</v>
      </c>
      <c r="CF97" s="14">
        <v>0</v>
      </c>
      <c r="CG97" s="14">
        <v>0</v>
      </c>
      <c r="CH97" s="14">
        <v>0</v>
      </c>
      <c r="CI97" s="14">
        <v>0</v>
      </c>
      <c r="CJ97" s="14">
        <v>0</v>
      </c>
      <c r="CK97" s="14">
        <v>0</v>
      </c>
      <c r="CL97" s="14">
        <v>0</v>
      </c>
      <c r="CM97" s="14">
        <v>0</v>
      </c>
      <c r="CN97" s="14">
        <v>0</v>
      </c>
      <c r="CO97" s="14">
        <v>0</v>
      </c>
      <c r="CP97" s="14">
        <v>0</v>
      </c>
      <c r="CQ97" s="14">
        <v>0</v>
      </c>
      <c r="CR97" s="14">
        <v>0</v>
      </c>
      <c r="CS97" s="14">
        <v>0</v>
      </c>
      <c r="CT97" s="14">
        <v>0</v>
      </c>
      <c r="CU97" s="14">
        <v>0</v>
      </c>
      <c r="CV97" s="14">
        <v>0</v>
      </c>
      <c r="CW97" s="14">
        <v>0</v>
      </c>
      <c r="CX97" s="14">
        <v>0</v>
      </c>
    </row>
    <row r="98" spans="1:102" ht="15">
      <c r="A98" s="13" t="s">
        <v>118</v>
      </c>
      <c r="B98" s="5">
        <v>0.0126137866773803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Z98" s="14">
        <v>0</v>
      </c>
      <c r="AA98" s="14">
        <v>0</v>
      </c>
      <c r="AB98" s="14">
        <v>0</v>
      </c>
      <c r="AC98" s="14">
        <v>0</v>
      </c>
      <c r="AD98" s="14">
        <v>0</v>
      </c>
      <c r="AE98" s="14">
        <v>0</v>
      </c>
      <c r="AF98" s="14">
        <v>0</v>
      </c>
      <c r="AG98" s="14">
        <v>0</v>
      </c>
      <c r="AH98" s="14">
        <v>0</v>
      </c>
      <c r="AI98" s="14">
        <v>0</v>
      </c>
      <c r="AJ98" s="14">
        <v>2.104645083930116</v>
      </c>
      <c r="AK98" s="38">
        <v>300</v>
      </c>
      <c r="AL98" s="14">
        <v>0</v>
      </c>
      <c r="AM98" s="14">
        <v>0</v>
      </c>
      <c r="AN98" s="14">
        <v>0</v>
      </c>
      <c r="AO98" s="14">
        <v>0</v>
      </c>
      <c r="AP98" s="14">
        <v>0</v>
      </c>
      <c r="AQ98" s="14">
        <v>0</v>
      </c>
      <c r="AR98" s="14">
        <v>0</v>
      </c>
      <c r="AS98" s="14">
        <v>0</v>
      </c>
      <c r="AT98" s="14">
        <v>0</v>
      </c>
      <c r="AU98" s="14">
        <v>0</v>
      </c>
      <c r="AV98" s="14">
        <v>0</v>
      </c>
      <c r="AW98" s="14">
        <v>0</v>
      </c>
      <c r="AX98" s="14">
        <v>0</v>
      </c>
      <c r="AY98" s="14"/>
      <c r="AZ98" s="14"/>
      <c r="BA98" s="14">
        <v>0</v>
      </c>
      <c r="BB98" s="14">
        <v>0</v>
      </c>
      <c r="BC98" s="14">
        <v>0</v>
      </c>
      <c r="BD98" s="14"/>
      <c r="BE98" s="5">
        <v>0.07859889514731368</v>
      </c>
      <c r="BF98" s="14">
        <v>0</v>
      </c>
      <c r="BG98" s="14">
        <v>0</v>
      </c>
      <c r="BH98" s="14">
        <v>0</v>
      </c>
      <c r="BI98" s="14">
        <v>0</v>
      </c>
      <c r="BJ98" s="14">
        <v>0</v>
      </c>
      <c r="BK98" s="14">
        <v>0</v>
      </c>
      <c r="BL98" s="14">
        <v>0</v>
      </c>
      <c r="BM98" s="14">
        <v>0</v>
      </c>
      <c r="BN98" s="14">
        <v>0</v>
      </c>
      <c r="BO98" s="14">
        <v>0</v>
      </c>
      <c r="BP98" s="14">
        <v>0</v>
      </c>
      <c r="BQ98" s="14">
        <v>0</v>
      </c>
      <c r="BR98" s="14">
        <v>0</v>
      </c>
      <c r="BS98" s="14">
        <v>0</v>
      </c>
      <c r="BT98" s="14">
        <v>0</v>
      </c>
      <c r="BU98" s="14">
        <v>0</v>
      </c>
      <c r="BV98" s="14">
        <v>0</v>
      </c>
      <c r="BW98" s="14">
        <v>0</v>
      </c>
      <c r="BX98" s="14">
        <v>0</v>
      </c>
      <c r="BY98" s="14">
        <v>0</v>
      </c>
      <c r="BZ98" s="14">
        <v>0</v>
      </c>
      <c r="CA98" s="14">
        <v>0</v>
      </c>
      <c r="CB98" s="14">
        <v>0</v>
      </c>
      <c r="CC98" s="14">
        <v>0</v>
      </c>
      <c r="CD98" s="14">
        <v>0</v>
      </c>
      <c r="CE98" s="14">
        <v>0</v>
      </c>
      <c r="CF98" s="14">
        <v>0</v>
      </c>
      <c r="CG98" s="14">
        <v>0</v>
      </c>
      <c r="CH98" s="14">
        <v>0</v>
      </c>
      <c r="CI98" s="14">
        <v>0</v>
      </c>
      <c r="CJ98" s="14">
        <v>0</v>
      </c>
      <c r="CK98" s="14">
        <v>0</v>
      </c>
      <c r="CL98" s="14">
        <v>0</v>
      </c>
      <c r="CM98" s="14">
        <v>0</v>
      </c>
      <c r="CN98" s="14">
        <v>0</v>
      </c>
      <c r="CO98" s="14">
        <v>0</v>
      </c>
      <c r="CP98" s="14">
        <v>0</v>
      </c>
      <c r="CQ98" s="14">
        <v>0</v>
      </c>
      <c r="CR98" s="14">
        <v>0</v>
      </c>
      <c r="CS98" s="14">
        <v>0</v>
      </c>
      <c r="CT98" s="14">
        <v>0</v>
      </c>
      <c r="CU98" s="14">
        <v>0</v>
      </c>
      <c r="CV98" s="14">
        <v>0</v>
      </c>
      <c r="CW98" s="14">
        <v>0</v>
      </c>
      <c r="CX98" s="14">
        <v>0</v>
      </c>
    </row>
    <row r="99" spans="1:102" ht="15">
      <c r="A99" s="22" t="s">
        <v>117</v>
      </c>
      <c r="B99" s="23">
        <f>SUM(B71:B98)</f>
        <v>0.8030259468644599</v>
      </c>
      <c r="C99" s="23">
        <f aca="true" t="shared" si="119" ref="C99:BP99">SUM(C71:C98)</f>
        <v>0</v>
      </c>
      <c r="D99" s="23">
        <f t="shared" si="119"/>
        <v>0</v>
      </c>
      <c r="E99" s="23">
        <f t="shared" si="119"/>
        <v>0</v>
      </c>
      <c r="F99" s="23">
        <f t="shared" si="119"/>
        <v>0</v>
      </c>
      <c r="G99" s="23">
        <f t="shared" si="119"/>
        <v>0</v>
      </c>
      <c r="H99" s="23">
        <f t="shared" si="119"/>
        <v>0</v>
      </c>
      <c r="I99" s="23">
        <f t="shared" si="119"/>
        <v>0</v>
      </c>
      <c r="J99" s="23">
        <f t="shared" si="119"/>
        <v>0</v>
      </c>
      <c r="K99" s="23">
        <f t="shared" si="119"/>
        <v>0</v>
      </c>
      <c r="L99" s="23">
        <f t="shared" si="119"/>
        <v>0</v>
      </c>
      <c r="M99" s="23">
        <f t="shared" si="119"/>
        <v>0</v>
      </c>
      <c r="N99" s="23">
        <f t="shared" si="119"/>
        <v>0</v>
      </c>
      <c r="O99" s="23">
        <f t="shared" si="119"/>
        <v>0</v>
      </c>
      <c r="P99" s="23">
        <f t="shared" si="119"/>
        <v>0</v>
      </c>
      <c r="Q99" s="23">
        <f t="shared" si="119"/>
        <v>0</v>
      </c>
      <c r="R99" s="23">
        <f t="shared" si="119"/>
        <v>0</v>
      </c>
      <c r="S99" s="23">
        <f t="shared" si="119"/>
        <v>0</v>
      </c>
      <c r="T99" s="23">
        <f t="shared" si="119"/>
        <v>0</v>
      </c>
      <c r="U99" s="23">
        <f>SUM(U71:U98)</f>
        <v>0</v>
      </c>
      <c r="V99" s="23">
        <f t="shared" si="119"/>
        <v>0</v>
      </c>
      <c r="W99" s="23">
        <f t="shared" si="119"/>
        <v>0</v>
      </c>
      <c r="X99" s="23">
        <f t="shared" si="119"/>
        <v>0</v>
      </c>
      <c r="Y99" s="23">
        <f t="shared" si="119"/>
        <v>0</v>
      </c>
      <c r="Z99" s="23">
        <f t="shared" si="119"/>
        <v>0</v>
      </c>
      <c r="AA99" s="23">
        <f t="shared" si="119"/>
        <v>0</v>
      </c>
      <c r="AB99" s="23">
        <f t="shared" si="119"/>
        <v>0</v>
      </c>
      <c r="AC99" s="23">
        <f t="shared" si="119"/>
        <v>0</v>
      </c>
      <c r="AD99" s="23">
        <f t="shared" si="119"/>
        <v>0</v>
      </c>
      <c r="AE99" s="23">
        <f t="shared" si="119"/>
        <v>0</v>
      </c>
      <c r="AF99" s="23">
        <f t="shared" si="119"/>
        <v>0</v>
      </c>
      <c r="AG99" s="23">
        <f t="shared" si="119"/>
        <v>0</v>
      </c>
      <c r="AH99" s="23">
        <f t="shared" si="119"/>
        <v>0</v>
      </c>
      <c r="AI99" s="23">
        <f t="shared" si="119"/>
        <v>0</v>
      </c>
      <c r="AJ99" s="23">
        <f t="shared" si="119"/>
        <v>634.1173529431503</v>
      </c>
      <c r="AK99" s="23">
        <f t="shared" si="119"/>
        <v>645.0950194378452</v>
      </c>
      <c r="AL99" s="23">
        <f t="shared" si="119"/>
        <v>0</v>
      </c>
      <c r="AM99" s="23">
        <f t="shared" si="119"/>
        <v>0</v>
      </c>
      <c r="AN99" s="23">
        <f t="shared" si="119"/>
        <v>0</v>
      </c>
      <c r="AO99" s="23">
        <f t="shared" si="119"/>
        <v>0</v>
      </c>
      <c r="AP99" s="23">
        <f t="shared" si="119"/>
        <v>0</v>
      </c>
      <c r="AQ99" s="23">
        <f t="shared" si="119"/>
        <v>0</v>
      </c>
      <c r="AR99" s="23">
        <f t="shared" si="119"/>
        <v>0</v>
      </c>
      <c r="AS99" s="23">
        <f t="shared" si="119"/>
        <v>0</v>
      </c>
      <c r="AT99" s="23">
        <f t="shared" si="119"/>
        <v>0</v>
      </c>
      <c r="AU99" s="23">
        <f t="shared" si="119"/>
        <v>0</v>
      </c>
      <c r="AV99" s="23">
        <f t="shared" si="119"/>
        <v>0</v>
      </c>
      <c r="AW99" s="23">
        <f t="shared" si="119"/>
        <v>0</v>
      </c>
      <c r="AX99" s="23">
        <f t="shared" si="119"/>
        <v>0</v>
      </c>
      <c r="AY99" s="23"/>
      <c r="AZ99" s="23"/>
      <c r="BA99" s="23">
        <f t="shared" si="119"/>
        <v>0</v>
      </c>
      <c r="BB99" s="23">
        <f t="shared" si="119"/>
        <v>0</v>
      </c>
      <c r="BC99" s="23">
        <f t="shared" si="119"/>
        <v>0</v>
      </c>
      <c r="BD99" s="23"/>
      <c r="BE99" s="23">
        <f t="shared" si="119"/>
        <v>638.7732208622183</v>
      </c>
      <c r="BF99" s="23">
        <f t="shared" si="119"/>
        <v>0</v>
      </c>
      <c r="BG99" s="23">
        <f>SUM(BG71:BG98)</f>
        <v>0</v>
      </c>
      <c r="BH99" s="23">
        <f t="shared" si="119"/>
        <v>0</v>
      </c>
      <c r="BI99" s="23">
        <f t="shared" si="119"/>
        <v>0</v>
      </c>
      <c r="BJ99" s="23">
        <f t="shared" si="119"/>
        <v>0</v>
      </c>
      <c r="BK99" s="23">
        <f t="shared" si="119"/>
        <v>0</v>
      </c>
      <c r="BL99" s="23">
        <f t="shared" si="119"/>
        <v>0</v>
      </c>
      <c r="BM99" s="23">
        <f t="shared" si="119"/>
        <v>0</v>
      </c>
      <c r="BN99" s="23">
        <f t="shared" si="119"/>
        <v>0</v>
      </c>
      <c r="BO99" s="23">
        <f t="shared" si="119"/>
        <v>1750</v>
      </c>
      <c r="BP99" s="23">
        <f t="shared" si="119"/>
        <v>0</v>
      </c>
      <c r="BQ99" s="23">
        <f aca="true" t="shared" si="120" ref="BQ99:CS99">SUM(BQ71:BQ98)</f>
        <v>0</v>
      </c>
      <c r="BR99" s="23">
        <f t="shared" si="120"/>
        <v>0</v>
      </c>
      <c r="BS99" s="23">
        <f t="shared" si="120"/>
        <v>0</v>
      </c>
      <c r="BT99" s="23">
        <f>SUM(BT71:BT98)</f>
        <v>0</v>
      </c>
      <c r="BU99" s="23">
        <f>SUM(BU71:BU98)</f>
        <v>0</v>
      </c>
      <c r="BV99" s="23">
        <f t="shared" si="120"/>
        <v>0</v>
      </c>
      <c r="BW99" s="23">
        <f t="shared" si="120"/>
        <v>0</v>
      </c>
      <c r="BX99" s="23">
        <f>SUM(BX71:BX98)</f>
        <v>0</v>
      </c>
      <c r="BY99" s="23">
        <f t="shared" si="120"/>
        <v>0</v>
      </c>
      <c r="BZ99" s="23">
        <f t="shared" si="120"/>
        <v>0</v>
      </c>
      <c r="CA99" s="23">
        <f t="shared" si="120"/>
        <v>0</v>
      </c>
      <c r="CB99" s="23">
        <f t="shared" si="120"/>
        <v>0</v>
      </c>
      <c r="CC99" s="23">
        <f t="shared" si="120"/>
        <v>0</v>
      </c>
      <c r="CD99" s="23">
        <f t="shared" si="120"/>
        <v>0</v>
      </c>
      <c r="CE99" s="23">
        <f t="shared" si="120"/>
        <v>0</v>
      </c>
      <c r="CF99" s="23">
        <f t="shared" si="120"/>
        <v>0</v>
      </c>
      <c r="CG99" s="23">
        <f>SUM(CG71:CG98)</f>
        <v>0</v>
      </c>
      <c r="CH99" s="23">
        <f t="shared" si="120"/>
        <v>0</v>
      </c>
      <c r="CI99" s="23">
        <f t="shared" si="120"/>
        <v>0</v>
      </c>
      <c r="CJ99" s="23">
        <f t="shared" si="120"/>
        <v>0</v>
      </c>
      <c r="CK99" s="23">
        <f t="shared" si="120"/>
        <v>0</v>
      </c>
      <c r="CL99" s="23">
        <f t="shared" si="120"/>
        <v>0</v>
      </c>
      <c r="CM99" s="23">
        <f t="shared" si="120"/>
        <v>0</v>
      </c>
      <c r="CN99" s="23">
        <f t="shared" si="120"/>
        <v>0</v>
      </c>
      <c r="CO99" s="23">
        <f t="shared" si="120"/>
        <v>0</v>
      </c>
      <c r="CP99" s="23">
        <f t="shared" si="120"/>
        <v>0</v>
      </c>
      <c r="CQ99" s="23">
        <f t="shared" si="120"/>
        <v>0</v>
      </c>
      <c r="CR99" s="23">
        <f t="shared" si="120"/>
        <v>0</v>
      </c>
      <c r="CS99" s="23">
        <f t="shared" si="120"/>
        <v>0</v>
      </c>
      <c r="CT99" s="23">
        <f>SUM(CT71:CT98)</f>
        <v>0</v>
      </c>
      <c r="CU99" s="23">
        <f>SUM(CU71:CU98)</f>
        <v>0</v>
      </c>
      <c r="CV99" s="23">
        <f>SUM(CV71:CV98)</f>
        <v>0</v>
      </c>
      <c r="CW99" s="23">
        <f>SUM(CW71:CW98)</f>
        <v>0</v>
      </c>
      <c r="CX99" s="23">
        <f>SUM(CX71:CX98)</f>
        <v>0</v>
      </c>
    </row>
    <row r="100" ht="15">
      <c r="B100" s="47"/>
    </row>
    <row r="101" ht="15.75">
      <c r="A101" s="18" t="s">
        <v>140</v>
      </c>
    </row>
    <row r="102" spans="1:102" ht="15">
      <c r="A102" s="13" t="s">
        <v>93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f>'Realign Cod 7d'!B18</f>
        <v>-0.08366594482882558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Z102" s="14">
        <v>0</v>
      </c>
      <c r="AA102" s="14">
        <v>0</v>
      </c>
      <c r="AB102" s="14">
        <v>0</v>
      </c>
      <c r="AC102" s="14">
        <v>0</v>
      </c>
      <c r="AD102" s="14">
        <v>0</v>
      </c>
      <c r="AE102" s="14">
        <v>0</v>
      </c>
      <c r="AF102" s="14">
        <v>0</v>
      </c>
      <c r="AG102" s="14">
        <v>0</v>
      </c>
      <c r="AH102" s="14">
        <v>0</v>
      </c>
      <c r="AI102" s="14">
        <v>0</v>
      </c>
      <c r="AJ102" s="14">
        <v>0</v>
      </c>
      <c r="AK102" s="14">
        <v>0</v>
      </c>
      <c r="AL102" s="14">
        <v>0</v>
      </c>
      <c r="AM102" s="14">
        <v>0</v>
      </c>
      <c r="AN102" s="14">
        <v>0</v>
      </c>
      <c r="AO102" s="14">
        <v>0</v>
      </c>
      <c r="AP102" s="14">
        <v>0</v>
      </c>
      <c r="AQ102" s="14">
        <v>0</v>
      </c>
      <c r="AR102" s="14">
        <v>0</v>
      </c>
      <c r="AS102" s="14">
        <v>0</v>
      </c>
      <c r="AT102" s="14">
        <v>0</v>
      </c>
      <c r="AU102" s="14">
        <v>0</v>
      </c>
      <c r="AV102" s="14">
        <v>0</v>
      </c>
      <c r="AW102" s="14">
        <v>0</v>
      </c>
      <c r="AX102" s="14">
        <v>0</v>
      </c>
      <c r="AY102" s="14"/>
      <c r="AZ102" s="14"/>
      <c r="BA102" s="14">
        <v>0</v>
      </c>
      <c r="BB102" s="14">
        <v>0</v>
      </c>
      <c r="BC102" s="14">
        <v>0</v>
      </c>
      <c r="BD102" s="14"/>
      <c r="BE102" s="14">
        <v>0</v>
      </c>
      <c r="BF102" s="14">
        <v>0</v>
      </c>
      <c r="BG102" s="14">
        <v>0</v>
      </c>
      <c r="BH102" s="14">
        <v>0</v>
      </c>
      <c r="BI102" s="14">
        <v>0</v>
      </c>
      <c r="BJ102" s="14">
        <v>0</v>
      </c>
      <c r="BK102" s="14">
        <v>0</v>
      </c>
      <c r="BL102" s="14">
        <v>0</v>
      </c>
      <c r="BM102" s="14">
        <v>0</v>
      </c>
      <c r="BN102" s="14">
        <v>0</v>
      </c>
      <c r="BO102" s="14">
        <v>0</v>
      </c>
      <c r="BP102" s="14">
        <v>0</v>
      </c>
      <c r="BQ102" s="14">
        <v>0</v>
      </c>
      <c r="BR102" s="14">
        <v>0</v>
      </c>
      <c r="BS102" s="14">
        <v>0</v>
      </c>
      <c r="BT102" s="14">
        <v>0</v>
      </c>
      <c r="BU102" s="14">
        <v>0</v>
      </c>
      <c r="BV102" s="14">
        <v>0</v>
      </c>
      <c r="BW102" s="14">
        <v>0</v>
      </c>
      <c r="BX102" s="14">
        <v>0</v>
      </c>
      <c r="BY102" s="14">
        <v>0</v>
      </c>
      <c r="BZ102" s="14">
        <v>0</v>
      </c>
      <c r="CA102" s="14">
        <v>0</v>
      </c>
      <c r="CB102" s="14">
        <v>0</v>
      </c>
      <c r="CC102" s="14">
        <v>0</v>
      </c>
      <c r="CD102" s="14">
        <v>0</v>
      </c>
      <c r="CE102" s="14">
        <v>0</v>
      </c>
      <c r="CF102" s="14">
        <v>0</v>
      </c>
      <c r="CG102" s="14">
        <v>0</v>
      </c>
      <c r="CH102" s="14">
        <v>0</v>
      </c>
      <c r="CI102" s="14">
        <v>0</v>
      </c>
      <c r="CJ102" s="14">
        <v>0</v>
      </c>
      <c r="CK102" s="14">
        <v>0</v>
      </c>
      <c r="CL102" s="14">
        <v>0</v>
      </c>
      <c r="CM102" s="14">
        <v>0</v>
      </c>
      <c r="CN102" s="14">
        <v>0</v>
      </c>
      <c r="CO102" s="14">
        <v>0</v>
      </c>
      <c r="CP102" s="14">
        <v>0</v>
      </c>
      <c r="CQ102" s="14">
        <v>0</v>
      </c>
      <c r="CR102" s="14">
        <v>0</v>
      </c>
      <c r="CS102" s="14">
        <v>0</v>
      </c>
      <c r="CT102" s="14">
        <v>0</v>
      </c>
      <c r="CU102" s="14">
        <v>0</v>
      </c>
      <c r="CV102" s="14">
        <v>0</v>
      </c>
      <c r="CW102" s="14">
        <v>0</v>
      </c>
      <c r="CX102" s="14">
        <v>0</v>
      </c>
    </row>
    <row r="103" spans="1:102" ht="15">
      <c r="A103" s="13" t="s">
        <v>94</v>
      </c>
      <c r="B103" s="14">
        <v>0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f>'Realign Cod 7d'!B19</f>
        <v>-4.17134496360859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  <c r="AA103" s="14">
        <v>0</v>
      </c>
      <c r="AB103" s="14">
        <v>0</v>
      </c>
      <c r="AC103" s="14">
        <v>0</v>
      </c>
      <c r="AD103" s="14">
        <v>0</v>
      </c>
      <c r="AE103" s="14">
        <v>0</v>
      </c>
      <c r="AF103" s="14">
        <v>0</v>
      </c>
      <c r="AG103" s="14">
        <v>0</v>
      </c>
      <c r="AH103" s="14">
        <v>0</v>
      </c>
      <c r="AI103" s="14">
        <v>0</v>
      </c>
      <c r="AJ103" s="14">
        <v>0</v>
      </c>
      <c r="AK103" s="14">
        <v>0</v>
      </c>
      <c r="AL103" s="14">
        <v>0</v>
      </c>
      <c r="AM103" s="14">
        <v>0</v>
      </c>
      <c r="AN103" s="14">
        <v>0</v>
      </c>
      <c r="AO103" s="14">
        <v>0</v>
      </c>
      <c r="AP103" s="14">
        <v>0</v>
      </c>
      <c r="AQ103" s="14">
        <v>0</v>
      </c>
      <c r="AR103" s="14">
        <v>0</v>
      </c>
      <c r="AS103" s="14">
        <v>0</v>
      </c>
      <c r="AT103" s="14">
        <v>0</v>
      </c>
      <c r="AU103" s="14">
        <v>0</v>
      </c>
      <c r="AV103" s="14">
        <v>0</v>
      </c>
      <c r="AW103" s="14">
        <v>0</v>
      </c>
      <c r="AX103" s="14">
        <v>0</v>
      </c>
      <c r="AY103" s="14"/>
      <c r="AZ103" s="14"/>
      <c r="BA103" s="14">
        <v>0</v>
      </c>
      <c r="BB103" s="14">
        <v>0</v>
      </c>
      <c r="BC103" s="14">
        <v>0</v>
      </c>
      <c r="BD103" s="14"/>
      <c r="BE103" s="14">
        <v>0</v>
      </c>
      <c r="BF103" s="14">
        <v>0</v>
      </c>
      <c r="BG103" s="14">
        <v>0</v>
      </c>
      <c r="BH103" s="14">
        <v>0</v>
      </c>
      <c r="BI103" s="14">
        <v>0</v>
      </c>
      <c r="BJ103" s="14">
        <v>0</v>
      </c>
      <c r="BK103" s="14">
        <v>0</v>
      </c>
      <c r="BL103" s="14">
        <v>0</v>
      </c>
      <c r="BM103" s="14">
        <v>0</v>
      </c>
      <c r="BN103" s="14">
        <v>0</v>
      </c>
      <c r="BO103" s="14">
        <v>0</v>
      </c>
      <c r="BP103" s="14">
        <v>0</v>
      </c>
      <c r="BQ103" s="14">
        <v>0</v>
      </c>
      <c r="BR103" s="14">
        <v>0</v>
      </c>
      <c r="BS103" s="14">
        <v>0</v>
      </c>
      <c r="BT103" s="14">
        <v>0</v>
      </c>
      <c r="BU103" s="14">
        <v>0</v>
      </c>
      <c r="BV103" s="14">
        <v>0</v>
      </c>
      <c r="BW103" s="14">
        <v>0</v>
      </c>
      <c r="BX103" s="14">
        <v>0</v>
      </c>
      <c r="BY103" s="14">
        <v>0</v>
      </c>
      <c r="BZ103" s="14">
        <v>0</v>
      </c>
      <c r="CA103" s="14">
        <v>0</v>
      </c>
      <c r="CB103" s="14">
        <v>0</v>
      </c>
      <c r="CC103" s="14">
        <v>0</v>
      </c>
      <c r="CD103" s="14">
        <v>0</v>
      </c>
      <c r="CE103" s="14">
        <v>0</v>
      </c>
      <c r="CF103" s="14">
        <v>0</v>
      </c>
      <c r="CG103" s="14">
        <v>0</v>
      </c>
      <c r="CH103" s="14">
        <v>0</v>
      </c>
      <c r="CI103" s="14">
        <v>0</v>
      </c>
      <c r="CJ103" s="14">
        <v>0</v>
      </c>
      <c r="CK103" s="14">
        <v>0</v>
      </c>
      <c r="CL103" s="14">
        <v>0</v>
      </c>
      <c r="CM103" s="14">
        <v>0</v>
      </c>
      <c r="CN103" s="14">
        <v>0</v>
      </c>
      <c r="CO103" s="14">
        <v>0</v>
      </c>
      <c r="CP103" s="14">
        <v>0</v>
      </c>
      <c r="CQ103" s="14">
        <v>0</v>
      </c>
      <c r="CR103" s="14">
        <v>0</v>
      </c>
      <c r="CS103" s="14">
        <v>0</v>
      </c>
      <c r="CT103" s="14">
        <v>0</v>
      </c>
      <c r="CU103" s="14">
        <v>0</v>
      </c>
      <c r="CV103" s="14">
        <v>0</v>
      </c>
      <c r="CW103" s="14">
        <v>0</v>
      </c>
      <c r="CX103" s="14">
        <v>0</v>
      </c>
    </row>
    <row r="104" spans="1:102" ht="15">
      <c r="A104" s="13" t="s">
        <v>95</v>
      </c>
      <c r="B104" s="14">
        <v>0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  <c r="AA104" s="14">
        <v>0</v>
      </c>
      <c r="AB104" s="14">
        <v>0</v>
      </c>
      <c r="AC104" s="14">
        <v>0</v>
      </c>
      <c r="AD104" s="14">
        <v>0</v>
      </c>
      <c r="AE104" s="14">
        <v>0</v>
      </c>
      <c r="AF104" s="14">
        <v>0</v>
      </c>
      <c r="AG104" s="14">
        <v>0</v>
      </c>
      <c r="AH104" s="14">
        <v>0</v>
      </c>
      <c r="AI104" s="14">
        <v>0</v>
      </c>
      <c r="AJ104" s="14">
        <v>0</v>
      </c>
      <c r="AK104" s="14">
        <v>0</v>
      </c>
      <c r="AL104" s="14">
        <v>0</v>
      </c>
      <c r="AM104" s="14">
        <v>0</v>
      </c>
      <c r="AN104" s="14">
        <v>0</v>
      </c>
      <c r="AO104" s="14">
        <v>0</v>
      </c>
      <c r="AP104" s="14">
        <v>0</v>
      </c>
      <c r="AQ104" s="14">
        <v>0</v>
      </c>
      <c r="AR104" s="14">
        <v>0</v>
      </c>
      <c r="AS104" s="14">
        <v>0</v>
      </c>
      <c r="AT104" s="14">
        <v>0</v>
      </c>
      <c r="AU104" s="14">
        <v>0</v>
      </c>
      <c r="AV104" s="14">
        <v>0</v>
      </c>
      <c r="AW104" s="14">
        <v>0</v>
      </c>
      <c r="AX104" s="14">
        <v>0</v>
      </c>
      <c r="AY104" s="14"/>
      <c r="AZ104" s="14"/>
      <c r="BA104" s="14">
        <v>0</v>
      </c>
      <c r="BB104" s="14">
        <v>0</v>
      </c>
      <c r="BC104" s="14">
        <v>0</v>
      </c>
      <c r="BD104" s="14"/>
      <c r="BE104" s="14">
        <v>0</v>
      </c>
      <c r="BF104" s="14">
        <v>0</v>
      </c>
      <c r="BG104" s="14">
        <v>0</v>
      </c>
      <c r="BH104" s="14">
        <v>0</v>
      </c>
      <c r="BI104" s="14">
        <v>0</v>
      </c>
      <c r="BJ104" s="14">
        <v>0</v>
      </c>
      <c r="BK104" s="14">
        <v>0</v>
      </c>
      <c r="BL104" s="14">
        <v>0</v>
      </c>
      <c r="BM104" s="14">
        <v>0</v>
      </c>
      <c r="BN104" s="14">
        <v>0</v>
      </c>
      <c r="BO104" s="14">
        <v>0</v>
      </c>
      <c r="BP104" s="14">
        <v>0</v>
      </c>
      <c r="BQ104" s="14">
        <v>0</v>
      </c>
      <c r="BR104" s="14">
        <v>0</v>
      </c>
      <c r="BS104" s="14">
        <v>0</v>
      </c>
      <c r="BT104" s="14">
        <v>0</v>
      </c>
      <c r="BU104" s="14">
        <v>0</v>
      </c>
      <c r="BV104" s="14">
        <v>0</v>
      </c>
      <c r="BW104" s="14">
        <v>0</v>
      </c>
      <c r="BX104" s="14">
        <v>0</v>
      </c>
      <c r="BY104" s="14">
        <v>0</v>
      </c>
      <c r="BZ104" s="14">
        <v>0</v>
      </c>
      <c r="CA104" s="14">
        <v>0</v>
      </c>
      <c r="CB104" s="14">
        <v>0</v>
      </c>
      <c r="CC104" s="14">
        <v>0</v>
      </c>
      <c r="CD104" s="14">
        <v>0</v>
      </c>
      <c r="CE104" s="14">
        <v>0</v>
      </c>
      <c r="CF104" s="14">
        <v>0</v>
      </c>
      <c r="CG104" s="14">
        <v>0</v>
      </c>
      <c r="CH104" s="14">
        <v>0</v>
      </c>
      <c r="CI104" s="14">
        <v>0</v>
      </c>
      <c r="CJ104" s="14">
        <v>0</v>
      </c>
      <c r="CK104" s="14">
        <v>0</v>
      </c>
      <c r="CL104" s="14">
        <v>0</v>
      </c>
      <c r="CM104" s="14">
        <v>0</v>
      </c>
      <c r="CN104" s="14">
        <v>0</v>
      </c>
      <c r="CO104" s="14">
        <v>0</v>
      </c>
      <c r="CP104" s="14">
        <v>0</v>
      </c>
      <c r="CQ104" s="14">
        <v>0</v>
      </c>
      <c r="CR104" s="14">
        <v>0</v>
      </c>
      <c r="CS104" s="14">
        <v>0</v>
      </c>
      <c r="CT104" s="14">
        <v>0</v>
      </c>
      <c r="CU104" s="14">
        <v>0</v>
      </c>
      <c r="CV104" s="14">
        <v>0</v>
      </c>
      <c r="CW104" s="14">
        <v>0</v>
      </c>
      <c r="CX104" s="14">
        <v>0</v>
      </c>
    </row>
    <row r="105" spans="1:102" ht="15">
      <c r="A105" s="13" t="s">
        <v>97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f>'Realign Cod 7d'!B21</f>
        <v>-0.011952277832689368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  <c r="AA105" s="14">
        <v>0</v>
      </c>
      <c r="AB105" s="14">
        <v>0</v>
      </c>
      <c r="AC105" s="14">
        <v>0</v>
      </c>
      <c r="AD105" s="14">
        <v>0</v>
      </c>
      <c r="AE105" s="14">
        <v>0</v>
      </c>
      <c r="AF105" s="14">
        <v>0</v>
      </c>
      <c r="AG105" s="14">
        <v>0</v>
      </c>
      <c r="AH105" s="14">
        <v>0</v>
      </c>
      <c r="AI105" s="14">
        <v>0</v>
      </c>
      <c r="AJ105" s="14">
        <v>0</v>
      </c>
      <c r="AK105" s="14">
        <v>0</v>
      </c>
      <c r="AL105" s="14">
        <v>0</v>
      </c>
      <c r="AM105" s="14">
        <v>0</v>
      </c>
      <c r="AN105" s="14">
        <v>0</v>
      </c>
      <c r="AO105" s="14">
        <v>0</v>
      </c>
      <c r="AP105" s="14">
        <v>0</v>
      </c>
      <c r="AQ105" s="14">
        <v>0</v>
      </c>
      <c r="AR105" s="14">
        <v>0</v>
      </c>
      <c r="AS105" s="14">
        <v>0</v>
      </c>
      <c r="AT105" s="14">
        <v>0</v>
      </c>
      <c r="AU105" s="14">
        <v>0</v>
      </c>
      <c r="AV105" s="14">
        <v>0</v>
      </c>
      <c r="AW105" s="14">
        <v>0</v>
      </c>
      <c r="AX105" s="14">
        <v>0</v>
      </c>
      <c r="AY105" s="14"/>
      <c r="AZ105" s="14"/>
      <c r="BA105" s="14">
        <v>0</v>
      </c>
      <c r="BB105" s="14">
        <v>0</v>
      </c>
      <c r="BC105" s="14">
        <v>0</v>
      </c>
      <c r="BD105" s="14"/>
      <c r="BE105" s="14">
        <v>0</v>
      </c>
      <c r="BF105" s="14">
        <v>0</v>
      </c>
      <c r="BG105" s="14">
        <v>0</v>
      </c>
      <c r="BH105" s="14">
        <v>0</v>
      </c>
      <c r="BI105" s="14">
        <v>0</v>
      </c>
      <c r="BJ105" s="14">
        <v>0</v>
      </c>
      <c r="BK105" s="14">
        <v>0</v>
      </c>
      <c r="BL105" s="14">
        <v>0</v>
      </c>
      <c r="BM105" s="14">
        <v>0</v>
      </c>
      <c r="BN105" s="14">
        <v>0</v>
      </c>
      <c r="BO105" s="14">
        <v>0</v>
      </c>
      <c r="BP105" s="14">
        <v>0</v>
      </c>
      <c r="BQ105" s="14">
        <v>0</v>
      </c>
      <c r="BR105" s="14">
        <v>0</v>
      </c>
      <c r="BS105" s="14">
        <v>0</v>
      </c>
      <c r="BT105" s="14">
        <v>0</v>
      </c>
      <c r="BU105" s="14">
        <v>0</v>
      </c>
      <c r="BV105" s="14">
        <v>0</v>
      </c>
      <c r="BW105" s="14">
        <v>0</v>
      </c>
      <c r="BX105" s="14">
        <v>0</v>
      </c>
      <c r="BY105" s="14">
        <v>0</v>
      </c>
      <c r="BZ105" s="14">
        <v>0</v>
      </c>
      <c r="CA105" s="14">
        <v>0</v>
      </c>
      <c r="CB105" s="14">
        <v>0</v>
      </c>
      <c r="CC105" s="14">
        <v>0</v>
      </c>
      <c r="CD105" s="14">
        <v>0</v>
      </c>
      <c r="CE105" s="14">
        <v>0</v>
      </c>
      <c r="CF105" s="14">
        <v>0</v>
      </c>
      <c r="CG105" s="14">
        <v>0</v>
      </c>
      <c r="CH105" s="14">
        <v>0</v>
      </c>
      <c r="CI105" s="14">
        <v>0</v>
      </c>
      <c r="CJ105" s="14">
        <v>0</v>
      </c>
      <c r="CK105" s="14">
        <v>0</v>
      </c>
      <c r="CL105" s="14">
        <v>0</v>
      </c>
      <c r="CM105" s="14">
        <v>0</v>
      </c>
      <c r="CN105" s="14">
        <v>0</v>
      </c>
      <c r="CO105" s="14">
        <v>0</v>
      </c>
      <c r="CP105" s="14">
        <v>0</v>
      </c>
      <c r="CQ105" s="14">
        <v>0</v>
      </c>
      <c r="CR105" s="14">
        <v>0</v>
      </c>
      <c r="CS105" s="14">
        <v>0</v>
      </c>
      <c r="CT105" s="14">
        <v>0</v>
      </c>
      <c r="CU105" s="14">
        <v>0</v>
      </c>
      <c r="CV105" s="14">
        <v>0</v>
      </c>
      <c r="CW105" s="14">
        <v>0</v>
      </c>
      <c r="CX105" s="14">
        <v>0</v>
      </c>
    </row>
    <row r="106" spans="1:102" ht="15">
      <c r="A106" s="13" t="s">
        <v>98</v>
      </c>
      <c r="B106" s="14">
        <v>0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Z106" s="14">
        <v>0</v>
      </c>
      <c r="AA106" s="14">
        <v>0</v>
      </c>
      <c r="AB106" s="14">
        <v>0</v>
      </c>
      <c r="AC106" s="14">
        <v>0</v>
      </c>
      <c r="AD106" s="14">
        <v>0</v>
      </c>
      <c r="AE106" s="14">
        <v>0</v>
      </c>
      <c r="AF106" s="14">
        <v>0</v>
      </c>
      <c r="AG106" s="14">
        <v>0</v>
      </c>
      <c r="AH106" s="14">
        <v>0</v>
      </c>
      <c r="AI106" s="14">
        <v>0</v>
      </c>
      <c r="AJ106" s="14">
        <v>0</v>
      </c>
      <c r="AK106" s="14">
        <v>0</v>
      </c>
      <c r="AL106" s="14">
        <v>0</v>
      </c>
      <c r="AM106" s="14">
        <v>0</v>
      </c>
      <c r="AN106" s="14">
        <v>0</v>
      </c>
      <c r="AO106" s="14">
        <v>0</v>
      </c>
      <c r="AP106" s="14">
        <v>0</v>
      </c>
      <c r="AQ106" s="14">
        <v>0</v>
      </c>
      <c r="AR106" s="14">
        <v>0</v>
      </c>
      <c r="AS106" s="14">
        <v>0</v>
      </c>
      <c r="AT106" s="14">
        <v>0</v>
      </c>
      <c r="AU106" s="14">
        <v>0</v>
      </c>
      <c r="AV106" s="14">
        <v>0</v>
      </c>
      <c r="AW106" s="14">
        <v>0</v>
      </c>
      <c r="AX106" s="14">
        <v>0</v>
      </c>
      <c r="AY106" s="14"/>
      <c r="AZ106" s="14"/>
      <c r="BA106" s="14">
        <v>0</v>
      </c>
      <c r="BB106" s="14">
        <v>0</v>
      </c>
      <c r="BC106" s="14">
        <v>0</v>
      </c>
      <c r="BD106" s="14"/>
      <c r="BE106" s="14">
        <v>0</v>
      </c>
      <c r="BF106" s="14">
        <v>0</v>
      </c>
      <c r="BG106" s="14">
        <v>0</v>
      </c>
      <c r="BH106" s="14">
        <v>0</v>
      </c>
      <c r="BI106" s="14">
        <v>0</v>
      </c>
      <c r="BJ106" s="14">
        <v>0</v>
      </c>
      <c r="BK106" s="14">
        <v>0</v>
      </c>
      <c r="BL106" s="14">
        <v>0</v>
      </c>
      <c r="BM106" s="14">
        <v>0</v>
      </c>
      <c r="BN106" s="14">
        <v>0</v>
      </c>
      <c r="BO106" s="14">
        <v>0</v>
      </c>
      <c r="BP106" s="14">
        <v>0</v>
      </c>
      <c r="BQ106" s="14">
        <v>0</v>
      </c>
      <c r="BR106" s="14">
        <v>0</v>
      </c>
      <c r="BS106" s="14">
        <v>0</v>
      </c>
      <c r="BT106" s="14">
        <v>0</v>
      </c>
      <c r="BU106" s="14">
        <v>0</v>
      </c>
      <c r="BV106" s="14">
        <v>0</v>
      </c>
      <c r="BW106" s="14">
        <v>0</v>
      </c>
      <c r="BX106" s="14">
        <v>0</v>
      </c>
      <c r="BY106" s="14">
        <v>0</v>
      </c>
      <c r="BZ106" s="14">
        <v>0</v>
      </c>
      <c r="CA106" s="14">
        <v>0</v>
      </c>
      <c r="CB106" s="14">
        <v>0</v>
      </c>
      <c r="CC106" s="14">
        <v>0</v>
      </c>
      <c r="CD106" s="14">
        <v>0</v>
      </c>
      <c r="CE106" s="14">
        <v>0</v>
      </c>
      <c r="CF106" s="14">
        <v>0</v>
      </c>
      <c r="CG106" s="14">
        <v>0</v>
      </c>
      <c r="CH106" s="14">
        <v>0</v>
      </c>
      <c r="CI106" s="14">
        <v>0</v>
      </c>
      <c r="CJ106" s="14">
        <v>0</v>
      </c>
      <c r="CK106" s="14">
        <v>0</v>
      </c>
      <c r="CL106" s="14">
        <v>0</v>
      </c>
      <c r="CM106" s="14">
        <v>0</v>
      </c>
      <c r="CN106" s="14">
        <v>0</v>
      </c>
      <c r="CO106" s="14">
        <v>0</v>
      </c>
      <c r="CP106" s="14">
        <v>0</v>
      </c>
      <c r="CQ106" s="14">
        <v>0</v>
      </c>
      <c r="CR106" s="14">
        <v>0</v>
      </c>
      <c r="CS106" s="14">
        <v>0</v>
      </c>
      <c r="CT106" s="14">
        <v>0</v>
      </c>
      <c r="CU106" s="14">
        <v>0</v>
      </c>
      <c r="CV106" s="14">
        <v>0</v>
      </c>
      <c r="CW106" s="14">
        <v>0</v>
      </c>
      <c r="CX106" s="14">
        <v>0</v>
      </c>
    </row>
    <row r="107" spans="1:102" ht="15">
      <c r="A107" s="13" t="s">
        <v>99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  <c r="Z107" s="14">
        <v>0</v>
      </c>
      <c r="AA107" s="14">
        <v>0</v>
      </c>
      <c r="AB107" s="14">
        <v>0</v>
      </c>
      <c r="AC107" s="14">
        <v>0</v>
      </c>
      <c r="AD107" s="14">
        <v>0</v>
      </c>
      <c r="AE107" s="14">
        <v>0</v>
      </c>
      <c r="AF107" s="14">
        <v>0</v>
      </c>
      <c r="AG107" s="14">
        <v>0</v>
      </c>
      <c r="AH107" s="14">
        <v>0</v>
      </c>
      <c r="AI107" s="14">
        <v>0</v>
      </c>
      <c r="AJ107" s="14">
        <v>0</v>
      </c>
      <c r="AK107" s="14">
        <v>0</v>
      </c>
      <c r="AL107" s="14">
        <v>0</v>
      </c>
      <c r="AM107" s="14">
        <v>0</v>
      </c>
      <c r="AN107" s="14">
        <v>0</v>
      </c>
      <c r="AO107" s="14">
        <v>0</v>
      </c>
      <c r="AP107" s="14">
        <v>0</v>
      </c>
      <c r="AQ107" s="14">
        <v>0</v>
      </c>
      <c r="AR107" s="14">
        <v>0</v>
      </c>
      <c r="AS107" s="14">
        <v>0</v>
      </c>
      <c r="AT107" s="14">
        <v>0</v>
      </c>
      <c r="AU107" s="14">
        <v>0</v>
      </c>
      <c r="AV107" s="14">
        <v>0</v>
      </c>
      <c r="AW107" s="14">
        <v>0</v>
      </c>
      <c r="AX107" s="14">
        <v>0</v>
      </c>
      <c r="AY107" s="14"/>
      <c r="AZ107" s="14"/>
      <c r="BA107" s="14">
        <v>0</v>
      </c>
      <c r="BB107" s="14">
        <v>0</v>
      </c>
      <c r="BC107" s="14">
        <v>0</v>
      </c>
      <c r="BD107" s="14"/>
      <c r="BE107" s="14">
        <v>0</v>
      </c>
      <c r="BF107" s="14">
        <v>0</v>
      </c>
      <c r="BG107" s="14">
        <v>0</v>
      </c>
      <c r="BH107" s="14">
        <v>0</v>
      </c>
      <c r="BI107" s="14">
        <v>0</v>
      </c>
      <c r="BJ107" s="14">
        <v>0</v>
      </c>
      <c r="BK107" s="14">
        <v>0</v>
      </c>
      <c r="BL107" s="14">
        <v>0</v>
      </c>
      <c r="BM107" s="14">
        <v>0</v>
      </c>
      <c r="BN107" s="14">
        <v>0</v>
      </c>
      <c r="BO107" s="14">
        <v>0</v>
      </c>
      <c r="BP107" s="14">
        <v>0</v>
      </c>
      <c r="BQ107" s="14">
        <v>0</v>
      </c>
      <c r="BR107" s="14">
        <v>0</v>
      </c>
      <c r="BS107" s="14">
        <v>0</v>
      </c>
      <c r="BT107" s="14">
        <v>0</v>
      </c>
      <c r="BU107" s="14">
        <v>0</v>
      </c>
      <c r="BV107" s="14">
        <v>0</v>
      </c>
      <c r="BW107" s="14">
        <v>0</v>
      </c>
      <c r="BX107" s="14">
        <v>0</v>
      </c>
      <c r="BY107" s="14">
        <v>0</v>
      </c>
      <c r="BZ107" s="14">
        <v>0</v>
      </c>
      <c r="CA107" s="14">
        <v>0</v>
      </c>
      <c r="CB107" s="14">
        <v>0</v>
      </c>
      <c r="CC107" s="14">
        <v>0</v>
      </c>
      <c r="CD107" s="14">
        <v>0</v>
      </c>
      <c r="CE107" s="14">
        <v>0</v>
      </c>
      <c r="CF107" s="14">
        <v>0</v>
      </c>
      <c r="CG107" s="14">
        <v>0</v>
      </c>
      <c r="CH107" s="14">
        <v>0</v>
      </c>
      <c r="CI107" s="14">
        <v>0</v>
      </c>
      <c r="CJ107" s="14">
        <v>0</v>
      </c>
      <c r="CK107" s="14">
        <v>0</v>
      </c>
      <c r="CL107" s="14">
        <v>0</v>
      </c>
      <c r="CM107" s="14">
        <v>0</v>
      </c>
      <c r="CN107" s="14">
        <v>0</v>
      </c>
      <c r="CO107" s="14">
        <v>0</v>
      </c>
      <c r="CP107" s="14">
        <v>0</v>
      </c>
      <c r="CQ107" s="14">
        <v>0</v>
      </c>
      <c r="CR107" s="14">
        <v>0</v>
      </c>
      <c r="CS107" s="14">
        <v>0</v>
      </c>
      <c r="CT107" s="14">
        <v>0</v>
      </c>
      <c r="CU107" s="14">
        <v>0</v>
      </c>
      <c r="CV107" s="14">
        <v>0</v>
      </c>
      <c r="CW107" s="14">
        <v>0</v>
      </c>
      <c r="CX107" s="14">
        <v>0</v>
      </c>
    </row>
    <row r="108" spans="1:102" ht="15">
      <c r="A108" s="13" t="s">
        <v>101</v>
      </c>
      <c r="B108" s="14">
        <v>0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  <c r="AA108" s="14">
        <v>0</v>
      </c>
      <c r="AB108" s="14">
        <v>0</v>
      </c>
      <c r="AC108" s="14">
        <v>0</v>
      </c>
      <c r="AD108" s="14">
        <v>0</v>
      </c>
      <c r="AE108" s="14">
        <v>0</v>
      </c>
      <c r="AF108" s="14">
        <v>0</v>
      </c>
      <c r="AG108" s="14">
        <v>0</v>
      </c>
      <c r="AH108" s="14">
        <v>0</v>
      </c>
      <c r="AI108" s="14">
        <v>0</v>
      </c>
      <c r="AJ108" s="14">
        <v>0</v>
      </c>
      <c r="AK108" s="14">
        <v>0</v>
      </c>
      <c r="AL108" s="14">
        <v>0</v>
      </c>
      <c r="AM108" s="14">
        <v>0</v>
      </c>
      <c r="AN108" s="14">
        <v>0</v>
      </c>
      <c r="AO108" s="14">
        <v>0</v>
      </c>
      <c r="AP108" s="14">
        <v>0</v>
      </c>
      <c r="AQ108" s="14">
        <v>0</v>
      </c>
      <c r="AR108" s="14">
        <v>0</v>
      </c>
      <c r="AS108" s="14">
        <v>0</v>
      </c>
      <c r="AT108" s="14">
        <v>0</v>
      </c>
      <c r="AU108" s="14">
        <v>0</v>
      </c>
      <c r="AV108" s="14">
        <v>0</v>
      </c>
      <c r="AW108" s="14">
        <v>0</v>
      </c>
      <c r="AX108" s="14">
        <v>0</v>
      </c>
      <c r="AY108" s="14"/>
      <c r="AZ108" s="14"/>
      <c r="BA108" s="14">
        <v>0</v>
      </c>
      <c r="BB108" s="14">
        <v>0</v>
      </c>
      <c r="BC108" s="14">
        <v>0</v>
      </c>
      <c r="BD108" s="14"/>
      <c r="BE108" s="14">
        <v>0</v>
      </c>
      <c r="BF108" s="14">
        <v>0</v>
      </c>
      <c r="BG108" s="14">
        <v>0</v>
      </c>
      <c r="BH108" s="14">
        <v>0</v>
      </c>
      <c r="BI108" s="14">
        <v>0</v>
      </c>
      <c r="BJ108" s="14">
        <v>0</v>
      </c>
      <c r="BK108" s="14">
        <v>0</v>
      </c>
      <c r="BL108" s="14">
        <v>0</v>
      </c>
      <c r="BM108" s="14">
        <v>0</v>
      </c>
      <c r="BN108" s="14">
        <v>0</v>
      </c>
      <c r="BO108" s="14">
        <v>0</v>
      </c>
      <c r="BP108" s="14">
        <v>0</v>
      </c>
      <c r="BQ108" s="14">
        <v>0</v>
      </c>
      <c r="BR108" s="14">
        <v>0</v>
      </c>
      <c r="BS108" s="14">
        <v>0</v>
      </c>
      <c r="BT108" s="14">
        <v>0</v>
      </c>
      <c r="BU108" s="14">
        <v>0</v>
      </c>
      <c r="BV108" s="14">
        <v>0</v>
      </c>
      <c r="BW108" s="14">
        <v>0</v>
      </c>
      <c r="BX108" s="14">
        <v>0</v>
      </c>
      <c r="BY108" s="14">
        <v>0</v>
      </c>
      <c r="BZ108" s="14">
        <v>0</v>
      </c>
      <c r="CA108" s="14">
        <v>0</v>
      </c>
      <c r="CB108" s="14">
        <v>0</v>
      </c>
      <c r="CC108" s="14">
        <v>0</v>
      </c>
      <c r="CD108" s="14">
        <v>0</v>
      </c>
      <c r="CE108" s="14">
        <v>0</v>
      </c>
      <c r="CF108" s="14">
        <v>0</v>
      </c>
      <c r="CG108" s="14">
        <v>0</v>
      </c>
      <c r="CH108" s="14">
        <v>0</v>
      </c>
      <c r="CI108" s="14">
        <v>0</v>
      </c>
      <c r="CJ108" s="14">
        <v>0</v>
      </c>
      <c r="CK108" s="14">
        <v>0</v>
      </c>
      <c r="CL108" s="14">
        <v>0</v>
      </c>
      <c r="CM108" s="14">
        <v>0</v>
      </c>
      <c r="CN108" s="14">
        <v>0</v>
      </c>
      <c r="CO108" s="14">
        <v>0</v>
      </c>
      <c r="CP108" s="14">
        <v>0</v>
      </c>
      <c r="CQ108" s="14">
        <v>0</v>
      </c>
      <c r="CR108" s="14">
        <v>0</v>
      </c>
      <c r="CS108" s="14">
        <v>0</v>
      </c>
      <c r="CT108" s="14">
        <v>0</v>
      </c>
      <c r="CU108" s="14">
        <v>0</v>
      </c>
      <c r="CV108" s="14">
        <v>0</v>
      </c>
      <c r="CW108" s="14">
        <v>0</v>
      </c>
      <c r="CX108" s="14">
        <v>0</v>
      </c>
    </row>
    <row r="109" spans="1:102" ht="15">
      <c r="A109" s="13" t="s">
        <v>105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  <c r="AA109" s="14">
        <v>0</v>
      </c>
      <c r="AB109" s="14">
        <v>0</v>
      </c>
      <c r="AC109" s="14">
        <v>0</v>
      </c>
      <c r="AD109" s="14">
        <v>0</v>
      </c>
      <c r="AE109" s="14">
        <v>0</v>
      </c>
      <c r="AF109" s="14">
        <v>0</v>
      </c>
      <c r="AG109" s="14">
        <v>0</v>
      </c>
      <c r="AH109" s="14">
        <v>0</v>
      </c>
      <c r="AI109" s="14">
        <v>0</v>
      </c>
      <c r="AJ109" s="14">
        <v>0</v>
      </c>
      <c r="AK109" s="14">
        <v>0</v>
      </c>
      <c r="AL109" s="14">
        <v>0</v>
      </c>
      <c r="AM109" s="14">
        <v>0</v>
      </c>
      <c r="AN109" s="14">
        <v>0</v>
      </c>
      <c r="AO109" s="14">
        <v>0</v>
      </c>
      <c r="AP109" s="14">
        <v>0</v>
      </c>
      <c r="AQ109" s="14">
        <v>0</v>
      </c>
      <c r="AR109" s="14">
        <v>0</v>
      </c>
      <c r="AS109" s="14">
        <v>0</v>
      </c>
      <c r="AT109" s="14">
        <v>0</v>
      </c>
      <c r="AU109" s="14">
        <v>0</v>
      </c>
      <c r="AV109" s="14">
        <v>0</v>
      </c>
      <c r="AW109" s="14">
        <v>0</v>
      </c>
      <c r="AX109" s="14">
        <v>0</v>
      </c>
      <c r="AY109" s="14"/>
      <c r="AZ109" s="14"/>
      <c r="BA109" s="14">
        <v>0</v>
      </c>
      <c r="BB109" s="14">
        <v>0</v>
      </c>
      <c r="BC109" s="14">
        <v>0</v>
      </c>
      <c r="BD109" s="14"/>
      <c r="BE109" s="14">
        <v>0</v>
      </c>
      <c r="BF109" s="14">
        <v>0</v>
      </c>
      <c r="BG109" s="14">
        <v>0</v>
      </c>
      <c r="BH109" s="14">
        <v>0</v>
      </c>
      <c r="BI109" s="14">
        <v>0</v>
      </c>
      <c r="BJ109" s="14">
        <v>0</v>
      </c>
      <c r="BK109" s="14">
        <v>0</v>
      </c>
      <c r="BL109" s="14">
        <v>0</v>
      </c>
      <c r="BM109" s="14">
        <v>0</v>
      </c>
      <c r="BN109" s="14">
        <v>0</v>
      </c>
      <c r="BO109" s="14">
        <v>0</v>
      </c>
      <c r="BP109" s="14">
        <v>0</v>
      </c>
      <c r="BQ109" s="14">
        <v>0</v>
      </c>
      <c r="BR109" s="14">
        <v>0</v>
      </c>
      <c r="BS109" s="14">
        <v>0</v>
      </c>
      <c r="BT109" s="14">
        <v>0</v>
      </c>
      <c r="BU109" s="14">
        <v>0</v>
      </c>
      <c r="BV109" s="14">
        <v>0</v>
      </c>
      <c r="BW109" s="14">
        <v>0</v>
      </c>
      <c r="BX109" s="14">
        <v>0</v>
      </c>
      <c r="BY109" s="14">
        <v>0</v>
      </c>
      <c r="BZ109" s="14">
        <v>0</v>
      </c>
      <c r="CA109" s="14">
        <v>0</v>
      </c>
      <c r="CB109" s="14">
        <v>0</v>
      </c>
      <c r="CC109" s="14">
        <v>0</v>
      </c>
      <c r="CD109" s="14">
        <v>0</v>
      </c>
      <c r="CE109" s="14">
        <v>0</v>
      </c>
      <c r="CF109" s="14">
        <v>0</v>
      </c>
      <c r="CG109" s="14">
        <v>0</v>
      </c>
      <c r="CH109" s="14">
        <v>0</v>
      </c>
      <c r="CI109" s="14">
        <v>0</v>
      </c>
      <c r="CJ109" s="14">
        <v>0</v>
      </c>
      <c r="CK109" s="14">
        <v>0</v>
      </c>
      <c r="CL109" s="14">
        <v>0</v>
      </c>
      <c r="CM109" s="14">
        <v>0</v>
      </c>
      <c r="CN109" s="14">
        <v>0</v>
      </c>
      <c r="CO109" s="14">
        <v>0</v>
      </c>
      <c r="CP109" s="14">
        <v>0</v>
      </c>
      <c r="CQ109" s="14">
        <v>0</v>
      </c>
      <c r="CR109" s="14">
        <v>0</v>
      </c>
      <c r="CS109" s="14">
        <v>0</v>
      </c>
      <c r="CT109" s="14">
        <v>0</v>
      </c>
      <c r="CU109" s="14">
        <v>0</v>
      </c>
      <c r="CV109" s="14">
        <v>0</v>
      </c>
      <c r="CW109" s="14">
        <v>0</v>
      </c>
      <c r="CX109" s="14">
        <v>0</v>
      </c>
    </row>
    <row r="110" spans="1:102" ht="15">
      <c r="A110" s="13" t="s">
        <v>26</v>
      </c>
      <c r="B110" s="14">
        <v>0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  <c r="Z110" s="14">
        <v>0</v>
      </c>
      <c r="AA110" s="14">
        <v>0</v>
      </c>
      <c r="AB110" s="14">
        <v>0</v>
      </c>
      <c r="AC110" s="14">
        <v>0</v>
      </c>
      <c r="AD110" s="14">
        <v>0</v>
      </c>
      <c r="AE110" s="14">
        <v>0</v>
      </c>
      <c r="AF110" s="14">
        <v>0</v>
      </c>
      <c r="AG110" s="14">
        <v>0</v>
      </c>
      <c r="AH110" s="14">
        <v>0</v>
      </c>
      <c r="AI110" s="14">
        <v>0</v>
      </c>
      <c r="AJ110" s="14">
        <v>0</v>
      </c>
      <c r="AK110" s="14">
        <v>0</v>
      </c>
      <c r="AL110" s="14">
        <v>0</v>
      </c>
      <c r="AM110" s="14">
        <v>0</v>
      </c>
      <c r="AN110" s="14">
        <v>0</v>
      </c>
      <c r="AO110" s="14">
        <v>0</v>
      </c>
      <c r="AP110" s="14">
        <v>0</v>
      </c>
      <c r="AQ110" s="14">
        <v>0</v>
      </c>
      <c r="AR110" s="14">
        <v>0</v>
      </c>
      <c r="AS110" s="14">
        <v>0</v>
      </c>
      <c r="AT110" s="14">
        <v>0</v>
      </c>
      <c r="AU110" s="14">
        <v>0</v>
      </c>
      <c r="AV110" s="14">
        <v>0</v>
      </c>
      <c r="AW110" s="14">
        <v>0</v>
      </c>
      <c r="AX110" s="14">
        <v>0</v>
      </c>
      <c r="AY110" s="14"/>
      <c r="AZ110" s="14"/>
      <c r="BA110" s="14">
        <v>0</v>
      </c>
      <c r="BB110" s="14">
        <v>0</v>
      </c>
      <c r="BC110" s="14">
        <v>0</v>
      </c>
      <c r="BD110" s="14"/>
      <c r="BE110" s="14">
        <v>0</v>
      </c>
      <c r="BF110" s="14">
        <v>0</v>
      </c>
      <c r="BG110" s="14">
        <v>0</v>
      </c>
      <c r="BH110" s="14">
        <v>0</v>
      </c>
      <c r="BI110" s="14">
        <v>0</v>
      </c>
      <c r="BJ110" s="14">
        <v>0</v>
      </c>
      <c r="BK110" s="14">
        <v>0</v>
      </c>
      <c r="BL110" s="14">
        <v>0</v>
      </c>
      <c r="BM110" s="14">
        <v>0</v>
      </c>
      <c r="BN110" s="14">
        <v>0</v>
      </c>
      <c r="BO110" s="14">
        <v>0</v>
      </c>
      <c r="BP110" s="14">
        <v>0</v>
      </c>
      <c r="BQ110" s="14">
        <v>0</v>
      </c>
      <c r="BR110" s="14">
        <v>0</v>
      </c>
      <c r="BS110" s="14">
        <v>0</v>
      </c>
      <c r="BT110" s="14">
        <v>0</v>
      </c>
      <c r="BU110" s="14">
        <v>0</v>
      </c>
      <c r="BV110" s="14">
        <v>0</v>
      </c>
      <c r="BW110" s="14">
        <v>0</v>
      </c>
      <c r="BX110" s="14">
        <v>0</v>
      </c>
      <c r="BY110" s="14">
        <v>0</v>
      </c>
      <c r="BZ110" s="14">
        <v>0</v>
      </c>
      <c r="CA110" s="14">
        <v>0</v>
      </c>
      <c r="CB110" s="14">
        <v>0</v>
      </c>
      <c r="CC110" s="14">
        <v>0</v>
      </c>
      <c r="CD110" s="14">
        <v>0</v>
      </c>
      <c r="CE110" s="14">
        <v>0</v>
      </c>
      <c r="CF110" s="14">
        <v>0</v>
      </c>
      <c r="CG110" s="14">
        <v>0</v>
      </c>
      <c r="CH110" s="14">
        <v>0</v>
      </c>
      <c r="CI110" s="14">
        <v>0</v>
      </c>
      <c r="CJ110" s="14">
        <v>0</v>
      </c>
      <c r="CK110" s="14">
        <v>0</v>
      </c>
      <c r="CL110" s="14">
        <v>0</v>
      </c>
      <c r="CM110" s="14">
        <v>0</v>
      </c>
      <c r="CN110" s="14">
        <v>0</v>
      </c>
      <c r="CO110" s="14">
        <v>0</v>
      </c>
      <c r="CP110" s="14">
        <v>0</v>
      </c>
      <c r="CQ110" s="14">
        <v>0</v>
      </c>
      <c r="CR110" s="14">
        <v>0</v>
      </c>
      <c r="CS110" s="14">
        <v>0</v>
      </c>
      <c r="CT110" s="14">
        <v>0</v>
      </c>
      <c r="CU110" s="14">
        <v>0</v>
      </c>
      <c r="CV110" s="14">
        <v>0</v>
      </c>
      <c r="CW110" s="14">
        <v>0</v>
      </c>
      <c r="CX110" s="14">
        <v>0</v>
      </c>
    </row>
    <row r="111" spans="1:102" ht="15">
      <c r="A111" s="13" t="s">
        <v>110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f>'Realign Cod 7d'!B27</f>
        <v>-10.051865657291758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0</v>
      </c>
      <c r="AA111" s="14">
        <v>0</v>
      </c>
      <c r="AB111" s="14">
        <v>0</v>
      </c>
      <c r="AC111" s="14">
        <v>0</v>
      </c>
      <c r="AD111" s="14">
        <v>0</v>
      </c>
      <c r="AE111" s="14">
        <v>0</v>
      </c>
      <c r="AF111" s="14">
        <v>0</v>
      </c>
      <c r="AG111" s="14">
        <v>0</v>
      </c>
      <c r="AH111" s="14">
        <v>0</v>
      </c>
      <c r="AI111" s="14">
        <v>0</v>
      </c>
      <c r="AJ111" s="14">
        <v>0</v>
      </c>
      <c r="AK111" s="14">
        <v>0</v>
      </c>
      <c r="AL111" s="14">
        <v>0</v>
      </c>
      <c r="AM111" s="14">
        <v>0</v>
      </c>
      <c r="AN111" s="14">
        <v>0</v>
      </c>
      <c r="AO111" s="14">
        <v>0</v>
      </c>
      <c r="AP111" s="14">
        <v>0</v>
      </c>
      <c r="AQ111" s="14">
        <v>0</v>
      </c>
      <c r="AR111" s="14">
        <v>0</v>
      </c>
      <c r="AS111" s="14">
        <v>0</v>
      </c>
      <c r="AT111" s="14">
        <v>0</v>
      </c>
      <c r="AU111" s="14">
        <v>0</v>
      </c>
      <c r="AV111" s="14">
        <v>0</v>
      </c>
      <c r="AW111" s="14">
        <v>0</v>
      </c>
      <c r="AX111" s="14">
        <v>0</v>
      </c>
      <c r="AY111" s="14"/>
      <c r="AZ111" s="14"/>
      <c r="BA111" s="14">
        <v>0</v>
      </c>
      <c r="BB111" s="14">
        <v>0</v>
      </c>
      <c r="BC111" s="14">
        <v>0</v>
      </c>
      <c r="BD111" s="14"/>
      <c r="BE111" s="14">
        <v>0</v>
      </c>
      <c r="BF111" s="14">
        <v>0</v>
      </c>
      <c r="BG111" s="14">
        <v>0</v>
      </c>
      <c r="BH111" s="14">
        <v>0</v>
      </c>
      <c r="BI111" s="14">
        <v>0</v>
      </c>
      <c r="BJ111" s="14">
        <v>0</v>
      </c>
      <c r="BK111" s="14">
        <v>0</v>
      </c>
      <c r="BL111" s="14">
        <v>0</v>
      </c>
      <c r="BM111" s="14">
        <v>0</v>
      </c>
      <c r="BN111" s="14">
        <v>0</v>
      </c>
      <c r="BO111" s="14">
        <v>0</v>
      </c>
      <c r="BP111" s="14">
        <v>0</v>
      </c>
      <c r="BQ111" s="14">
        <v>0</v>
      </c>
      <c r="BR111" s="14">
        <v>0</v>
      </c>
      <c r="BS111" s="14">
        <v>0</v>
      </c>
      <c r="BT111" s="14">
        <v>0</v>
      </c>
      <c r="BU111" s="14">
        <v>0</v>
      </c>
      <c r="BV111" s="14">
        <v>0</v>
      </c>
      <c r="BW111" s="14">
        <v>0</v>
      </c>
      <c r="BX111" s="14">
        <v>0</v>
      </c>
      <c r="BY111" s="14">
        <v>0</v>
      </c>
      <c r="BZ111" s="14">
        <v>0</v>
      </c>
      <c r="CA111" s="14">
        <v>0</v>
      </c>
      <c r="CB111" s="14">
        <v>0</v>
      </c>
      <c r="CC111" s="14">
        <v>0</v>
      </c>
      <c r="CD111" s="14">
        <v>0</v>
      </c>
      <c r="CE111" s="14">
        <v>0</v>
      </c>
      <c r="CF111" s="14">
        <v>0</v>
      </c>
      <c r="CG111" s="14">
        <v>0</v>
      </c>
      <c r="CH111" s="14">
        <v>0</v>
      </c>
      <c r="CI111" s="14">
        <v>0</v>
      </c>
      <c r="CJ111" s="14">
        <v>0</v>
      </c>
      <c r="CK111" s="14">
        <v>0</v>
      </c>
      <c r="CL111" s="14">
        <v>0</v>
      </c>
      <c r="CM111" s="14">
        <v>0</v>
      </c>
      <c r="CN111" s="14">
        <v>0</v>
      </c>
      <c r="CO111" s="14">
        <v>0</v>
      </c>
      <c r="CP111" s="14">
        <v>0</v>
      </c>
      <c r="CQ111" s="14">
        <v>0</v>
      </c>
      <c r="CR111" s="14">
        <v>0</v>
      </c>
      <c r="CS111" s="14">
        <v>0</v>
      </c>
      <c r="CT111" s="14">
        <v>0</v>
      </c>
      <c r="CU111" s="14">
        <v>0</v>
      </c>
      <c r="CV111" s="14">
        <v>0</v>
      </c>
      <c r="CW111" s="14">
        <v>0</v>
      </c>
      <c r="CX111" s="14">
        <v>0</v>
      </c>
    </row>
    <row r="112" spans="1:102" ht="15">
      <c r="A112" s="13" t="s">
        <v>111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  <c r="Z112" s="14">
        <v>0</v>
      </c>
      <c r="AA112" s="14">
        <v>0</v>
      </c>
      <c r="AB112" s="14">
        <v>0</v>
      </c>
      <c r="AC112" s="14">
        <v>0</v>
      </c>
      <c r="AD112" s="14">
        <v>0</v>
      </c>
      <c r="AE112" s="14">
        <v>0</v>
      </c>
      <c r="AF112" s="14">
        <v>0</v>
      </c>
      <c r="AG112" s="14">
        <v>0</v>
      </c>
      <c r="AH112" s="14">
        <v>0</v>
      </c>
      <c r="AI112" s="14">
        <v>0</v>
      </c>
      <c r="AJ112" s="14">
        <v>0</v>
      </c>
      <c r="AK112" s="14">
        <v>0</v>
      </c>
      <c r="AL112" s="14">
        <v>0</v>
      </c>
      <c r="AM112" s="14">
        <v>0</v>
      </c>
      <c r="AN112" s="14">
        <v>0</v>
      </c>
      <c r="AO112" s="14">
        <v>0</v>
      </c>
      <c r="AP112" s="14">
        <v>0</v>
      </c>
      <c r="AQ112" s="14">
        <v>0</v>
      </c>
      <c r="AR112" s="14">
        <v>0</v>
      </c>
      <c r="AS112" s="14">
        <v>0</v>
      </c>
      <c r="AT112" s="14">
        <v>0</v>
      </c>
      <c r="AU112" s="14">
        <v>0</v>
      </c>
      <c r="AV112" s="14">
        <v>0</v>
      </c>
      <c r="AW112" s="14">
        <v>0</v>
      </c>
      <c r="AX112" s="14">
        <v>0</v>
      </c>
      <c r="AY112" s="14"/>
      <c r="AZ112" s="14"/>
      <c r="BA112" s="14">
        <v>0</v>
      </c>
      <c r="BB112" s="14">
        <v>0</v>
      </c>
      <c r="BC112" s="14">
        <v>0</v>
      </c>
      <c r="BD112" s="14"/>
      <c r="BE112" s="14">
        <v>0</v>
      </c>
      <c r="BF112" s="14">
        <v>0</v>
      </c>
      <c r="BG112" s="14">
        <v>0</v>
      </c>
      <c r="BH112" s="14">
        <v>0</v>
      </c>
      <c r="BI112" s="14">
        <v>0</v>
      </c>
      <c r="BJ112" s="14">
        <v>0</v>
      </c>
      <c r="BK112" s="14">
        <v>0</v>
      </c>
      <c r="BL112" s="14">
        <v>0</v>
      </c>
      <c r="BM112" s="14">
        <v>0</v>
      </c>
      <c r="BN112" s="14">
        <v>0</v>
      </c>
      <c r="BO112" s="14">
        <v>0</v>
      </c>
      <c r="BP112" s="14">
        <v>0</v>
      </c>
      <c r="BQ112" s="14">
        <v>0</v>
      </c>
      <c r="BR112" s="14">
        <v>0</v>
      </c>
      <c r="BS112" s="14">
        <v>0</v>
      </c>
      <c r="BT112" s="14">
        <v>0</v>
      </c>
      <c r="BU112" s="14">
        <v>0</v>
      </c>
      <c r="BV112" s="14">
        <v>0</v>
      </c>
      <c r="BW112" s="14">
        <v>0</v>
      </c>
      <c r="BX112" s="14">
        <v>0</v>
      </c>
      <c r="BY112" s="14">
        <v>0</v>
      </c>
      <c r="BZ112" s="14">
        <v>0</v>
      </c>
      <c r="CA112" s="14">
        <v>0</v>
      </c>
      <c r="CB112" s="14">
        <v>0</v>
      </c>
      <c r="CC112" s="14">
        <v>0</v>
      </c>
      <c r="CD112" s="14">
        <v>0</v>
      </c>
      <c r="CE112" s="14">
        <v>0</v>
      </c>
      <c r="CF112" s="14">
        <v>0</v>
      </c>
      <c r="CG112" s="14">
        <v>0</v>
      </c>
      <c r="CH112" s="14">
        <v>0</v>
      </c>
      <c r="CI112" s="14">
        <v>0</v>
      </c>
      <c r="CJ112" s="14">
        <v>0</v>
      </c>
      <c r="CK112" s="14">
        <v>0</v>
      </c>
      <c r="CL112" s="14">
        <v>0</v>
      </c>
      <c r="CM112" s="14">
        <v>0</v>
      </c>
      <c r="CN112" s="14">
        <v>0</v>
      </c>
      <c r="CO112" s="14">
        <v>0</v>
      </c>
      <c r="CP112" s="14">
        <v>0</v>
      </c>
      <c r="CQ112" s="14">
        <v>0</v>
      </c>
      <c r="CR112" s="14">
        <v>0</v>
      </c>
      <c r="CS112" s="14">
        <v>0</v>
      </c>
      <c r="CT112" s="14">
        <v>0</v>
      </c>
      <c r="CU112" s="14">
        <v>0</v>
      </c>
      <c r="CV112" s="14">
        <v>0</v>
      </c>
      <c r="CW112" s="14">
        <v>0</v>
      </c>
      <c r="CX112" s="14">
        <v>0</v>
      </c>
    </row>
    <row r="113" spans="1:102" ht="15">
      <c r="A113" s="13" t="s">
        <v>91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  <c r="Z113" s="14">
        <v>0</v>
      </c>
      <c r="AA113" s="14">
        <v>0</v>
      </c>
      <c r="AB113" s="14">
        <v>0</v>
      </c>
      <c r="AC113" s="14">
        <v>0</v>
      </c>
      <c r="AD113" s="14">
        <v>0</v>
      </c>
      <c r="AE113" s="14">
        <v>0</v>
      </c>
      <c r="AF113" s="14">
        <v>0</v>
      </c>
      <c r="AG113" s="14">
        <v>0</v>
      </c>
      <c r="AH113" s="14">
        <v>0</v>
      </c>
      <c r="AI113" s="14">
        <v>0</v>
      </c>
      <c r="AJ113" s="14">
        <v>0</v>
      </c>
      <c r="AK113" s="14">
        <v>0</v>
      </c>
      <c r="AL113" s="14">
        <v>0</v>
      </c>
      <c r="AM113" s="14">
        <v>0</v>
      </c>
      <c r="AN113" s="14">
        <v>0</v>
      </c>
      <c r="AO113" s="14">
        <v>0</v>
      </c>
      <c r="AP113" s="14">
        <v>0</v>
      </c>
      <c r="AQ113" s="14">
        <v>0</v>
      </c>
      <c r="AR113" s="14">
        <v>0</v>
      </c>
      <c r="AS113" s="14">
        <v>0</v>
      </c>
      <c r="AT113" s="14">
        <v>0</v>
      </c>
      <c r="AU113" s="14">
        <v>0</v>
      </c>
      <c r="AV113" s="14">
        <v>0</v>
      </c>
      <c r="AW113" s="14">
        <v>0</v>
      </c>
      <c r="AX113" s="14">
        <v>0</v>
      </c>
      <c r="AY113" s="14"/>
      <c r="AZ113" s="14"/>
      <c r="BA113" s="14">
        <v>0</v>
      </c>
      <c r="BB113" s="14">
        <v>0</v>
      </c>
      <c r="BC113" s="14">
        <v>0</v>
      </c>
      <c r="BD113" s="14"/>
      <c r="BE113" s="14">
        <v>0</v>
      </c>
      <c r="BF113" s="14">
        <v>0</v>
      </c>
      <c r="BG113" s="14">
        <v>0</v>
      </c>
      <c r="BH113" s="14">
        <v>0</v>
      </c>
      <c r="BI113" s="14">
        <v>0</v>
      </c>
      <c r="BJ113" s="14">
        <v>0</v>
      </c>
      <c r="BK113" s="14">
        <v>0</v>
      </c>
      <c r="BL113" s="14">
        <v>0</v>
      </c>
      <c r="BM113" s="14">
        <v>0</v>
      </c>
      <c r="BN113" s="14">
        <v>0</v>
      </c>
      <c r="BO113" s="14">
        <v>0</v>
      </c>
      <c r="BP113" s="14">
        <v>0</v>
      </c>
      <c r="BQ113" s="14">
        <v>0</v>
      </c>
      <c r="BR113" s="14">
        <v>0</v>
      </c>
      <c r="BS113" s="14">
        <v>0</v>
      </c>
      <c r="BT113" s="14">
        <v>0</v>
      </c>
      <c r="BU113" s="14">
        <v>0</v>
      </c>
      <c r="BV113" s="14">
        <v>0</v>
      </c>
      <c r="BW113" s="14">
        <v>0</v>
      </c>
      <c r="BX113" s="14">
        <v>0</v>
      </c>
      <c r="BY113" s="14">
        <v>0</v>
      </c>
      <c r="BZ113" s="14">
        <v>0</v>
      </c>
      <c r="CA113" s="14">
        <v>0</v>
      </c>
      <c r="CB113" s="14">
        <v>0</v>
      </c>
      <c r="CC113" s="14">
        <v>0</v>
      </c>
      <c r="CD113" s="14">
        <v>0</v>
      </c>
      <c r="CE113" s="14">
        <v>0</v>
      </c>
      <c r="CF113" s="14">
        <v>0</v>
      </c>
      <c r="CG113" s="14">
        <v>0</v>
      </c>
      <c r="CH113" s="14">
        <v>0</v>
      </c>
      <c r="CI113" s="14">
        <v>0</v>
      </c>
      <c r="CJ113" s="14">
        <v>0</v>
      </c>
      <c r="CK113" s="14">
        <v>0</v>
      </c>
      <c r="CL113" s="14">
        <v>0</v>
      </c>
      <c r="CM113" s="14">
        <v>0</v>
      </c>
      <c r="CN113" s="14">
        <v>0</v>
      </c>
      <c r="CO113" s="14">
        <v>0</v>
      </c>
      <c r="CP113" s="14">
        <v>0</v>
      </c>
      <c r="CQ113" s="14">
        <v>0</v>
      </c>
      <c r="CR113" s="14">
        <v>0</v>
      </c>
      <c r="CS113" s="14">
        <v>0</v>
      </c>
      <c r="CT113" s="14">
        <v>0</v>
      </c>
      <c r="CU113" s="14">
        <v>0</v>
      </c>
      <c r="CV113" s="14">
        <v>0</v>
      </c>
      <c r="CW113" s="14">
        <v>0</v>
      </c>
      <c r="CX113" s="14">
        <v>0</v>
      </c>
    </row>
    <row r="114" spans="1:102" ht="15">
      <c r="A114" s="13" t="s">
        <v>96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  <c r="Z114" s="14">
        <v>0</v>
      </c>
      <c r="AA114" s="14">
        <v>0</v>
      </c>
      <c r="AB114" s="14">
        <v>0</v>
      </c>
      <c r="AC114" s="14">
        <v>0</v>
      </c>
      <c r="AD114" s="14">
        <v>0</v>
      </c>
      <c r="AE114" s="14">
        <v>0</v>
      </c>
      <c r="AF114" s="14">
        <v>0</v>
      </c>
      <c r="AG114" s="14">
        <v>0</v>
      </c>
      <c r="AH114" s="14">
        <v>0</v>
      </c>
      <c r="AI114" s="14">
        <v>0</v>
      </c>
      <c r="AJ114" s="14">
        <v>0</v>
      </c>
      <c r="AK114" s="14">
        <v>0</v>
      </c>
      <c r="AL114" s="14">
        <v>0</v>
      </c>
      <c r="AM114" s="14">
        <v>0</v>
      </c>
      <c r="AN114" s="14">
        <v>0</v>
      </c>
      <c r="AO114" s="14">
        <v>0</v>
      </c>
      <c r="AP114" s="14">
        <v>0</v>
      </c>
      <c r="AQ114" s="14">
        <v>0</v>
      </c>
      <c r="AR114" s="14">
        <v>0</v>
      </c>
      <c r="AS114" s="14">
        <v>0</v>
      </c>
      <c r="AT114" s="14">
        <v>0</v>
      </c>
      <c r="AU114" s="14">
        <v>0</v>
      </c>
      <c r="AV114" s="14">
        <v>0</v>
      </c>
      <c r="AW114" s="14">
        <v>0</v>
      </c>
      <c r="AX114" s="14">
        <v>0</v>
      </c>
      <c r="AY114" s="14"/>
      <c r="AZ114" s="14"/>
      <c r="BA114" s="14">
        <v>0</v>
      </c>
      <c r="BB114" s="14">
        <v>0</v>
      </c>
      <c r="BC114" s="14">
        <v>0</v>
      </c>
      <c r="BD114" s="14"/>
      <c r="BE114" s="14">
        <v>0</v>
      </c>
      <c r="BF114" s="14">
        <v>0</v>
      </c>
      <c r="BG114" s="14">
        <v>0</v>
      </c>
      <c r="BH114" s="14">
        <v>0</v>
      </c>
      <c r="BI114" s="14">
        <v>0</v>
      </c>
      <c r="BJ114" s="14">
        <v>0</v>
      </c>
      <c r="BK114" s="14">
        <v>0</v>
      </c>
      <c r="BL114" s="14">
        <v>0</v>
      </c>
      <c r="BM114" s="14">
        <v>0</v>
      </c>
      <c r="BN114" s="14">
        <v>0</v>
      </c>
      <c r="BO114" s="14">
        <v>0</v>
      </c>
      <c r="BP114" s="14">
        <v>0</v>
      </c>
      <c r="BQ114" s="14">
        <v>0</v>
      </c>
      <c r="BR114" s="14">
        <v>0</v>
      </c>
      <c r="BS114" s="14">
        <v>0</v>
      </c>
      <c r="BT114" s="14">
        <v>0</v>
      </c>
      <c r="BU114" s="14">
        <v>0</v>
      </c>
      <c r="BV114" s="14">
        <v>0</v>
      </c>
      <c r="BW114" s="14">
        <v>0</v>
      </c>
      <c r="BX114" s="14">
        <v>0</v>
      </c>
      <c r="BY114" s="14">
        <v>0</v>
      </c>
      <c r="BZ114" s="14">
        <v>0</v>
      </c>
      <c r="CA114" s="14">
        <v>0</v>
      </c>
      <c r="CB114" s="14">
        <v>0</v>
      </c>
      <c r="CC114" s="14">
        <v>0</v>
      </c>
      <c r="CD114" s="14">
        <v>0</v>
      </c>
      <c r="CE114" s="14">
        <v>0</v>
      </c>
      <c r="CF114" s="14">
        <v>0</v>
      </c>
      <c r="CG114" s="14">
        <v>0</v>
      </c>
      <c r="CH114" s="14">
        <v>0</v>
      </c>
      <c r="CI114" s="14">
        <v>0</v>
      </c>
      <c r="CJ114" s="14">
        <v>0</v>
      </c>
      <c r="CK114" s="14">
        <v>0</v>
      </c>
      <c r="CL114" s="14">
        <v>0</v>
      </c>
      <c r="CM114" s="14">
        <v>0</v>
      </c>
      <c r="CN114" s="14">
        <v>0</v>
      </c>
      <c r="CO114" s="14">
        <v>0</v>
      </c>
      <c r="CP114" s="14">
        <v>0</v>
      </c>
      <c r="CQ114" s="14">
        <v>0</v>
      </c>
      <c r="CR114" s="14">
        <v>0</v>
      </c>
      <c r="CS114" s="14">
        <v>0</v>
      </c>
      <c r="CT114" s="14">
        <v>0</v>
      </c>
      <c r="CU114" s="14">
        <v>0</v>
      </c>
      <c r="CV114" s="14">
        <v>0</v>
      </c>
      <c r="CW114" s="14">
        <v>0</v>
      </c>
      <c r="CX114" s="14">
        <v>0</v>
      </c>
    </row>
    <row r="115" spans="1:102" ht="15">
      <c r="A115" s="13" t="s">
        <v>100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  <c r="Z115" s="14">
        <v>0</v>
      </c>
      <c r="AA115" s="14">
        <v>0</v>
      </c>
      <c r="AB115" s="14">
        <v>0</v>
      </c>
      <c r="AC115" s="14">
        <v>0</v>
      </c>
      <c r="AD115" s="14">
        <v>0</v>
      </c>
      <c r="AE115" s="14">
        <v>0</v>
      </c>
      <c r="AF115" s="14">
        <v>0</v>
      </c>
      <c r="AG115" s="14">
        <v>0</v>
      </c>
      <c r="AH115" s="14">
        <v>0</v>
      </c>
      <c r="AI115" s="14">
        <v>0</v>
      </c>
      <c r="AJ115" s="14">
        <v>0</v>
      </c>
      <c r="AK115" s="14">
        <v>0</v>
      </c>
      <c r="AL115" s="14">
        <v>0</v>
      </c>
      <c r="AM115" s="14">
        <v>0</v>
      </c>
      <c r="AN115" s="14">
        <v>0</v>
      </c>
      <c r="AO115" s="14">
        <v>0</v>
      </c>
      <c r="AP115" s="14">
        <v>0</v>
      </c>
      <c r="AQ115" s="14">
        <v>0</v>
      </c>
      <c r="AR115" s="14">
        <v>0</v>
      </c>
      <c r="AS115" s="14">
        <v>0</v>
      </c>
      <c r="AT115" s="14">
        <v>0</v>
      </c>
      <c r="AU115" s="14">
        <v>0</v>
      </c>
      <c r="AV115" s="14">
        <v>0</v>
      </c>
      <c r="AW115" s="14">
        <v>0</v>
      </c>
      <c r="AX115" s="14">
        <v>0</v>
      </c>
      <c r="AY115" s="14"/>
      <c r="AZ115" s="14"/>
      <c r="BA115" s="14">
        <v>0</v>
      </c>
      <c r="BB115" s="14">
        <v>0</v>
      </c>
      <c r="BC115" s="14">
        <v>0</v>
      </c>
      <c r="BD115" s="14"/>
      <c r="BE115" s="14">
        <v>0</v>
      </c>
      <c r="BF115" s="14">
        <v>0</v>
      </c>
      <c r="BG115" s="14">
        <v>0</v>
      </c>
      <c r="BH115" s="14">
        <v>0</v>
      </c>
      <c r="BI115" s="14">
        <v>0</v>
      </c>
      <c r="BJ115" s="14">
        <v>0</v>
      </c>
      <c r="BK115" s="14">
        <v>0</v>
      </c>
      <c r="BL115" s="14">
        <v>0</v>
      </c>
      <c r="BM115" s="14">
        <v>0</v>
      </c>
      <c r="BN115" s="14">
        <v>0</v>
      </c>
      <c r="BO115" s="14">
        <v>0</v>
      </c>
      <c r="BP115" s="14">
        <v>0</v>
      </c>
      <c r="BQ115" s="14">
        <v>0</v>
      </c>
      <c r="BR115" s="14">
        <v>0</v>
      </c>
      <c r="BS115" s="14">
        <v>0</v>
      </c>
      <c r="BT115" s="14">
        <v>0</v>
      </c>
      <c r="BU115" s="14">
        <v>0</v>
      </c>
      <c r="BV115" s="14">
        <v>0</v>
      </c>
      <c r="BW115" s="14">
        <v>0</v>
      </c>
      <c r="BX115" s="14">
        <v>0</v>
      </c>
      <c r="BY115" s="14">
        <v>0</v>
      </c>
      <c r="BZ115" s="14">
        <v>0</v>
      </c>
      <c r="CA115" s="14">
        <v>0</v>
      </c>
      <c r="CB115" s="14">
        <v>0</v>
      </c>
      <c r="CC115" s="14">
        <v>0</v>
      </c>
      <c r="CD115" s="14">
        <v>0</v>
      </c>
      <c r="CE115" s="14">
        <v>0</v>
      </c>
      <c r="CF115" s="14">
        <v>0</v>
      </c>
      <c r="CG115" s="14">
        <v>0</v>
      </c>
      <c r="CH115" s="14">
        <v>0</v>
      </c>
      <c r="CI115" s="14">
        <v>0</v>
      </c>
      <c r="CJ115" s="14">
        <v>0</v>
      </c>
      <c r="CK115" s="14">
        <v>0</v>
      </c>
      <c r="CL115" s="14">
        <v>0</v>
      </c>
      <c r="CM115" s="14">
        <v>0</v>
      </c>
      <c r="CN115" s="14">
        <v>0</v>
      </c>
      <c r="CO115" s="14">
        <v>0</v>
      </c>
      <c r="CP115" s="14">
        <v>0</v>
      </c>
      <c r="CQ115" s="14">
        <v>0</v>
      </c>
      <c r="CR115" s="14">
        <v>0</v>
      </c>
      <c r="CS115" s="14">
        <v>0</v>
      </c>
      <c r="CT115" s="14">
        <v>0</v>
      </c>
      <c r="CU115" s="14">
        <v>0</v>
      </c>
      <c r="CV115" s="14">
        <v>0</v>
      </c>
      <c r="CW115" s="14">
        <v>0</v>
      </c>
      <c r="CX115" s="14">
        <v>0</v>
      </c>
    </row>
    <row r="116" spans="1:102" ht="15">
      <c r="A116" s="13" t="s">
        <v>102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  <c r="Z116" s="14">
        <v>0</v>
      </c>
      <c r="AA116" s="14">
        <v>0</v>
      </c>
      <c r="AB116" s="14">
        <v>0</v>
      </c>
      <c r="AC116" s="14">
        <v>0</v>
      </c>
      <c r="AD116" s="14">
        <v>0</v>
      </c>
      <c r="AE116" s="14">
        <v>0</v>
      </c>
      <c r="AF116" s="14">
        <v>0</v>
      </c>
      <c r="AG116" s="14">
        <v>0</v>
      </c>
      <c r="AH116" s="14">
        <v>0</v>
      </c>
      <c r="AI116" s="14">
        <v>0</v>
      </c>
      <c r="AJ116" s="14">
        <v>0</v>
      </c>
      <c r="AK116" s="14">
        <v>0</v>
      </c>
      <c r="AL116" s="14">
        <v>0</v>
      </c>
      <c r="AM116" s="14">
        <v>0</v>
      </c>
      <c r="AN116" s="14">
        <v>0</v>
      </c>
      <c r="AO116" s="14">
        <v>0</v>
      </c>
      <c r="AP116" s="14">
        <v>0</v>
      </c>
      <c r="AQ116" s="14">
        <v>0</v>
      </c>
      <c r="AR116" s="14">
        <v>0</v>
      </c>
      <c r="AS116" s="14">
        <v>0</v>
      </c>
      <c r="AT116" s="14">
        <v>0</v>
      </c>
      <c r="AU116" s="14">
        <v>0</v>
      </c>
      <c r="AV116" s="14">
        <v>0</v>
      </c>
      <c r="AW116" s="14">
        <v>0</v>
      </c>
      <c r="AX116" s="14">
        <v>0</v>
      </c>
      <c r="AY116" s="14"/>
      <c r="AZ116" s="14"/>
      <c r="BA116" s="14">
        <v>0</v>
      </c>
      <c r="BB116" s="14">
        <v>0</v>
      </c>
      <c r="BC116" s="14">
        <v>0</v>
      </c>
      <c r="BD116" s="14"/>
      <c r="BE116" s="14">
        <v>0</v>
      </c>
      <c r="BF116" s="14">
        <v>0</v>
      </c>
      <c r="BG116" s="14">
        <v>0</v>
      </c>
      <c r="BH116" s="14">
        <v>0</v>
      </c>
      <c r="BI116" s="14">
        <v>0</v>
      </c>
      <c r="BJ116" s="14">
        <v>0</v>
      </c>
      <c r="BK116" s="14">
        <v>0</v>
      </c>
      <c r="BL116" s="14">
        <v>0</v>
      </c>
      <c r="BM116" s="14">
        <v>0</v>
      </c>
      <c r="BN116" s="14">
        <v>0</v>
      </c>
      <c r="BO116" s="14">
        <v>0</v>
      </c>
      <c r="BP116" s="14">
        <v>0</v>
      </c>
      <c r="BQ116" s="14">
        <v>0</v>
      </c>
      <c r="BR116" s="14">
        <v>0</v>
      </c>
      <c r="BS116" s="14">
        <v>0</v>
      </c>
      <c r="BT116" s="14">
        <v>0</v>
      </c>
      <c r="BU116" s="14">
        <v>0</v>
      </c>
      <c r="BV116" s="14">
        <v>0</v>
      </c>
      <c r="BW116" s="14">
        <v>0</v>
      </c>
      <c r="BX116" s="14">
        <v>0</v>
      </c>
      <c r="BY116" s="14">
        <v>0</v>
      </c>
      <c r="BZ116" s="14">
        <v>0</v>
      </c>
      <c r="CA116" s="14">
        <v>0</v>
      </c>
      <c r="CB116" s="14">
        <v>0</v>
      </c>
      <c r="CC116" s="14">
        <v>0</v>
      </c>
      <c r="CD116" s="14">
        <v>0</v>
      </c>
      <c r="CE116" s="14">
        <v>0</v>
      </c>
      <c r="CF116" s="14">
        <v>0</v>
      </c>
      <c r="CG116" s="14">
        <v>0</v>
      </c>
      <c r="CH116" s="14">
        <v>0</v>
      </c>
      <c r="CI116" s="14">
        <v>0</v>
      </c>
      <c r="CJ116" s="14">
        <v>0</v>
      </c>
      <c r="CK116" s="14">
        <v>0</v>
      </c>
      <c r="CL116" s="14">
        <v>0</v>
      </c>
      <c r="CM116" s="14">
        <v>0</v>
      </c>
      <c r="CN116" s="14">
        <v>0</v>
      </c>
      <c r="CO116" s="14">
        <v>0</v>
      </c>
      <c r="CP116" s="14">
        <v>0</v>
      </c>
      <c r="CQ116" s="14">
        <v>0</v>
      </c>
      <c r="CR116" s="14">
        <v>0</v>
      </c>
      <c r="CS116" s="14">
        <v>0</v>
      </c>
      <c r="CT116" s="14">
        <v>0</v>
      </c>
      <c r="CU116" s="14">
        <v>0</v>
      </c>
      <c r="CV116" s="14">
        <v>0</v>
      </c>
      <c r="CW116" s="14">
        <v>0</v>
      </c>
      <c r="CX116" s="14">
        <v>0</v>
      </c>
    </row>
    <row r="117" spans="1:102" ht="15">
      <c r="A117" s="13" t="s">
        <v>106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  <c r="Z117" s="14">
        <v>0</v>
      </c>
      <c r="AA117" s="14">
        <v>0</v>
      </c>
      <c r="AB117" s="14">
        <v>0</v>
      </c>
      <c r="AC117" s="14">
        <v>0</v>
      </c>
      <c r="AD117" s="14">
        <v>0</v>
      </c>
      <c r="AE117" s="14">
        <v>0</v>
      </c>
      <c r="AF117" s="14">
        <v>0</v>
      </c>
      <c r="AG117" s="14">
        <v>0</v>
      </c>
      <c r="AH117" s="14">
        <v>0</v>
      </c>
      <c r="AI117" s="14">
        <v>0</v>
      </c>
      <c r="AJ117" s="14">
        <v>0</v>
      </c>
      <c r="AK117" s="14">
        <v>0</v>
      </c>
      <c r="AL117" s="14">
        <v>0</v>
      </c>
      <c r="AM117" s="14">
        <v>0</v>
      </c>
      <c r="AN117" s="14">
        <v>0</v>
      </c>
      <c r="AO117" s="14">
        <v>0</v>
      </c>
      <c r="AP117" s="14">
        <v>0</v>
      </c>
      <c r="AQ117" s="14">
        <v>0</v>
      </c>
      <c r="AR117" s="14">
        <v>0</v>
      </c>
      <c r="AS117" s="14">
        <v>0</v>
      </c>
      <c r="AT117" s="14">
        <v>0</v>
      </c>
      <c r="AU117" s="14">
        <v>0</v>
      </c>
      <c r="AV117" s="14">
        <v>0</v>
      </c>
      <c r="AW117" s="14">
        <v>0</v>
      </c>
      <c r="AX117" s="14">
        <v>0</v>
      </c>
      <c r="AY117" s="14"/>
      <c r="AZ117" s="14"/>
      <c r="BA117" s="14">
        <v>0</v>
      </c>
      <c r="BB117" s="14">
        <v>0</v>
      </c>
      <c r="BC117" s="14">
        <v>0</v>
      </c>
      <c r="BD117" s="14"/>
      <c r="BE117" s="14">
        <v>0</v>
      </c>
      <c r="BF117" s="14">
        <v>0</v>
      </c>
      <c r="BG117" s="14">
        <v>0</v>
      </c>
      <c r="BH117" s="14">
        <v>0</v>
      </c>
      <c r="BI117" s="14">
        <v>0</v>
      </c>
      <c r="BJ117" s="14">
        <v>0</v>
      </c>
      <c r="BK117" s="14">
        <v>0</v>
      </c>
      <c r="BL117" s="14">
        <v>0</v>
      </c>
      <c r="BM117" s="14">
        <v>0</v>
      </c>
      <c r="BN117" s="14">
        <v>0</v>
      </c>
      <c r="BO117" s="14">
        <v>0</v>
      </c>
      <c r="BP117" s="14">
        <v>0</v>
      </c>
      <c r="BQ117" s="14">
        <v>0</v>
      </c>
      <c r="BR117" s="14">
        <v>0</v>
      </c>
      <c r="BS117" s="14">
        <v>0</v>
      </c>
      <c r="BT117" s="14">
        <v>0</v>
      </c>
      <c r="BU117" s="14">
        <v>0</v>
      </c>
      <c r="BV117" s="14">
        <v>0</v>
      </c>
      <c r="BW117" s="14">
        <v>0</v>
      </c>
      <c r="BX117" s="14">
        <v>0</v>
      </c>
      <c r="BY117" s="14">
        <v>0</v>
      </c>
      <c r="BZ117" s="14">
        <v>0</v>
      </c>
      <c r="CA117" s="14">
        <v>0</v>
      </c>
      <c r="CB117" s="14">
        <v>0</v>
      </c>
      <c r="CC117" s="14">
        <v>0</v>
      </c>
      <c r="CD117" s="14">
        <v>0</v>
      </c>
      <c r="CE117" s="14">
        <v>0</v>
      </c>
      <c r="CF117" s="14">
        <v>0</v>
      </c>
      <c r="CG117" s="14">
        <v>0</v>
      </c>
      <c r="CH117" s="14">
        <v>0</v>
      </c>
      <c r="CI117" s="14">
        <v>0</v>
      </c>
      <c r="CJ117" s="14">
        <v>0</v>
      </c>
      <c r="CK117" s="14">
        <v>0</v>
      </c>
      <c r="CL117" s="14">
        <v>0</v>
      </c>
      <c r="CM117" s="14">
        <v>0</v>
      </c>
      <c r="CN117" s="14">
        <v>0</v>
      </c>
      <c r="CO117" s="14">
        <v>0</v>
      </c>
      <c r="CP117" s="14">
        <v>0</v>
      </c>
      <c r="CQ117" s="14">
        <v>0</v>
      </c>
      <c r="CR117" s="14">
        <v>0</v>
      </c>
      <c r="CS117" s="14">
        <v>0</v>
      </c>
      <c r="CT117" s="14">
        <v>0</v>
      </c>
      <c r="CU117" s="14">
        <v>0</v>
      </c>
      <c r="CV117" s="14">
        <v>0</v>
      </c>
      <c r="CW117" s="14">
        <v>0</v>
      </c>
      <c r="CX117" s="14">
        <v>0</v>
      </c>
    </row>
    <row r="118" spans="1:102" ht="15">
      <c r="A118" s="13" t="s">
        <v>33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  <c r="Z118" s="14">
        <v>0</v>
      </c>
      <c r="AA118" s="14">
        <v>0</v>
      </c>
      <c r="AB118" s="14">
        <v>0</v>
      </c>
      <c r="AC118" s="14">
        <v>0</v>
      </c>
      <c r="AD118" s="14">
        <v>0</v>
      </c>
      <c r="AE118" s="14">
        <v>0</v>
      </c>
      <c r="AF118" s="14">
        <v>0</v>
      </c>
      <c r="AG118" s="14">
        <v>0</v>
      </c>
      <c r="AH118" s="14">
        <v>0</v>
      </c>
      <c r="AI118" s="14">
        <v>0</v>
      </c>
      <c r="AJ118" s="14">
        <v>0</v>
      </c>
      <c r="AK118" s="14">
        <v>0</v>
      </c>
      <c r="AL118" s="14">
        <v>0</v>
      </c>
      <c r="AM118" s="14">
        <v>0</v>
      </c>
      <c r="AN118" s="14">
        <v>0</v>
      </c>
      <c r="AO118" s="14">
        <v>0</v>
      </c>
      <c r="AP118" s="14">
        <v>0</v>
      </c>
      <c r="AQ118" s="14">
        <v>0</v>
      </c>
      <c r="AR118" s="14">
        <v>0</v>
      </c>
      <c r="AS118" s="14">
        <v>0</v>
      </c>
      <c r="AT118" s="14">
        <v>0</v>
      </c>
      <c r="AU118" s="14">
        <v>0</v>
      </c>
      <c r="AV118" s="14">
        <v>0</v>
      </c>
      <c r="AW118" s="14">
        <v>0</v>
      </c>
      <c r="AX118" s="14">
        <v>0</v>
      </c>
      <c r="AY118" s="14"/>
      <c r="AZ118" s="14"/>
      <c r="BA118" s="14">
        <v>0</v>
      </c>
      <c r="BB118" s="14">
        <v>0</v>
      </c>
      <c r="BC118" s="14">
        <v>0</v>
      </c>
      <c r="BD118" s="14"/>
      <c r="BE118" s="14">
        <v>0</v>
      </c>
      <c r="BF118" s="14">
        <v>0</v>
      </c>
      <c r="BG118" s="14">
        <v>0</v>
      </c>
      <c r="BH118" s="14">
        <v>0</v>
      </c>
      <c r="BI118" s="14">
        <v>0</v>
      </c>
      <c r="BJ118" s="14">
        <v>0</v>
      </c>
      <c r="BK118" s="14">
        <v>0</v>
      </c>
      <c r="BL118" s="14">
        <v>0</v>
      </c>
      <c r="BM118" s="14">
        <v>0</v>
      </c>
      <c r="BN118" s="14">
        <v>0</v>
      </c>
      <c r="BO118" s="14">
        <v>0</v>
      </c>
      <c r="BP118" s="14">
        <v>0</v>
      </c>
      <c r="BQ118" s="14">
        <v>0</v>
      </c>
      <c r="BR118" s="14">
        <v>0</v>
      </c>
      <c r="BS118" s="14">
        <v>0</v>
      </c>
      <c r="BT118" s="14">
        <v>0</v>
      </c>
      <c r="BU118" s="14">
        <v>0</v>
      </c>
      <c r="BV118" s="14">
        <v>0</v>
      </c>
      <c r="BW118" s="14">
        <v>0</v>
      </c>
      <c r="BX118" s="14">
        <v>0</v>
      </c>
      <c r="BY118" s="14">
        <v>0</v>
      </c>
      <c r="BZ118" s="14">
        <v>0</v>
      </c>
      <c r="CA118" s="14">
        <v>0</v>
      </c>
      <c r="CB118" s="14">
        <v>0</v>
      </c>
      <c r="CC118" s="14">
        <v>0</v>
      </c>
      <c r="CD118" s="14">
        <v>0</v>
      </c>
      <c r="CE118" s="14">
        <v>0</v>
      </c>
      <c r="CF118" s="14">
        <v>0</v>
      </c>
      <c r="CG118" s="14">
        <v>0</v>
      </c>
      <c r="CH118" s="14">
        <v>0</v>
      </c>
      <c r="CI118" s="14">
        <v>0</v>
      </c>
      <c r="CJ118" s="14">
        <v>0</v>
      </c>
      <c r="CK118" s="14">
        <v>0</v>
      </c>
      <c r="CL118" s="14">
        <v>0</v>
      </c>
      <c r="CM118" s="14">
        <v>0</v>
      </c>
      <c r="CN118" s="14">
        <v>0</v>
      </c>
      <c r="CO118" s="14">
        <v>0</v>
      </c>
      <c r="CP118" s="14">
        <v>0</v>
      </c>
      <c r="CQ118" s="14">
        <v>0</v>
      </c>
      <c r="CR118" s="14">
        <v>0</v>
      </c>
      <c r="CS118" s="14">
        <v>0</v>
      </c>
      <c r="CT118" s="14">
        <v>0</v>
      </c>
      <c r="CU118" s="14">
        <v>0</v>
      </c>
      <c r="CV118" s="14">
        <v>0</v>
      </c>
      <c r="CW118" s="14">
        <v>0</v>
      </c>
      <c r="CX118" s="14">
        <v>0</v>
      </c>
    </row>
    <row r="119" spans="1:102" ht="15">
      <c r="A119" s="13" t="s">
        <v>108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  <c r="Z119" s="14">
        <v>0</v>
      </c>
      <c r="AA119" s="14">
        <v>0</v>
      </c>
      <c r="AB119" s="14">
        <v>0</v>
      </c>
      <c r="AC119" s="14">
        <v>0</v>
      </c>
      <c r="AD119" s="14">
        <v>0</v>
      </c>
      <c r="AE119" s="14">
        <v>0</v>
      </c>
      <c r="AF119" s="14">
        <v>0</v>
      </c>
      <c r="AG119" s="14">
        <v>0</v>
      </c>
      <c r="AH119" s="14">
        <v>0</v>
      </c>
      <c r="AI119" s="14">
        <v>0</v>
      </c>
      <c r="AJ119" s="14">
        <v>0</v>
      </c>
      <c r="AK119" s="14">
        <v>0</v>
      </c>
      <c r="AL119" s="14">
        <v>0</v>
      </c>
      <c r="AM119" s="14">
        <v>0</v>
      </c>
      <c r="AN119" s="14">
        <v>0</v>
      </c>
      <c r="AO119" s="14">
        <v>0</v>
      </c>
      <c r="AP119" s="14">
        <v>0</v>
      </c>
      <c r="AQ119" s="14">
        <v>0</v>
      </c>
      <c r="AR119" s="14">
        <v>0</v>
      </c>
      <c r="AS119" s="14">
        <v>0</v>
      </c>
      <c r="AT119" s="14">
        <v>0</v>
      </c>
      <c r="AU119" s="14">
        <v>0</v>
      </c>
      <c r="AV119" s="14">
        <v>0</v>
      </c>
      <c r="AW119" s="14">
        <v>0</v>
      </c>
      <c r="AX119" s="14">
        <v>0</v>
      </c>
      <c r="AY119" s="14"/>
      <c r="AZ119" s="14"/>
      <c r="BA119" s="14">
        <v>0</v>
      </c>
      <c r="BB119" s="14">
        <v>0</v>
      </c>
      <c r="BC119" s="14">
        <v>0</v>
      </c>
      <c r="BD119" s="14"/>
      <c r="BE119" s="14">
        <v>0</v>
      </c>
      <c r="BF119" s="14">
        <v>0</v>
      </c>
      <c r="BG119" s="14">
        <v>0</v>
      </c>
      <c r="BH119" s="14">
        <v>0</v>
      </c>
      <c r="BI119" s="14">
        <v>0</v>
      </c>
      <c r="BJ119" s="14">
        <v>0</v>
      </c>
      <c r="BK119" s="14">
        <v>0</v>
      </c>
      <c r="BL119" s="14">
        <v>0</v>
      </c>
      <c r="BM119" s="14">
        <v>0</v>
      </c>
      <c r="BN119" s="14">
        <v>0</v>
      </c>
      <c r="BO119" s="14">
        <v>0</v>
      </c>
      <c r="BP119" s="14">
        <v>0</v>
      </c>
      <c r="BQ119" s="14">
        <v>0</v>
      </c>
      <c r="BR119" s="14">
        <v>0</v>
      </c>
      <c r="BS119" s="14">
        <v>0</v>
      </c>
      <c r="BT119" s="14">
        <v>0</v>
      </c>
      <c r="BU119" s="14">
        <v>0</v>
      </c>
      <c r="BV119" s="14">
        <v>0</v>
      </c>
      <c r="BW119" s="14">
        <v>0</v>
      </c>
      <c r="BX119" s="14">
        <v>0</v>
      </c>
      <c r="BY119" s="14">
        <v>0</v>
      </c>
      <c r="BZ119" s="14">
        <v>0</v>
      </c>
      <c r="CA119" s="14">
        <v>0</v>
      </c>
      <c r="CB119" s="14">
        <v>0</v>
      </c>
      <c r="CC119" s="14">
        <v>0</v>
      </c>
      <c r="CD119" s="14">
        <v>0</v>
      </c>
      <c r="CE119" s="14">
        <v>0</v>
      </c>
      <c r="CF119" s="14">
        <v>0</v>
      </c>
      <c r="CG119" s="14">
        <v>0</v>
      </c>
      <c r="CH119" s="14">
        <v>0</v>
      </c>
      <c r="CI119" s="14">
        <v>0</v>
      </c>
      <c r="CJ119" s="14">
        <v>0</v>
      </c>
      <c r="CK119" s="14">
        <v>0</v>
      </c>
      <c r="CL119" s="14">
        <v>0</v>
      </c>
      <c r="CM119" s="14">
        <v>0</v>
      </c>
      <c r="CN119" s="14">
        <v>0</v>
      </c>
      <c r="CO119" s="14">
        <v>0</v>
      </c>
      <c r="CP119" s="14">
        <v>0</v>
      </c>
      <c r="CQ119" s="14">
        <v>0</v>
      </c>
      <c r="CR119" s="14">
        <v>0</v>
      </c>
      <c r="CS119" s="14">
        <v>0</v>
      </c>
      <c r="CT119" s="14">
        <v>0</v>
      </c>
      <c r="CU119" s="14">
        <v>0</v>
      </c>
      <c r="CV119" s="14">
        <v>0</v>
      </c>
      <c r="CW119" s="14">
        <v>0</v>
      </c>
      <c r="CX119" s="14">
        <v>0</v>
      </c>
    </row>
    <row r="120" spans="1:102" ht="15">
      <c r="A120" s="13" t="s">
        <v>0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  <c r="Z120" s="14">
        <v>0</v>
      </c>
      <c r="AA120" s="14">
        <v>0</v>
      </c>
      <c r="AB120" s="14">
        <v>0</v>
      </c>
      <c r="AC120" s="14">
        <v>0</v>
      </c>
      <c r="AD120" s="14">
        <v>0</v>
      </c>
      <c r="AE120" s="14">
        <v>0</v>
      </c>
      <c r="AF120" s="14">
        <v>0</v>
      </c>
      <c r="AG120" s="14">
        <v>0</v>
      </c>
      <c r="AH120" s="14">
        <v>0</v>
      </c>
      <c r="AI120" s="14">
        <v>0</v>
      </c>
      <c r="AJ120" s="14">
        <v>0</v>
      </c>
      <c r="AK120" s="14">
        <v>0</v>
      </c>
      <c r="AL120" s="14">
        <v>0</v>
      </c>
      <c r="AM120" s="14">
        <v>0</v>
      </c>
      <c r="AN120" s="14">
        <v>0</v>
      </c>
      <c r="AO120" s="14">
        <v>0</v>
      </c>
      <c r="AP120" s="14">
        <v>0</v>
      </c>
      <c r="AQ120" s="14">
        <v>0</v>
      </c>
      <c r="AR120" s="14">
        <v>0</v>
      </c>
      <c r="AS120" s="14">
        <v>0</v>
      </c>
      <c r="AT120" s="14">
        <v>0</v>
      </c>
      <c r="AU120" s="14">
        <v>0</v>
      </c>
      <c r="AV120" s="14">
        <v>0</v>
      </c>
      <c r="AW120" s="14">
        <v>0</v>
      </c>
      <c r="AX120" s="14">
        <v>0</v>
      </c>
      <c r="AY120" s="14"/>
      <c r="AZ120" s="14"/>
      <c r="BA120" s="14">
        <v>0</v>
      </c>
      <c r="BB120" s="14">
        <v>0</v>
      </c>
      <c r="BC120" s="14">
        <v>0</v>
      </c>
      <c r="BD120" s="14"/>
      <c r="BE120" s="14">
        <v>0</v>
      </c>
      <c r="BF120" s="14">
        <v>0</v>
      </c>
      <c r="BG120" s="14">
        <v>0</v>
      </c>
      <c r="BH120" s="14">
        <v>0</v>
      </c>
      <c r="BI120" s="14">
        <v>0</v>
      </c>
      <c r="BJ120" s="14">
        <v>0</v>
      </c>
      <c r="BK120" s="14">
        <v>0</v>
      </c>
      <c r="BL120" s="14">
        <v>0</v>
      </c>
      <c r="BM120" s="14">
        <v>0</v>
      </c>
      <c r="BN120" s="14">
        <v>0</v>
      </c>
      <c r="BO120" s="14">
        <v>0</v>
      </c>
      <c r="BP120" s="14">
        <v>0</v>
      </c>
      <c r="BQ120" s="14">
        <v>0</v>
      </c>
      <c r="BR120" s="14">
        <v>0</v>
      </c>
      <c r="BS120" s="14">
        <v>0</v>
      </c>
      <c r="BT120" s="14">
        <v>0</v>
      </c>
      <c r="BU120" s="14">
        <v>0</v>
      </c>
      <c r="BV120" s="14">
        <v>0</v>
      </c>
      <c r="BW120" s="14">
        <v>0</v>
      </c>
      <c r="BX120" s="14">
        <v>0</v>
      </c>
      <c r="BY120" s="14">
        <v>0</v>
      </c>
      <c r="BZ120" s="14">
        <v>0</v>
      </c>
      <c r="CA120" s="14">
        <v>0</v>
      </c>
      <c r="CB120" s="14">
        <v>0</v>
      </c>
      <c r="CC120" s="14">
        <v>0</v>
      </c>
      <c r="CD120" s="14">
        <v>0</v>
      </c>
      <c r="CE120" s="14">
        <v>0</v>
      </c>
      <c r="CF120" s="14">
        <v>0</v>
      </c>
      <c r="CG120" s="14">
        <v>0</v>
      </c>
      <c r="CH120" s="14">
        <v>0</v>
      </c>
      <c r="CI120" s="14">
        <v>0</v>
      </c>
      <c r="CJ120" s="14">
        <v>0</v>
      </c>
      <c r="CK120" s="14">
        <v>0</v>
      </c>
      <c r="CL120" s="14">
        <v>0</v>
      </c>
      <c r="CM120" s="14">
        <v>0</v>
      </c>
      <c r="CN120" s="14">
        <v>0</v>
      </c>
      <c r="CO120" s="14">
        <v>0</v>
      </c>
      <c r="CP120" s="14">
        <v>0</v>
      </c>
      <c r="CQ120" s="14">
        <v>0</v>
      </c>
      <c r="CR120" s="14">
        <v>0</v>
      </c>
      <c r="CS120" s="14">
        <v>0</v>
      </c>
      <c r="CT120" s="14">
        <v>0</v>
      </c>
      <c r="CU120" s="14">
        <v>0</v>
      </c>
      <c r="CV120" s="14">
        <v>0</v>
      </c>
      <c r="CW120" s="14">
        <v>0</v>
      </c>
      <c r="CX120" s="14">
        <v>0</v>
      </c>
    </row>
    <row r="121" spans="1:102" ht="15">
      <c r="A121" s="13" t="s">
        <v>109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14">
        <v>0</v>
      </c>
      <c r="AA121" s="14">
        <v>0</v>
      </c>
      <c r="AB121" s="14">
        <v>0</v>
      </c>
      <c r="AC121" s="14">
        <v>0</v>
      </c>
      <c r="AD121" s="14">
        <v>0</v>
      </c>
      <c r="AE121" s="14">
        <v>0</v>
      </c>
      <c r="AF121" s="14">
        <v>0</v>
      </c>
      <c r="AG121" s="14">
        <v>0</v>
      </c>
      <c r="AH121" s="14">
        <v>0</v>
      </c>
      <c r="AI121" s="14">
        <v>0</v>
      </c>
      <c r="AJ121" s="14">
        <v>0</v>
      </c>
      <c r="AK121" s="14">
        <v>0</v>
      </c>
      <c r="AL121" s="14">
        <v>0</v>
      </c>
      <c r="AM121" s="14">
        <v>0</v>
      </c>
      <c r="AN121" s="14">
        <v>0</v>
      </c>
      <c r="AO121" s="14">
        <v>0</v>
      </c>
      <c r="AP121" s="14">
        <v>0</v>
      </c>
      <c r="AQ121" s="14">
        <v>0</v>
      </c>
      <c r="AR121" s="14">
        <v>0</v>
      </c>
      <c r="AS121" s="14">
        <v>0</v>
      </c>
      <c r="AT121" s="14">
        <v>0</v>
      </c>
      <c r="AU121" s="14">
        <v>0</v>
      </c>
      <c r="AV121" s="14">
        <v>0</v>
      </c>
      <c r="AW121" s="14">
        <v>0</v>
      </c>
      <c r="AX121" s="14">
        <v>0</v>
      </c>
      <c r="AY121" s="14"/>
      <c r="AZ121" s="14"/>
      <c r="BA121" s="14">
        <v>0</v>
      </c>
      <c r="BB121" s="14">
        <v>0</v>
      </c>
      <c r="BC121" s="14">
        <v>0</v>
      </c>
      <c r="BD121" s="14"/>
      <c r="BE121" s="14">
        <v>0</v>
      </c>
      <c r="BF121" s="14">
        <v>0</v>
      </c>
      <c r="BG121" s="14">
        <v>0</v>
      </c>
      <c r="BH121" s="14">
        <v>0</v>
      </c>
      <c r="BI121" s="14">
        <v>0</v>
      </c>
      <c r="BJ121" s="14">
        <v>0</v>
      </c>
      <c r="BK121" s="14">
        <v>0</v>
      </c>
      <c r="BL121" s="14">
        <v>0</v>
      </c>
      <c r="BM121" s="14">
        <v>0</v>
      </c>
      <c r="BN121" s="14">
        <v>0</v>
      </c>
      <c r="BO121" s="14">
        <v>0</v>
      </c>
      <c r="BP121" s="14">
        <v>0</v>
      </c>
      <c r="BQ121" s="14">
        <v>0</v>
      </c>
      <c r="BR121" s="14">
        <v>0</v>
      </c>
      <c r="BS121" s="14">
        <v>0</v>
      </c>
      <c r="BT121" s="14">
        <v>0</v>
      </c>
      <c r="BU121" s="14">
        <v>0</v>
      </c>
      <c r="BV121" s="14">
        <v>0</v>
      </c>
      <c r="BW121" s="14">
        <v>0</v>
      </c>
      <c r="BX121" s="14">
        <v>0</v>
      </c>
      <c r="BY121" s="14">
        <v>0</v>
      </c>
      <c r="BZ121" s="14">
        <v>0</v>
      </c>
      <c r="CA121" s="14">
        <v>0</v>
      </c>
      <c r="CB121" s="14">
        <v>0</v>
      </c>
      <c r="CC121" s="14">
        <v>0</v>
      </c>
      <c r="CD121" s="14">
        <v>0</v>
      </c>
      <c r="CE121" s="14">
        <v>0</v>
      </c>
      <c r="CF121" s="14">
        <v>0</v>
      </c>
      <c r="CG121" s="14">
        <v>0</v>
      </c>
      <c r="CH121" s="14">
        <v>0</v>
      </c>
      <c r="CI121" s="14">
        <v>0</v>
      </c>
      <c r="CJ121" s="14">
        <v>0</v>
      </c>
      <c r="CK121" s="14">
        <v>0</v>
      </c>
      <c r="CL121" s="14">
        <v>0</v>
      </c>
      <c r="CM121" s="14">
        <v>0</v>
      </c>
      <c r="CN121" s="14">
        <v>0</v>
      </c>
      <c r="CO121" s="14">
        <v>0</v>
      </c>
      <c r="CP121" s="14">
        <v>0</v>
      </c>
      <c r="CQ121" s="14">
        <v>0</v>
      </c>
      <c r="CR121" s="14">
        <v>0</v>
      </c>
      <c r="CS121" s="14">
        <v>0</v>
      </c>
      <c r="CT121" s="14">
        <v>0</v>
      </c>
      <c r="CU121" s="14">
        <v>0</v>
      </c>
      <c r="CV121" s="14">
        <v>0</v>
      </c>
      <c r="CW121" s="14">
        <v>0</v>
      </c>
      <c r="CX121" s="14">
        <v>0</v>
      </c>
    </row>
    <row r="122" spans="1:102" ht="15">
      <c r="A122" s="13" t="s">
        <v>112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  <c r="Z122" s="14">
        <v>0</v>
      </c>
      <c r="AA122" s="14">
        <v>0</v>
      </c>
      <c r="AB122" s="14">
        <v>0</v>
      </c>
      <c r="AC122" s="14">
        <v>0</v>
      </c>
      <c r="AD122" s="14">
        <v>0</v>
      </c>
      <c r="AE122" s="14">
        <v>0</v>
      </c>
      <c r="AF122" s="14">
        <v>0</v>
      </c>
      <c r="AG122" s="14">
        <v>0</v>
      </c>
      <c r="AH122" s="14">
        <v>0</v>
      </c>
      <c r="AI122" s="14">
        <v>0</v>
      </c>
      <c r="AJ122" s="14">
        <v>0</v>
      </c>
      <c r="AK122" s="14">
        <v>0</v>
      </c>
      <c r="AL122" s="14">
        <v>0</v>
      </c>
      <c r="AM122" s="14">
        <v>0</v>
      </c>
      <c r="AN122" s="14">
        <v>0</v>
      </c>
      <c r="AO122" s="14">
        <v>0</v>
      </c>
      <c r="AP122" s="14">
        <v>0</v>
      </c>
      <c r="AQ122" s="14">
        <v>0</v>
      </c>
      <c r="AR122" s="14">
        <v>0</v>
      </c>
      <c r="AS122" s="14">
        <v>0</v>
      </c>
      <c r="AT122" s="14">
        <v>0</v>
      </c>
      <c r="AU122" s="14">
        <v>0</v>
      </c>
      <c r="AV122" s="14">
        <v>0</v>
      </c>
      <c r="AW122" s="14">
        <v>0</v>
      </c>
      <c r="AX122" s="14">
        <v>0</v>
      </c>
      <c r="AY122" s="14"/>
      <c r="AZ122" s="14"/>
      <c r="BA122" s="14">
        <v>0</v>
      </c>
      <c r="BB122" s="14">
        <v>0</v>
      </c>
      <c r="BC122" s="14">
        <v>0</v>
      </c>
      <c r="BD122" s="14"/>
      <c r="BE122" s="14">
        <v>0</v>
      </c>
      <c r="BF122" s="14">
        <v>0</v>
      </c>
      <c r="BG122" s="14">
        <v>0</v>
      </c>
      <c r="BH122" s="14">
        <v>0</v>
      </c>
      <c r="BI122" s="14">
        <v>0</v>
      </c>
      <c r="BJ122" s="14">
        <v>0</v>
      </c>
      <c r="BK122" s="14">
        <v>0</v>
      </c>
      <c r="BL122" s="14">
        <v>0</v>
      </c>
      <c r="BM122" s="14">
        <v>0</v>
      </c>
      <c r="BN122" s="14">
        <v>0</v>
      </c>
      <c r="BO122" s="14">
        <v>0</v>
      </c>
      <c r="BP122" s="14">
        <v>0</v>
      </c>
      <c r="BQ122" s="14">
        <v>0</v>
      </c>
      <c r="BR122" s="14">
        <v>0</v>
      </c>
      <c r="BS122" s="14">
        <v>0</v>
      </c>
      <c r="BT122" s="14">
        <v>0</v>
      </c>
      <c r="BU122" s="14">
        <v>0</v>
      </c>
      <c r="BV122" s="14">
        <v>0</v>
      </c>
      <c r="BW122" s="14">
        <v>0</v>
      </c>
      <c r="BX122" s="14">
        <v>0</v>
      </c>
      <c r="BY122" s="14">
        <v>0</v>
      </c>
      <c r="BZ122" s="14">
        <v>0</v>
      </c>
      <c r="CA122" s="14">
        <v>0</v>
      </c>
      <c r="CB122" s="14">
        <v>0</v>
      </c>
      <c r="CC122" s="14">
        <v>0</v>
      </c>
      <c r="CD122" s="14">
        <v>0</v>
      </c>
      <c r="CE122" s="14">
        <v>0</v>
      </c>
      <c r="CF122" s="14">
        <v>0</v>
      </c>
      <c r="CG122" s="14">
        <v>0</v>
      </c>
      <c r="CH122" s="14">
        <v>0</v>
      </c>
      <c r="CI122" s="14">
        <v>0</v>
      </c>
      <c r="CJ122" s="14">
        <v>0</v>
      </c>
      <c r="CK122" s="14">
        <v>0</v>
      </c>
      <c r="CL122" s="14">
        <v>0</v>
      </c>
      <c r="CM122" s="14">
        <v>0</v>
      </c>
      <c r="CN122" s="14">
        <v>0</v>
      </c>
      <c r="CO122" s="14">
        <v>0</v>
      </c>
      <c r="CP122" s="14">
        <v>0</v>
      </c>
      <c r="CQ122" s="14">
        <v>0</v>
      </c>
      <c r="CR122" s="14">
        <v>0</v>
      </c>
      <c r="CS122" s="14">
        <v>0</v>
      </c>
      <c r="CT122" s="14">
        <v>0</v>
      </c>
      <c r="CU122" s="14">
        <v>0</v>
      </c>
      <c r="CV122" s="14">
        <v>0</v>
      </c>
      <c r="CW122" s="14">
        <v>0</v>
      </c>
      <c r="CX122" s="14">
        <v>0</v>
      </c>
    </row>
    <row r="123" spans="1:102" ht="15">
      <c r="A123" s="13" t="s">
        <v>92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  <c r="Z123" s="14">
        <v>0</v>
      </c>
      <c r="AA123" s="14">
        <v>0</v>
      </c>
      <c r="AB123" s="14">
        <v>0</v>
      </c>
      <c r="AC123" s="14">
        <v>0</v>
      </c>
      <c r="AD123" s="14">
        <v>0</v>
      </c>
      <c r="AE123" s="14">
        <v>0</v>
      </c>
      <c r="AF123" s="14">
        <v>0</v>
      </c>
      <c r="AG123" s="14">
        <v>0</v>
      </c>
      <c r="AH123" s="14">
        <v>0</v>
      </c>
      <c r="AI123" s="14">
        <v>0</v>
      </c>
      <c r="AJ123" s="14">
        <v>0</v>
      </c>
      <c r="AK123" s="14">
        <v>0</v>
      </c>
      <c r="AL123" s="14">
        <v>0</v>
      </c>
      <c r="AM123" s="14">
        <v>0</v>
      </c>
      <c r="AN123" s="14">
        <v>0</v>
      </c>
      <c r="AO123" s="14">
        <v>0</v>
      </c>
      <c r="AP123" s="14">
        <v>0</v>
      </c>
      <c r="AQ123" s="14">
        <v>0</v>
      </c>
      <c r="AR123" s="14">
        <v>0</v>
      </c>
      <c r="AS123" s="14">
        <v>0</v>
      </c>
      <c r="AT123" s="14">
        <v>0</v>
      </c>
      <c r="AU123" s="14">
        <v>0</v>
      </c>
      <c r="AV123" s="14">
        <v>0</v>
      </c>
      <c r="AW123" s="14">
        <v>0</v>
      </c>
      <c r="AX123" s="14">
        <v>0</v>
      </c>
      <c r="AY123" s="14"/>
      <c r="AZ123" s="14"/>
      <c r="BA123" s="14">
        <v>0</v>
      </c>
      <c r="BB123" s="14">
        <v>0</v>
      </c>
      <c r="BC123" s="14">
        <v>0</v>
      </c>
      <c r="BD123" s="14"/>
      <c r="BE123" s="14">
        <v>0</v>
      </c>
      <c r="BF123" s="14">
        <v>0</v>
      </c>
      <c r="BG123" s="14">
        <v>0</v>
      </c>
      <c r="BH123" s="14">
        <v>0</v>
      </c>
      <c r="BI123" s="14">
        <v>0</v>
      </c>
      <c r="BJ123" s="14">
        <v>0</v>
      </c>
      <c r="BK123" s="14">
        <v>0</v>
      </c>
      <c r="BL123" s="14">
        <v>0</v>
      </c>
      <c r="BM123" s="14">
        <v>0</v>
      </c>
      <c r="BN123" s="14">
        <v>0</v>
      </c>
      <c r="BO123" s="14">
        <v>0</v>
      </c>
      <c r="BP123" s="14">
        <v>0</v>
      </c>
      <c r="BQ123" s="14">
        <v>0</v>
      </c>
      <c r="BR123" s="14">
        <v>0</v>
      </c>
      <c r="BS123" s="14">
        <v>0</v>
      </c>
      <c r="BT123" s="14">
        <v>0</v>
      </c>
      <c r="BU123" s="14">
        <v>0</v>
      </c>
      <c r="BV123" s="14">
        <v>0</v>
      </c>
      <c r="BW123" s="14">
        <v>0</v>
      </c>
      <c r="BX123" s="14">
        <v>0</v>
      </c>
      <c r="BY123" s="14">
        <v>0</v>
      </c>
      <c r="BZ123" s="14">
        <v>0</v>
      </c>
      <c r="CA123" s="14">
        <v>0</v>
      </c>
      <c r="CB123" s="14">
        <v>0</v>
      </c>
      <c r="CC123" s="14">
        <v>0</v>
      </c>
      <c r="CD123" s="14">
        <v>0</v>
      </c>
      <c r="CE123" s="14">
        <v>0</v>
      </c>
      <c r="CF123" s="14">
        <v>0</v>
      </c>
      <c r="CG123" s="14">
        <v>0</v>
      </c>
      <c r="CH123" s="14">
        <v>0</v>
      </c>
      <c r="CI123" s="14">
        <v>0</v>
      </c>
      <c r="CJ123" s="14">
        <v>0</v>
      </c>
      <c r="CK123" s="14">
        <v>0</v>
      </c>
      <c r="CL123" s="14">
        <v>0</v>
      </c>
      <c r="CM123" s="14">
        <v>0</v>
      </c>
      <c r="CN123" s="14">
        <v>0</v>
      </c>
      <c r="CO123" s="14">
        <v>0</v>
      </c>
      <c r="CP123" s="14">
        <v>0</v>
      </c>
      <c r="CQ123" s="14">
        <v>0</v>
      </c>
      <c r="CR123" s="14">
        <v>0</v>
      </c>
      <c r="CS123" s="14">
        <v>0</v>
      </c>
      <c r="CT123" s="14">
        <v>0</v>
      </c>
      <c r="CU123" s="14">
        <v>0</v>
      </c>
      <c r="CV123" s="14">
        <v>0</v>
      </c>
      <c r="CW123" s="14">
        <v>0</v>
      </c>
      <c r="CX123" s="14">
        <v>0</v>
      </c>
    </row>
    <row r="124" spans="1:102" ht="15">
      <c r="A124" s="13" t="s">
        <v>107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  <c r="Z124" s="14">
        <v>0</v>
      </c>
      <c r="AA124" s="14">
        <v>0</v>
      </c>
      <c r="AB124" s="14">
        <v>0</v>
      </c>
      <c r="AC124" s="14">
        <v>0</v>
      </c>
      <c r="AD124" s="14">
        <v>0</v>
      </c>
      <c r="AE124" s="14">
        <v>0</v>
      </c>
      <c r="AF124" s="14">
        <v>0</v>
      </c>
      <c r="AG124" s="14">
        <v>0</v>
      </c>
      <c r="AH124" s="14">
        <v>0</v>
      </c>
      <c r="AI124" s="14">
        <v>0</v>
      </c>
      <c r="AJ124" s="14">
        <v>0</v>
      </c>
      <c r="AK124" s="14">
        <v>0</v>
      </c>
      <c r="AL124" s="14">
        <v>0</v>
      </c>
      <c r="AM124" s="14">
        <v>0</v>
      </c>
      <c r="AN124" s="14">
        <v>0</v>
      </c>
      <c r="AO124" s="14">
        <v>0</v>
      </c>
      <c r="AP124" s="14">
        <v>0</v>
      </c>
      <c r="AQ124" s="14">
        <v>0</v>
      </c>
      <c r="AR124" s="14">
        <v>0</v>
      </c>
      <c r="AS124" s="14">
        <v>0</v>
      </c>
      <c r="AT124" s="14">
        <v>0</v>
      </c>
      <c r="AU124" s="14">
        <v>0</v>
      </c>
      <c r="AV124" s="14">
        <v>0</v>
      </c>
      <c r="AW124" s="14">
        <v>0</v>
      </c>
      <c r="AX124" s="14">
        <v>0</v>
      </c>
      <c r="AY124" s="14"/>
      <c r="AZ124" s="14"/>
      <c r="BA124" s="14">
        <v>0</v>
      </c>
      <c r="BB124" s="14">
        <v>0</v>
      </c>
      <c r="BC124" s="14">
        <v>0</v>
      </c>
      <c r="BD124" s="14"/>
      <c r="BE124" s="14">
        <v>0</v>
      </c>
      <c r="BF124" s="14">
        <v>0</v>
      </c>
      <c r="BG124" s="14">
        <v>0</v>
      </c>
      <c r="BH124" s="14">
        <v>0</v>
      </c>
      <c r="BI124" s="14">
        <v>0</v>
      </c>
      <c r="BJ124" s="14">
        <v>0</v>
      </c>
      <c r="BK124" s="14">
        <v>0</v>
      </c>
      <c r="BL124" s="14">
        <v>0</v>
      </c>
      <c r="BM124" s="14">
        <v>0</v>
      </c>
      <c r="BN124" s="14">
        <v>0</v>
      </c>
      <c r="BO124" s="14">
        <v>0</v>
      </c>
      <c r="BP124" s="14">
        <v>0</v>
      </c>
      <c r="BQ124" s="14">
        <v>0</v>
      </c>
      <c r="BR124" s="14">
        <v>0</v>
      </c>
      <c r="BS124" s="14">
        <v>0</v>
      </c>
      <c r="BT124" s="14">
        <v>0</v>
      </c>
      <c r="BU124" s="14">
        <v>0</v>
      </c>
      <c r="BV124" s="14">
        <v>0</v>
      </c>
      <c r="BW124" s="14">
        <v>0</v>
      </c>
      <c r="BX124" s="14">
        <v>0</v>
      </c>
      <c r="BY124" s="14">
        <v>0</v>
      </c>
      <c r="BZ124" s="14">
        <v>0</v>
      </c>
      <c r="CA124" s="14">
        <v>0</v>
      </c>
      <c r="CB124" s="14">
        <v>0</v>
      </c>
      <c r="CC124" s="14">
        <v>0</v>
      </c>
      <c r="CD124" s="14">
        <v>0</v>
      </c>
      <c r="CE124" s="14">
        <v>0</v>
      </c>
      <c r="CF124" s="14">
        <v>0</v>
      </c>
      <c r="CG124" s="14">
        <v>0</v>
      </c>
      <c r="CH124" s="14">
        <v>0</v>
      </c>
      <c r="CI124" s="14">
        <v>0</v>
      </c>
      <c r="CJ124" s="14">
        <v>0</v>
      </c>
      <c r="CK124" s="14">
        <v>0</v>
      </c>
      <c r="CL124" s="14">
        <v>0</v>
      </c>
      <c r="CM124" s="14">
        <v>0</v>
      </c>
      <c r="CN124" s="14">
        <v>0</v>
      </c>
      <c r="CO124" s="14">
        <v>0</v>
      </c>
      <c r="CP124" s="14">
        <v>0</v>
      </c>
      <c r="CQ124" s="14">
        <v>0</v>
      </c>
      <c r="CR124" s="14">
        <v>0</v>
      </c>
      <c r="CS124" s="14">
        <v>0</v>
      </c>
      <c r="CT124" s="14">
        <v>0</v>
      </c>
      <c r="CU124" s="14">
        <v>0</v>
      </c>
      <c r="CV124" s="14">
        <v>0</v>
      </c>
      <c r="CW124" s="14">
        <v>0</v>
      </c>
      <c r="CX124" s="14">
        <v>0</v>
      </c>
    </row>
    <row r="125" spans="1:102" ht="15">
      <c r="A125" s="13" t="s">
        <v>103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  <c r="Z125" s="14">
        <v>0</v>
      </c>
      <c r="AA125" s="14">
        <v>0</v>
      </c>
      <c r="AB125" s="14">
        <v>0</v>
      </c>
      <c r="AC125" s="14">
        <v>0</v>
      </c>
      <c r="AD125" s="14">
        <v>0</v>
      </c>
      <c r="AE125" s="14">
        <v>0</v>
      </c>
      <c r="AF125" s="14">
        <v>0</v>
      </c>
      <c r="AG125" s="14">
        <v>0</v>
      </c>
      <c r="AH125" s="14">
        <v>0</v>
      </c>
      <c r="AI125" s="14">
        <v>0</v>
      </c>
      <c r="AJ125" s="14">
        <v>0</v>
      </c>
      <c r="AK125" s="14">
        <v>0</v>
      </c>
      <c r="AL125" s="14">
        <v>0</v>
      </c>
      <c r="AM125" s="14">
        <v>0</v>
      </c>
      <c r="AN125" s="14">
        <v>0</v>
      </c>
      <c r="AO125" s="14">
        <v>0</v>
      </c>
      <c r="AP125" s="14">
        <v>0</v>
      </c>
      <c r="AQ125" s="14">
        <v>0</v>
      </c>
      <c r="AR125" s="14">
        <v>0</v>
      </c>
      <c r="AS125" s="14">
        <v>0</v>
      </c>
      <c r="AT125" s="14">
        <v>0</v>
      </c>
      <c r="AU125" s="14">
        <v>0</v>
      </c>
      <c r="AV125" s="14">
        <v>0</v>
      </c>
      <c r="AW125" s="14">
        <v>0</v>
      </c>
      <c r="AX125" s="14">
        <v>0</v>
      </c>
      <c r="AY125" s="14"/>
      <c r="AZ125" s="14"/>
      <c r="BA125" s="14">
        <v>0</v>
      </c>
      <c r="BB125" s="14">
        <v>0</v>
      </c>
      <c r="BC125" s="14">
        <v>0</v>
      </c>
      <c r="BD125" s="14"/>
      <c r="BE125" s="14">
        <v>0</v>
      </c>
      <c r="BF125" s="14">
        <v>0</v>
      </c>
      <c r="BG125" s="14">
        <v>0</v>
      </c>
      <c r="BH125" s="14">
        <v>0</v>
      </c>
      <c r="BI125" s="14">
        <v>0</v>
      </c>
      <c r="BJ125" s="14">
        <v>0</v>
      </c>
      <c r="BK125" s="14">
        <v>0</v>
      </c>
      <c r="BL125" s="14">
        <v>0</v>
      </c>
      <c r="BM125" s="14">
        <v>0</v>
      </c>
      <c r="BN125" s="14">
        <v>0</v>
      </c>
      <c r="BO125" s="14">
        <v>0</v>
      </c>
      <c r="BP125" s="14">
        <v>0</v>
      </c>
      <c r="BQ125" s="14">
        <v>0</v>
      </c>
      <c r="BR125" s="14">
        <v>0</v>
      </c>
      <c r="BS125" s="14">
        <v>0</v>
      </c>
      <c r="BT125" s="14">
        <v>0</v>
      </c>
      <c r="BU125" s="14">
        <v>0</v>
      </c>
      <c r="BV125" s="14">
        <v>0</v>
      </c>
      <c r="BW125" s="14">
        <v>0</v>
      </c>
      <c r="BX125" s="14">
        <v>0</v>
      </c>
      <c r="BY125" s="14">
        <v>0</v>
      </c>
      <c r="BZ125" s="14">
        <v>0</v>
      </c>
      <c r="CA125" s="14">
        <v>0</v>
      </c>
      <c r="CB125" s="14">
        <v>0</v>
      </c>
      <c r="CC125" s="14">
        <v>0</v>
      </c>
      <c r="CD125" s="14">
        <v>0</v>
      </c>
      <c r="CE125" s="14">
        <v>0</v>
      </c>
      <c r="CF125" s="14">
        <v>0</v>
      </c>
      <c r="CG125" s="14">
        <v>0</v>
      </c>
      <c r="CH125" s="14">
        <v>0</v>
      </c>
      <c r="CI125" s="14">
        <v>0</v>
      </c>
      <c r="CJ125" s="14">
        <v>0</v>
      </c>
      <c r="CK125" s="14">
        <v>0</v>
      </c>
      <c r="CL125" s="14">
        <v>0</v>
      </c>
      <c r="CM125" s="14">
        <v>0</v>
      </c>
      <c r="CN125" s="14">
        <v>0</v>
      </c>
      <c r="CO125" s="14">
        <v>0</v>
      </c>
      <c r="CP125" s="14">
        <v>0</v>
      </c>
      <c r="CQ125" s="14">
        <v>0</v>
      </c>
      <c r="CR125" s="14">
        <v>0</v>
      </c>
      <c r="CS125" s="14">
        <v>0</v>
      </c>
      <c r="CT125" s="14">
        <v>0</v>
      </c>
      <c r="CU125" s="14">
        <v>0</v>
      </c>
      <c r="CV125" s="14">
        <v>0</v>
      </c>
      <c r="CW125" s="14">
        <v>0</v>
      </c>
      <c r="CX125" s="14">
        <v>0</v>
      </c>
    </row>
    <row r="126" spans="1:102" ht="15">
      <c r="A126" s="13" t="s">
        <v>130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  <c r="Z126" s="14">
        <v>0</v>
      </c>
      <c r="AA126" s="14">
        <v>0</v>
      </c>
      <c r="AB126" s="14">
        <v>0</v>
      </c>
      <c r="AC126" s="14">
        <v>0</v>
      </c>
      <c r="AD126" s="14">
        <v>0</v>
      </c>
      <c r="AE126" s="14">
        <v>0</v>
      </c>
      <c r="AF126" s="14">
        <v>0</v>
      </c>
      <c r="AG126" s="14">
        <v>0</v>
      </c>
      <c r="AH126" s="14">
        <v>0</v>
      </c>
      <c r="AI126" s="14">
        <v>0</v>
      </c>
      <c r="AJ126" s="14">
        <v>0</v>
      </c>
      <c r="AK126" s="14">
        <v>0</v>
      </c>
      <c r="AL126" s="14">
        <v>0</v>
      </c>
      <c r="AM126" s="14">
        <v>0</v>
      </c>
      <c r="AN126" s="14">
        <v>0</v>
      </c>
      <c r="AO126" s="14">
        <v>0</v>
      </c>
      <c r="AP126" s="14">
        <v>0</v>
      </c>
      <c r="AQ126" s="14">
        <v>0</v>
      </c>
      <c r="AR126" s="14">
        <v>0</v>
      </c>
      <c r="AS126" s="14">
        <v>0</v>
      </c>
      <c r="AT126" s="14">
        <v>0</v>
      </c>
      <c r="AU126" s="14">
        <v>0</v>
      </c>
      <c r="AV126" s="14">
        <v>0</v>
      </c>
      <c r="AW126" s="14">
        <v>0</v>
      </c>
      <c r="AX126" s="14">
        <v>0</v>
      </c>
      <c r="AY126" s="14"/>
      <c r="AZ126" s="14"/>
      <c r="BA126" s="14">
        <v>0</v>
      </c>
      <c r="BB126" s="14">
        <v>0</v>
      </c>
      <c r="BC126" s="14">
        <v>0</v>
      </c>
      <c r="BD126" s="14"/>
      <c r="BE126" s="14">
        <v>0</v>
      </c>
      <c r="BF126" s="14">
        <v>0</v>
      </c>
      <c r="BG126" s="14">
        <v>0</v>
      </c>
      <c r="BH126" s="14">
        <v>0</v>
      </c>
      <c r="BI126" s="14">
        <v>0</v>
      </c>
      <c r="BJ126" s="14">
        <v>0</v>
      </c>
      <c r="BK126" s="14">
        <v>0</v>
      </c>
      <c r="BL126" s="14">
        <v>0</v>
      </c>
      <c r="BM126" s="14">
        <v>0</v>
      </c>
      <c r="BN126" s="14">
        <v>0</v>
      </c>
      <c r="BO126" s="14">
        <v>0</v>
      </c>
      <c r="BP126" s="14">
        <v>0</v>
      </c>
      <c r="BQ126" s="14">
        <v>0</v>
      </c>
      <c r="BR126" s="14">
        <v>0</v>
      </c>
      <c r="BS126" s="14">
        <v>0</v>
      </c>
      <c r="BT126" s="14">
        <v>0</v>
      </c>
      <c r="BU126" s="14">
        <v>0</v>
      </c>
      <c r="BV126" s="14">
        <v>0</v>
      </c>
      <c r="BW126" s="14">
        <v>0</v>
      </c>
      <c r="BX126" s="14">
        <v>0</v>
      </c>
      <c r="BY126" s="14">
        <v>0</v>
      </c>
      <c r="BZ126" s="14">
        <v>0</v>
      </c>
      <c r="CA126" s="14">
        <v>0</v>
      </c>
      <c r="CB126" s="14">
        <v>0</v>
      </c>
      <c r="CC126" s="14">
        <v>0</v>
      </c>
      <c r="CD126" s="14">
        <v>0</v>
      </c>
      <c r="CE126" s="14">
        <v>0</v>
      </c>
      <c r="CF126" s="14">
        <v>0</v>
      </c>
      <c r="CG126" s="14">
        <v>0</v>
      </c>
      <c r="CH126" s="14">
        <v>0</v>
      </c>
      <c r="CI126" s="14">
        <v>0</v>
      </c>
      <c r="CJ126" s="14">
        <v>0</v>
      </c>
      <c r="CK126" s="14">
        <v>0</v>
      </c>
      <c r="CL126" s="14">
        <v>0</v>
      </c>
      <c r="CM126" s="14">
        <v>0</v>
      </c>
      <c r="CN126" s="14">
        <v>0</v>
      </c>
      <c r="CO126" s="14">
        <v>0</v>
      </c>
      <c r="CP126" s="14">
        <v>0</v>
      </c>
      <c r="CQ126" s="14">
        <v>0</v>
      </c>
      <c r="CR126" s="14">
        <v>0</v>
      </c>
      <c r="CS126" s="14">
        <v>0</v>
      </c>
      <c r="CT126" s="14">
        <v>0</v>
      </c>
      <c r="CU126" s="14">
        <v>0</v>
      </c>
      <c r="CV126" s="14">
        <v>0</v>
      </c>
      <c r="CW126" s="14">
        <v>0</v>
      </c>
      <c r="CX126" s="14">
        <v>0</v>
      </c>
    </row>
    <row r="127" spans="1:102" ht="15">
      <c r="A127" s="13" t="s">
        <v>119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  <c r="Z127" s="14">
        <v>0</v>
      </c>
      <c r="AA127" s="14">
        <v>0</v>
      </c>
      <c r="AB127" s="14">
        <v>0</v>
      </c>
      <c r="AC127" s="14">
        <v>0</v>
      </c>
      <c r="AD127" s="14">
        <v>0</v>
      </c>
      <c r="AE127" s="14">
        <v>0</v>
      </c>
      <c r="AF127" s="14">
        <v>0</v>
      </c>
      <c r="AG127" s="14">
        <v>0</v>
      </c>
      <c r="AH127" s="14">
        <v>0</v>
      </c>
      <c r="AI127" s="14">
        <v>0</v>
      </c>
      <c r="AJ127" s="14">
        <v>0</v>
      </c>
      <c r="AK127" s="14">
        <v>0</v>
      </c>
      <c r="AL127" s="14">
        <v>0</v>
      </c>
      <c r="AM127" s="14">
        <v>0</v>
      </c>
      <c r="AN127" s="14">
        <v>0</v>
      </c>
      <c r="AO127" s="14">
        <v>0</v>
      </c>
      <c r="AP127" s="14">
        <v>0</v>
      </c>
      <c r="AQ127" s="14">
        <v>0</v>
      </c>
      <c r="AR127" s="14">
        <v>0</v>
      </c>
      <c r="AS127" s="14">
        <v>0</v>
      </c>
      <c r="AT127" s="14">
        <v>0</v>
      </c>
      <c r="AU127" s="14">
        <v>0</v>
      </c>
      <c r="AV127" s="14">
        <v>0</v>
      </c>
      <c r="AW127" s="14">
        <v>0</v>
      </c>
      <c r="AX127" s="14">
        <v>0</v>
      </c>
      <c r="AY127" s="14"/>
      <c r="AZ127" s="14"/>
      <c r="BA127" s="14">
        <v>0</v>
      </c>
      <c r="BB127" s="14">
        <v>0</v>
      </c>
      <c r="BC127" s="14">
        <v>0</v>
      </c>
      <c r="BD127" s="14"/>
      <c r="BE127" s="14">
        <v>0</v>
      </c>
      <c r="BF127" s="14">
        <v>0</v>
      </c>
      <c r="BG127" s="14">
        <v>0</v>
      </c>
      <c r="BH127" s="14">
        <v>0</v>
      </c>
      <c r="BI127" s="14">
        <v>0</v>
      </c>
      <c r="BJ127" s="14">
        <v>0</v>
      </c>
      <c r="BK127" s="14">
        <v>0</v>
      </c>
      <c r="BL127" s="14">
        <v>0</v>
      </c>
      <c r="BM127" s="14">
        <v>0</v>
      </c>
      <c r="BN127" s="14">
        <v>0</v>
      </c>
      <c r="BO127" s="14">
        <v>0</v>
      </c>
      <c r="BP127" s="14">
        <v>0</v>
      </c>
      <c r="BQ127" s="14">
        <v>0</v>
      </c>
      <c r="BR127" s="14">
        <v>0</v>
      </c>
      <c r="BS127" s="14">
        <v>0</v>
      </c>
      <c r="BT127" s="14">
        <v>0</v>
      </c>
      <c r="BU127" s="14">
        <v>0</v>
      </c>
      <c r="BV127" s="14">
        <v>0</v>
      </c>
      <c r="BW127" s="14">
        <v>0</v>
      </c>
      <c r="BX127" s="14">
        <v>0</v>
      </c>
      <c r="BY127" s="14">
        <v>0</v>
      </c>
      <c r="BZ127" s="14">
        <v>0</v>
      </c>
      <c r="CA127" s="14">
        <v>0</v>
      </c>
      <c r="CB127" s="14">
        <v>0</v>
      </c>
      <c r="CC127" s="14">
        <v>0</v>
      </c>
      <c r="CD127" s="14">
        <v>0</v>
      </c>
      <c r="CE127" s="14">
        <v>0</v>
      </c>
      <c r="CF127" s="14">
        <v>0</v>
      </c>
      <c r="CG127" s="14">
        <v>0</v>
      </c>
      <c r="CH127" s="14">
        <v>0</v>
      </c>
      <c r="CI127" s="14">
        <v>0</v>
      </c>
      <c r="CJ127" s="14">
        <v>0</v>
      </c>
      <c r="CK127" s="14">
        <v>0</v>
      </c>
      <c r="CL127" s="14">
        <v>0</v>
      </c>
      <c r="CM127" s="14">
        <v>0</v>
      </c>
      <c r="CN127" s="14">
        <v>0</v>
      </c>
      <c r="CO127" s="14">
        <v>0</v>
      </c>
      <c r="CP127" s="14">
        <v>0</v>
      </c>
      <c r="CQ127" s="14">
        <v>0</v>
      </c>
      <c r="CR127" s="14">
        <v>0</v>
      </c>
      <c r="CS127" s="14">
        <v>0</v>
      </c>
      <c r="CT127" s="14">
        <v>0</v>
      </c>
      <c r="CU127" s="14">
        <v>0</v>
      </c>
      <c r="CV127" s="14">
        <v>0</v>
      </c>
      <c r="CW127" s="14">
        <v>0</v>
      </c>
      <c r="CX127" s="14">
        <v>0</v>
      </c>
    </row>
    <row r="128" spans="1:102" ht="15">
      <c r="A128" s="13" t="s">
        <v>104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  <c r="Z128" s="14">
        <v>0</v>
      </c>
      <c r="AA128" s="14">
        <v>0</v>
      </c>
      <c r="AB128" s="14">
        <v>0</v>
      </c>
      <c r="AC128" s="14">
        <v>0</v>
      </c>
      <c r="AD128" s="14">
        <v>0</v>
      </c>
      <c r="AE128" s="14">
        <v>0</v>
      </c>
      <c r="AF128" s="14">
        <v>0</v>
      </c>
      <c r="AG128" s="14">
        <v>0</v>
      </c>
      <c r="AH128" s="14">
        <v>0</v>
      </c>
      <c r="AI128" s="14">
        <v>0</v>
      </c>
      <c r="AJ128" s="14">
        <v>0</v>
      </c>
      <c r="AK128" s="14">
        <v>0</v>
      </c>
      <c r="AL128" s="14">
        <v>0</v>
      </c>
      <c r="AM128" s="14">
        <v>0</v>
      </c>
      <c r="AN128" s="14">
        <v>0</v>
      </c>
      <c r="AO128" s="14">
        <v>0</v>
      </c>
      <c r="AP128" s="14">
        <v>0</v>
      </c>
      <c r="AQ128" s="14">
        <v>0</v>
      </c>
      <c r="AR128" s="14">
        <v>0</v>
      </c>
      <c r="AS128" s="14">
        <v>0</v>
      </c>
      <c r="AT128" s="14">
        <v>0</v>
      </c>
      <c r="AU128" s="14">
        <v>0</v>
      </c>
      <c r="AV128" s="14">
        <v>0</v>
      </c>
      <c r="AW128" s="14">
        <v>0</v>
      </c>
      <c r="AX128" s="14">
        <v>0</v>
      </c>
      <c r="AY128" s="14"/>
      <c r="AZ128" s="14"/>
      <c r="BA128" s="14">
        <v>0</v>
      </c>
      <c r="BB128" s="14">
        <v>0</v>
      </c>
      <c r="BC128" s="14">
        <v>0</v>
      </c>
      <c r="BD128" s="14"/>
      <c r="BE128" s="14">
        <v>0</v>
      </c>
      <c r="BF128" s="14">
        <v>0</v>
      </c>
      <c r="BG128" s="14">
        <v>0</v>
      </c>
      <c r="BH128" s="14">
        <v>0</v>
      </c>
      <c r="BI128" s="14">
        <v>0</v>
      </c>
      <c r="BJ128" s="14">
        <v>0</v>
      </c>
      <c r="BK128" s="14">
        <v>0</v>
      </c>
      <c r="BL128" s="14">
        <v>0</v>
      </c>
      <c r="BM128" s="14">
        <v>0</v>
      </c>
      <c r="BN128" s="14">
        <v>0</v>
      </c>
      <c r="BO128" s="14">
        <v>0</v>
      </c>
      <c r="BP128" s="14">
        <v>0</v>
      </c>
      <c r="BQ128" s="14">
        <v>0</v>
      </c>
      <c r="BR128" s="14">
        <v>0</v>
      </c>
      <c r="BS128" s="14">
        <v>0</v>
      </c>
      <c r="BT128" s="14">
        <v>0</v>
      </c>
      <c r="BU128" s="14">
        <v>0</v>
      </c>
      <c r="BV128" s="14">
        <v>0</v>
      </c>
      <c r="BW128" s="14">
        <v>0</v>
      </c>
      <c r="BX128" s="14">
        <v>0</v>
      </c>
      <c r="BY128" s="14">
        <v>0</v>
      </c>
      <c r="BZ128" s="14">
        <v>0</v>
      </c>
      <c r="CA128" s="14">
        <v>0</v>
      </c>
      <c r="CB128" s="14">
        <v>0</v>
      </c>
      <c r="CC128" s="14">
        <v>0</v>
      </c>
      <c r="CD128" s="14">
        <v>0</v>
      </c>
      <c r="CE128" s="14">
        <v>0</v>
      </c>
      <c r="CF128" s="14">
        <v>0</v>
      </c>
      <c r="CG128" s="14">
        <v>0</v>
      </c>
      <c r="CH128" s="14">
        <v>0</v>
      </c>
      <c r="CI128" s="14">
        <v>0</v>
      </c>
      <c r="CJ128" s="14">
        <v>0</v>
      </c>
      <c r="CK128" s="14">
        <v>0</v>
      </c>
      <c r="CL128" s="14">
        <v>0</v>
      </c>
      <c r="CM128" s="14">
        <v>0</v>
      </c>
      <c r="CN128" s="14">
        <v>0</v>
      </c>
      <c r="CO128" s="14">
        <v>0</v>
      </c>
      <c r="CP128" s="14">
        <v>0</v>
      </c>
      <c r="CQ128" s="14">
        <v>0</v>
      </c>
      <c r="CR128" s="14">
        <v>0</v>
      </c>
      <c r="CS128" s="14">
        <v>0</v>
      </c>
      <c r="CT128" s="14">
        <v>0</v>
      </c>
      <c r="CU128" s="14">
        <v>0</v>
      </c>
      <c r="CV128" s="14">
        <v>0</v>
      </c>
      <c r="CW128" s="14">
        <v>0</v>
      </c>
      <c r="CX128" s="14">
        <v>0</v>
      </c>
    </row>
    <row r="129" spans="1:102" ht="15">
      <c r="A129" s="13" t="s">
        <v>118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f>'Realign Cod 7d'!B28</f>
        <v>14.318828843561864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  <c r="Z129" s="14">
        <v>0</v>
      </c>
      <c r="AA129" s="14">
        <v>0</v>
      </c>
      <c r="AB129" s="14">
        <v>0</v>
      </c>
      <c r="AC129" s="14">
        <v>0</v>
      </c>
      <c r="AD129" s="14">
        <v>0</v>
      </c>
      <c r="AE129" s="14">
        <v>0</v>
      </c>
      <c r="AF129" s="14">
        <v>0</v>
      </c>
      <c r="AG129" s="14">
        <v>0</v>
      </c>
      <c r="AH129" s="14">
        <v>0</v>
      </c>
      <c r="AI129" s="14">
        <v>0</v>
      </c>
      <c r="AJ129" s="14">
        <v>0</v>
      </c>
      <c r="AK129" s="14">
        <v>0</v>
      </c>
      <c r="AL129" s="14">
        <v>0</v>
      </c>
      <c r="AM129" s="14">
        <v>0</v>
      </c>
      <c r="AN129" s="14">
        <v>0</v>
      </c>
      <c r="AO129" s="14">
        <v>0</v>
      </c>
      <c r="AP129" s="14">
        <v>0</v>
      </c>
      <c r="AQ129" s="14">
        <v>0</v>
      </c>
      <c r="AR129" s="14">
        <v>0</v>
      </c>
      <c r="AS129" s="14">
        <v>0</v>
      </c>
      <c r="AT129" s="14">
        <v>0</v>
      </c>
      <c r="AU129" s="14">
        <v>0</v>
      </c>
      <c r="AV129" s="14">
        <v>0</v>
      </c>
      <c r="AW129" s="14">
        <v>0</v>
      </c>
      <c r="AX129" s="14">
        <v>0</v>
      </c>
      <c r="AY129" s="14"/>
      <c r="AZ129" s="14"/>
      <c r="BA129" s="14">
        <v>0</v>
      </c>
      <c r="BB129" s="14">
        <v>0</v>
      </c>
      <c r="BC129" s="14">
        <v>0</v>
      </c>
      <c r="BD129" s="14"/>
      <c r="BE129" s="14">
        <v>0</v>
      </c>
      <c r="BF129" s="14">
        <v>0</v>
      </c>
      <c r="BG129" s="14">
        <v>0</v>
      </c>
      <c r="BH129" s="14">
        <v>0</v>
      </c>
      <c r="BI129" s="14">
        <v>0</v>
      </c>
      <c r="BJ129" s="14">
        <v>0</v>
      </c>
      <c r="BK129" s="14">
        <v>0</v>
      </c>
      <c r="BL129" s="14">
        <v>0</v>
      </c>
      <c r="BM129" s="14">
        <v>0</v>
      </c>
      <c r="BN129" s="14">
        <v>0</v>
      </c>
      <c r="BO129" s="14">
        <v>0</v>
      </c>
      <c r="BP129" s="14">
        <v>0</v>
      </c>
      <c r="BQ129" s="14">
        <v>0</v>
      </c>
      <c r="BR129" s="14">
        <v>0</v>
      </c>
      <c r="BS129" s="14">
        <v>0</v>
      </c>
      <c r="BT129" s="14">
        <v>0</v>
      </c>
      <c r="BU129" s="14">
        <v>0</v>
      </c>
      <c r="BV129" s="14">
        <v>0</v>
      </c>
      <c r="BW129" s="14">
        <v>0</v>
      </c>
      <c r="BX129" s="14">
        <v>0</v>
      </c>
      <c r="BY129" s="14">
        <v>0</v>
      </c>
      <c r="BZ129" s="14">
        <v>0</v>
      </c>
      <c r="CA129" s="14">
        <v>0</v>
      </c>
      <c r="CB129" s="14">
        <v>0</v>
      </c>
      <c r="CC129" s="14">
        <v>0</v>
      </c>
      <c r="CD129" s="14">
        <v>0</v>
      </c>
      <c r="CE129" s="14">
        <v>0</v>
      </c>
      <c r="CF129" s="14">
        <v>0</v>
      </c>
      <c r="CG129" s="14">
        <v>0</v>
      </c>
      <c r="CH129" s="14">
        <v>0</v>
      </c>
      <c r="CI129" s="14">
        <v>0</v>
      </c>
      <c r="CJ129" s="14">
        <v>0</v>
      </c>
      <c r="CK129" s="14">
        <v>0</v>
      </c>
      <c r="CL129" s="14">
        <v>0</v>
      </c>
      <c r="CM129" s="14">
        <v>0</v>
      </c>
      <c r="CN129" s="14">
        <v>0</v>
      </c>
      <c r="CO129" s="14">
        <v>0</v>
      </c>
      <c r="CP129" s="14">
        <v>0</v>
      </c>
      <c r="CQ129" s="14">
        <v>0</v>
      </c>
      <c r="CR129" s="14">
        <v>0</v>
      </c>
      <c r="CS129" s="14">
        <v>0</v>
      </c>
      <c r="CT129" s="14">
        <v>0</v>
      </c>
      <c r="CU129" s="14">
        <v>0</v>
      </c>
      <c r="CV129" s="14">
        <v>0</v>
      </c>
      <c r="CW129" s="14">
        <v>0</v>
      </c>
      <c r="CX129" s="14">
        <v>0</v>
      </c>
    </row>
    <row r="130" spans="1:102" ht="15">
      <c r="A130" s="22" t="s">
        <v>117</v>
      </c>
      <c r="B130" s="14">
        <f>SUM(B102:B129)</f>
        <v>0</v>
      </c>
      <c r="C130" s="14">
        <f aca="true" t="shared" si="121" ref="C130:AX130">SUM(C102:C129)</f>
        <v>0</v>
      </c>
      <c r="D130" s="14">
        <f t="shared" si="121"/>
        <v>0</v>
      </c>
      <c r="E130" s="14">
        <f t="shared" si="121"/>
        <v>0</v>
      </c>
      <c r="F130" s="14">
        <f t="shared" si="121"/>
        <v>0</v>
      </c>
      <c r="G130" s="14">
        <f t="shared" si="121"/>
        <v>0</v>
      </c>
      <c r="H130" s="14">
        <f t="shared" si="121"/>
        <v>0</v>
      </c>
      <c r="I130" s="14">
        <f t="shared" si="121"/>
        <v>0</v>
      </c>
      <c r="J130" s="14">
        <f t="shared" si="121"/>
        <v>0</v>
      </c>
      <c r="K130" s="14">
        <f t="shared" si="121"/>
        <v>0</v>
      </c>
      <c r="L130" s="14">
        <f t="shared" si="121"/>
        <v>0</v>
      </c>
      <c r="M130" s="14">
        <f t="shared" si="121"/>
        <v>0</v>
      </c>
      <c r="N130" s="14">
        <f t="shared" si="121"/>
        <v>0</v>
      </c>
      <c r="O130" s="14">
        <f t="shared" si="121"/>
        <v>0</v>
      </c>
      <c r="P130" s="14">
        <f t="shared" si="121"/>
        <v>0</v>
      </c>
      <c r="Q130" s="14">
        <f t="shared" si="121"/>
        <v>0</v>
      </c>
      <c r="R130" s="14">
        <f t="shared" si="121"/>
        <v>0</v>
      </c>
      <c r="S130" s="14">
        <f t="shared" si="121"/>
        <v>0</v>
      </c>
      <c r="T130" s="14">
        <f t="shared" si="121"/>
        <v>0</v>
      </c>
      <c r="U130" s="14">
        <f t="shared" si="121"/>
        <v>0</v>
      </c>
      <c r="V130" s="14">
        <f t="shared" si="121"/>
        <v>0</v>
      </c>
      <c r="W130" s="14">
        <f t="shared" si="121"/>
        <v>0</v>
      </c>
      <c r="X130" s="14">
        <f t="shared" si="121"/>
        <v>0</v>
      </c>
      <c r="Y130" s="14">
        <f t="shared" si="121"/>
        <v>0</v>
      </c>
      <c r="Z130" s="14">
        <f t="shared" si="121"/>
        <v>0</v>
      </c>
      <c r="AA130" s="14">
        <f t="shared" si="121"/>
        <v>0</v>
      </c>
      <c r="AB130" s="14">
        <f t="shared" si="121"/>
        <v>0</v>
      </c>
      <c r="AC130" s="14">
        <f t="shared" si="121"/>
        <v>0</v>
      </c>
      <c r="AD130" s="14">
        <f t="shared" si="121"/>
        <v>0</v>
      </c>
      <c r="AE130" s="14">
        <f t="shared" si="121"/>
        <v>0</v>
      </c>
      <c r="AF130" s="14">
        <f t="shared" si="121"/>
        <v>0</v>
      </c>
      <c r="AG130" s="14">
        <f t="shared" si="121"/>
        <v>0</v>
      </c>
      <c r="AH130" s="14">
        <f t="shared" si="121"/>
        <v>0</v>
      </c>
      <c r="AI130" s="14">
        <f t="shared" si="121"/>
        <v>0</v>
      </c>
      <c r="AJ130" s="14">
        <f t="shared" si="121"/>
        <v>0</v>
      </c>
      <c r="AK130" s="14">
        <f t="shared" si="121"/>
        <v>0</v>
      </c>
      <c r="AL130" s="14">
        <f t="shared" si="121"/>
        <v>0</v>
      </c>
      <c r="AM130" s="14">
        <f t="shared" si="121"/>
        <v>0</v>
      </c>
      <c r="AN130" s="14">
        <f t="shared" si="121"/>
        <v>0</v>
      </c>
      <c r="AO130" s="14">
        <f t="shared" si="121"/>
        <v>0</v>
      </c>
      <c r="AP130" s="14">
        <f t="shared" si="121"/>
        <v>0</v>
      </c>
      <c r="AQ130" s="14">
        <f t="shared" si="121"/>
        <v>0</v>
      </c>
      <c r="AR130" s="14">
        <f t="shared" si="121"/>
        <v>0</v>
      </c>
      <c r="AS130" s="14">
        <f t="shared" si="121"/>
        <v>0</v>
      </c>
      <c r="AT130" s="14">
        <f t="shared" si="121"/>
        <v>0</v>
      </c>
      <c r="AU130" s="14">
        <f t="shared" si="121"/>
        <v>0</v>
      </c>
      <c r="AV130" s="14">
        <f t="shared" si="121"/>
        <v>0</v>
      </c>
      <c r="AW130" s="14">
        <f t="shared" si="121"/>
        <v>0</v>
      </c>
      <c r="AX130" s="14">
        <f t="shared" si="121"/>
        <v>0</v>
      </c>
      <c r="AY130" s="14"/>
      <c r="AZ130" s="14"/>
      <c r="BA130" s="14">
        <f>SUM(BA102:BA129)</f>
        <v>0</v>
      </c>
      <c r="BB130" s="14">
        <f>SUM(BB102:BB129)</f>
        <v>0</v>
      </c>
      <c r="BC130" s="14">
        <f>SUM(BC102:BC129)</f>
        <v>0</v>
      </c>
      <c r="BD130" s="14"/>
      <c r="BE130" s="14">
        <f aca="true" t="shared" si="122" ref="BE130:CX130">SUM(BE102:BE129)</f>
        <v>0</v>
      </c>
      <c r="BF130" s="14">
        <f t="shared" si="122"/>
        <v>0</v>
      </c>
      <c r="BG130" s="14">
        <f t="shared" si="122"/>
        <v>0</v>
      </c>
      <c r="BH130" s="14">
        <f t="shared" si="122"/>
        <v>0</v>
      </c>
      <c r="BI130" s="14">
        <f t="shared" si="122"/>
        <v>0</v>
      </c>
      <c r="BJ130" s="14">
        <f t="shared" si="122"/>
        <v>0</v>
      </c>
      <c r="BK130" s="14">
        <f t="shared" si="122"/>
        <v>0</v>
      </c>
      <c r="BL130" s="14">
        <f t="shared" si="122"/>
        <v>0</v>
      </c>
      <c r="BM130" s="14">
        <f t="shared" si="122"/>
        <v>0</v>
      </c>
      <c r="BN130" s="14">
        <f t="shared" si="122"/>
        <v>0</v>
      </c>
      <c r="BO130" s="14">
        <f t="shared" si="122"/>
        <v>0</v>
      </c>
      <c r="BP130" s="14">
        <f t="shared" si="122"/>
        <v>0</v>
      </c>
      <c r="BQ130" s="14">
        <f t="shared" si="122"/>
        <v>0</v>
      </c>
      <c r="BR130" s="14">
        <f t="shared" si="122"/>
        <v>0</v>
      </c>
      <c r="BS130" s="14">
        <f t="shared" si="122"/>
        <v>0</v>
      </c>
      <c r="BT130" s="14">
        <f t="shared" si="122"/>
        <v>0</v>
      </c>
      <c r="BU130" s="14">
        <f t="shared" si="122"/>
        <v>0</v>
      </c>
      <c r="BV130" s="14">
        <f t="shared" si="122"/>
        <v>0</v>
      </c>
      <c r="BW130" s="14">
        <f t="shared" si="122"/>
        <v>0</v>
      </c>
      <c r="BX130" s="14">
        <f t="shared" si="122"/>
        <v>0</v>
      </c>
      <c r="BY130" s="14">
        <f t="shared" si="122"/>
        <v>0</v>
      </c>
      <c r="BZ130" s="14">
        <f t="shared" si="122"/>
        <v>0</v>
      </c>
      <c r="CA130" s="14">
        <f t="shared" si="122"/>
        <v>0</v>
      </c>
      <c r="CB130" s="14">
        <f t="shared" si="122"/>
        <v>0</v>
      </c>
      <c r="CC130" s="14">
        <f t="shared" si="122"/>
        <v>0</v>
      </c>
      <c r="CD130" s="14">
        <f t="shared" si="122"/>
        <v>0</v>
      </c>
      <c r="CE130" s="14">
        <f t="shared" si="122"/>
        <v>0</v>
      </c>
      <c r="CF130" s="14">
        <f t="shared" si="122"/>
        <v>0</v>
      </c>
      <c r="CG130" s="14">
        <f t="shared" si="122"/>
        <v>0</v>
      </c>
      <c r="CH130" s="14">
        <f t="shared" si="122"/>
        <v>0</v>
      </c>
      <c r="CI130" s="14">
        <f t="shared" si="122"/>
        <v>0</v>
      </c>
      <c r="CJ130" s="14">
        <f t="shared" si="122"/>
        <v>0</v>
      </c>
      <c r="CK130" s="14">
        <f t="shared" si="122"/>
        <v>0</v>
      </c>
      <c r="CL130" s="14">
        <f t="shared" si="122"/>
        <v>0</v>
      </c>
      <c r="CM130" s="14">
        <f t="shared" si="122"/>
        <v>0</v>
      </c>
      <c r="CN130" s="14">
        <f t="shared" si="122"/>
        <v>0</v>
      </c>
      <c r="CO130" s="14">
        <f t="shared" si="122"/>
        <v>0</v>
      </c>
      <c r="CP130" s="14">
        <f t="shared" si="122"/>
        <v>0</v>
      </c>
      <c r="CQ130" s="14">
        <f t="shared" si="122"/>
        <v>0</v>
      </c>
      <c r="CR130" s="14">
        <f t="shared" si="122"/>
        <v>0</v>
      </c>
      <c r="CS130" s="14">
        <f t="shared" si="122"/>
        <v>0</v>
      </c>
      <c r="CT130" s="14">
        <f t="shared" si="122"/>
        <v>0</v>
      </c>
      <c r="CU130" s="14">
        <f t="shared" si="122"/>
        <v>0</v>
      </c>
      <c r="CV130" s="14">
        <f t="shared" si="122"/>
        <v>0</v>
      </c>
      <c r="CW130" s="14">
        <f t="shared" si="122"/>
        <v>0</v>
      </c>
      <c r="CX130" s="14">
        <f t="shared" si="122"/>
        <v>0</v>
      </c>
    </row>
    <row r="131" ht="15">
      <c r="A131" s="22"/>
    </row>
    <row r="132" ht="15">
      <c r="A132" s="18" t="s">
        <v>155</v>
      </c>
    </row>
    <row r="133" spans="1:102" ht="15">
      <c r="A133" s="13" t="s">
        <v>93</v>
      </c>
      <c r="B133" s="14">
        <f aca="true" t="shared" si="123" ref="B133:AF133">B40+B71+B102</f>
        <v>0.013672262244283622</v>
      </c>
      <c r="C133" s="14">
        <f t="shared" si="123"/>
        <v>0.07575693000763621</v>
      </c>
      <c r="D133" s="14">
        <f t="shared" si="123"/>
        <v>0.11026162982715525</v>
      </c>
      <c r="E133" s="14">
        <f t="shared" si="123"/>
        <v>0</v>
      </c>
      <c r="F133" s="14">
        <f t="shared" si="123"/>
        <v>0</v>
      </c>
      <c r="G133" s="14">
        <f t="shared" si="123"/>
        <v>1.0618228205428264</v>
      </c>
      <c r="H133" s="14">
        <f t="shared" si="123"/>
        <v>6.257667162221294</v>
      </c>
      <c r="I133" s="14">
        <f t="shared" si="123"/>
        <v>0.019561186821125797</v>
      </c>
      <c r="J133" s="14">
        <f t="shared" si="123"/>
        <v>0</v>
      </c>
      <c r="K133" s="14">
        <f t="shared" si="123"/>
        <v>0.6388756881706762</v>
      </c>
      <c r="L133" s="14">
        <f t="shared" si="123"/>
        <v>0.671894798687607</v>
      </c>
      <c r="M133" s="14">
        <f t="shared" si="123"/>
        <v>0.2732845025942393</v>
      </c>
      <c r="N133" s="14">
        <f t="shared" si="123"/>
        <v>0.07195960949363045</v>
      </c>
      <c r="O133" s="14">
        <f t="shared" si="123"/>
        <v>4.637189354295299</v>
      </c>
      <c r="P133" s="14">
        <f t="shared" si="123"/>
        <v>11.029213109466307</v>
      </c>
      <c r="Q133" s="14">
        <f t="shared" si="123"/>
        <v>17.859427463348815</v>
      </c>
      <c r="R133" s="14">
        <f t="shared" si="123"/>
        <v>1.8030932873136285</v>
      </c>
      <c r="S133" s="14">
        <f t="shared" si="123"/>
        <v>6.457734579732725</v>
      </c>
      <c r="T133" s="14">
        <f t="shared" si="123"/>
        <v>4.691845672958889</v>
      </c>
      <c r="U133" s="14">
        <f t="shared" si="123"/>
        <v>3.9436974842528194</v>
      </c>
      <c r="V133" s="14">
        <f t="shared" si="123"/>
        <v>36.59629680214846</v>
      </c>
      <c r="W133" s="14">
        <f t="shared" si="123"/>
        <v>6.097889044520462</v>
      </c>
      <c r="X133" s="14">
        <f t="shared" si="123"/>
        <v>5.926611962110053</v>
      </c>
      <c r="Y133" s="14">
        <f t="shared" si="123"/>
        <v>5.401855348586737</v>
      </c>
      <c r="Z133" s="14">
        <f t="shared" si="123"/>
        <v>0.21069348708998045</v>
      </c>
      <c r="AA133" s="14">
        <f t="shared" si="123"/>
        <v>0.35600454981545643</v>
      </c>
      <c r="AB133" s="14">
        <f t="shared" si="123"/>
        <v>0</v>
      </c>
      <c r="AC133" s="14">
        <f t="shared" si="123"/>
        <v>0</v>
      </c>
      <c r="AD133" s="14">
        <f t="shared" si="123"/>
        <v>13.462345307972429</v>
      </c>
      <c r="AE133" s="14">
        <f t="shared" si="123"/>
        <v>0</v>
      </c>
      <c r="AF133" s="14">
        <f t="shared" si="123"/>
        <v>0</v>
      </c>
      <c r="AG133" s="14">
        <f aca="true" t="shared" si="124" ref="AG133:AX133">AG40+AG71+AG102</f>
        <v>0</v>
      </c>
      <c r="AH133" s="14">
        <f t="shared" si="124"/>
        <v>0</v>
      </c>
      <c r="AI133" s="14">
        <f t="shared" si="124"/>
        <v>406.41588517223687</v>
      </c>
      <c r="AJ133" s="14">
        <f t="shared" si="124"/>
        <v>1042.2853906083587</v>
      </c>
      <c r="AK133" s="14">
        <f t="shared" si="124"/>
        <v>584.0056099357006</v>
      </c>
      <c r="AL133" s="14">
        <f t="shared" si="124"/>
        <v>86.34092603949723</v>
      </c>
      <c r="AM133" s="14">
        <f t="shared" si="124"/>
        <v>305.00407617421683</v>
      </c>
      <c r="AN133" s="14">
        <f t="shared" si="124"/>
        <v>5.097468185551694</v>
      </c>
      <c r="AO133" s="14">
        <f t="shared" si="124"/>
        <v>16.965159547508485</v>
      </c>
      <c r="AP133" s="14">
        <f t="shared" si="124"/>
        <v>1254.0749949821682</v>
      </c>
      <c r="AQ133" s="14">
        <f t="shared" si="124"/>
        <v>52.88269460656775</v>
      </c>
      <c r="AR133" s="14">
        <f t="shared" si="124"/>
        <v>181.85871471513627</v>
      </c>
      <c r="AS133" s="14">
        <f t="shared" si="124"/>
        <v>61.18436572376441</v>
      </c>
      <c r="AT133" s="14">
        <f t="shared" si="124"/>
        <v>220.1224522269524</v>
      </c>
      <c r="AU133" s="14">
        <f t="shared" si="124"/>
        <v>19.531617143174444</v>
      </c>
      <c r="AV133" s="14">
        <f t="shared" si="124"/>
        <v>7.850807176825011</v>
      </c>
      <c r="AW133" s="14">
        <f t="shared" si="124"/>
        <v>19.493855165464037</v>
      </c>
      <c r="AX133" s="14">
        <f t="shared" si="124"/>
        <v>69.75209777348815</v>
      </c>
      <c r="AY133" s="14"/>
      <c r="AZ133" s="14"/>
      <c r="BA133" s="14">
        <f aca="true" t="shared" si="125" ref="BA133:BC160">BA40+BA71+BA102</f>
        <v>178.53574044966876</v>
      </c>
      <c r="BB133" s="14">
        <f t="shared" si="125"/>
        <v>39.19732663257292</v>
      </c>
      <c r="BC133" s="14">
        <f t="shared" si="125"/>
        <v>23.12585744661182</v>
      </c>
      <c r="BD133" s="14"/>
      <c r="BE133" s="14">
        <f aca="true" t="shared" si="126" ref="BE133:CS133">BE40+BE71+BE102</f>
        <v>65.65693531517753</v>
      </c>
      <c r="BF133" s="14">
        <f t="shared" si="126"/>
        <v>10.062366504037136</v>
      </c>
      <c r="BG133" s="14">
        <f t="shared" si="126"/>
        <v>0.13612039527911374</v>
      </c>
      <c r="BH133" s="14">
        <f t="shared" si="126"/>
        <v>186.42356082146438</v>
      </c>
      <c r="BI133" s="14">
        <f t="shared" si="126"/>
        <v>47.73625953006262</v>
      </c>
      <c r="BJ133" s="14">
        <f t="shared" si="126"/>
        <v>28.41457286432161</v>
      </c>
      <c r="BK133" s="14">
        <f t="shared" si="126"/>
        <v>5.341879798066234</v>
      </c>
      <c r="BL133" s="14">
        <f t="shared" si="126"/>
        <v>14.289025157232704</v>
      </c>
      <c r="BM133" s="14">
        <f t="shared" si="126"/>
        <v>4.0221887923794135</v>
      </c>
      <c r="BN133" s="14">
        <f t="shared" si="126"/>
        <v>0</v>
      </c>
      <c r="BO133" s="14">
        <f t="shared" si="126"/>
        <v>0.3023877484917861</v>
      </c>
      <c r="BP133" s="14">
        <f t="shared" si="126"/>
        <v>0.18404792289579064</v>
      </c>
      <c r="BQ133" s="14">
        <f t="shared" si="126"/>
        <v>12.234773571428562</v>
      </c>
      <c r="BR133" s="14">
        <f t="shared" si="126"/>
        <v>4.404214285714287</v>
      </c>
      <c r="BS133" s="14">
        <f t="shared" si="126"/>
        <v>0</v>
      </c>
      <c r="BT133" s="14">
        <f t="shared" si="126"/>
        <v>0.24226791011333265</v>
      </c>
      <c r="BU133" s="14">
        <f t="shared" si="126"/>
        <v>4.189496159321977</v>
      </c>
      <c r="BV133" s="14">
        <f t="shared" si="126"/>
        <v>0</v>
      </c>
      <c r="BW133" s="14">
        <f t="shared" si="126"/>
        <v>0</v>
      </c>
      <c r="BX133" s="14">
        <f aca="true" t="shared" si="127" ref="BX133:BX160">BX40+BX71+BX102</f>
        <v>0</v>
      </c>
      <c r="BY133" s="14">
        <f t="shared" si="126"/>
        <v>0.05977132805628841</v>
      </c>
      <c r="BZ133" s="14">
        <f t="shared" si="126"/>
        <v>0</v>
      </c>
      <c r="CA133" s="14">
        <f t="shared" si="126"/>
        <v>0</v>
      </c>
      <c r="CB133" s="14">
        <f t="shared" si="126"/>
        <v>0</v>
      </c>
      <c r="CC133" s="14">
        <f t="shared" si="126"/>
        <v>0</v>
      </c>
      <c r="CD133" s="14">
        <f t="shared" si="126"/>
        <v>0</v>
      </c>
      <c r="CE133" s="14">
        <f t="shared" si="126"/>
        <v>0</v>
      </c>
      <c r="CF133" s="14">
        <f t="shared" si="126"/>
        <v>0.024815441896358155</v>
      </c>
      <c r="CG133" s="14">
        <f aca="true" t="shared" si="128" ref="CG133:CG160">CG40+CG71+CG102</f>
        <v>0</v>
      </c>
      <c r="CH133" s="14">
        <f t="shared" si="126"/>
        <v>0.06776334570013946</v>
      </c>
      <c r="CI133" s="14">
        <f t="shared" si="126"/>
        <v>24.673199195359036</v>
      </c>
      <c r="CJ133" s="14">
        <f t="shared" si="126"/>
        <v>0</v>
      </c>
      <c r="CK133" s="14">
        <f t="shared" si="126"/>
        <v>2.1407402046062955</v>
      </c>
      <c r="CL133" s="14">
        <f t="shared" si="126"/>
        <v>8.71028315946349</v>
      </c>
      <c r="CM133" s="14">
        <f t="shared" si="126"/>
        <v>10.232052364864863</v>
      </c>
      <c r="CN133" s="14">
        <f t="shared" si="126"/>
        <v>32.62899053810439</v>
      </c>
      <c r="CO133" s="14">
        <f t="shared" si="126"/>
        <v>0</v>
      </c>
      <c r="CP133" s="14">
        <f t="shared" si="126"/>
        <v>0.8660156250000005</v>
      </c>
      <c r="CQ133" s="14">
        <f t="shared" si="126"/>
        <v>0.05099099099099099</v>
      </c>
      <c r="CR133" s="14">
        <f t="shared" si="126"/>
        <v>0.3404255319148936</v>
      </c>
      <c r="CS133" s="14">
        <f t="shared" si="126"/>
        <v>0</v>
      </c>
      <c r="CT133" s="14">
        <f aca="true" t="shared" si="129" ref="CT133:CX142">CT40+CT71+CT102</f>
        <v>52.34625092798813</v>
      </c>
      <c r="CU133" s="14">
        <f t="shared" si="129"/>
        <v>16.40425531914893</v>
      </c>
      <c r="CV133" s="14">
        <f t="shared" si="129"/>
        <v>0.16874999999999996</v>
      </c>
      <c r="CW133" s="14">
        <f t="shared" si="129"/>
        <v>74.9679234338747</v>
      </c>
      <c r="CX133" s="14">
        <f t="shared" si="129"/>
        <v>33.54838709677419</v>
      </c>
    </row>
    <row r="134" spans="1:102" ht="15">
      <c r="A134" s="13" t="s">
        <v>94</v>
      </c>
      <c r="B134" s="14">
        <f aca="true" t="shared" si="130" ref="B134:AF134">B41+B72+B103</f>
        <v>0.8148668297593038</v>
      </c>
      <c r="C134" s="14">
        <f t="shared" si="130"/>
        <v>14.318059771443245</v>
      </c>
      <c r="D134" s="14">
        <f t="shared" si="130"/>
        <v>104.08697855683455</v>
      </c>
      <c r="E134" s="14">
        <f t="shared" si="130"/>
        <v>76.75300951618729</v>
      </c>
      <c r="F134" s="14">
        <f t="shared" si="130"/>
        <v>31.165913043478263</v>
      </c>
      <c r="G134" s="14">
        <f t="shared" si="130"/>
        <v>3.4585086154823492</v>
      </c>
      <c r="H134" s="14">
        <f t="shared" si="130"/>
        <v>393.3127860490266</v>
      </c>
      <c r="I134" s="14">
        <f t="shared" si="130"/>
        <v>21.26301007456374</v>
      </c>
      <c r="J134" s="14">
        <f t="shared" si="130"/>
        <v>8.40541647701411</v>
      </c>
      <c r="K134" s="14">
        <f t="shared" si="130"/>
        <v>1.7929190400121362</v>
      </c>
      <c r="L134" s="14">
        <f t="shared" si="130"/>
        <v>111.6689155418803</v>
      </c>
      <c r="M134" s="14">
        <f t="shared" si="130"/>
        <v>55.153819398104794</v>
      </c>
      <c r="N134" s="14">
        <f t="shared" si="130"/>
        <v>0.7693459484133824</v>
      </c>
      <c r="O134" s="14">
        <f t="shared" si="130"/>
        <v>581.5962888157165</v>
      </c>
      <c r="P134" s="14">
        <f t="shared" si="130"/>
        <v>67.19688818867657</v>
      </c>
      <c r="Q134" s="14">
        <f t="shared" si="130"/>
        <v>1557.5633420469253</v>
      </c>
      <c r="R134" s="14">
        <f t="shared" si="130"/>
        <v>157.25207386261778</v>
      </c>
      <c r="S134" s="14">
        <f t="shared" si="130"/>
        <v>927.7308832855465</v>
      </c>
      <c r="T134" s="14">
        <f t="shared" si="130"/>
        <v>19.70984950823778</v>
      </c>
      <c r="U134" s="14">
        <f t="shared" si="130"/>
        <v>172.2773111542021</v>
      </c>
      <c r="V134" s="14">
        <f t="shared" si="130"/>
        <v>1102.6227534020452</v>
      </c>
      <c r="W134" s="14">
        <f t="shared" si="130"/>
        <v>183.7254530030643</v>
      </c>
      <c r="X134" s="14">
        <f t="shared" si="130"/>
        <v>943.4178475018853</v>
      </c>
      <c r="Y134" s="14">
        <f t="shared" si="130"/>
        <v>50.847899259522976</v>
      </c>
      <c r="Z134" s="14">
        <f t="shared" si="130"/>
        <v>1.9832669545643813</v>
      </c>
      <c r="AA134" s="14">
        <f t="shared" si="130"/>
        <v>542.7787987581987</v>
      </c>
      <c r="AB134" s="14">
        <f t="shared" si="130"/>
        <v>1.0551313509461588</v>
      </c>
      <c r="AC134" s="14">
        <f t="shared" si="130"/>
        <v>0</v>
      </c>
      <c r="AD134" s="14">
        <f t="shared" si="130"/>
        <v>0.7919026651748488</v>
      </c>
      <c r="AE134" s="14">
        <f t="shared" si="130"/>
        <v>1.9130330955536448</v>
      </c>
      <c r="AF134" s="14">
        <f t="shared" si="130"/>
        <v>0</v>
      </c>
      <c r="AG134" s="14">
        <f aca="true" t="shared" si="131" ref="AG134:AX134">AG41+AG72+AG103</f>
        <v>4.3824997407825945</v>
      </c>
      <c r="AH134" s="14">
        <f t="shared" si="131"/>
        <v>0</v>
      </c>
      <c r="AI134" s="14">
        <f t="shared" si="131"/>
        <v>616.3443803867616</v>
      </c>
      <c r="AJ134" s="14">
        <f t="shared" si="131"/>
        <v>1860.5175136573323</v>
      </c>
      <c r="AK134" s="14">
        <f t="shared" si="131"/>
        <v>380.4831811180586</v>
      </c>
      <c r="AL134" s="14">
        <f t="shared" si="131"/>
        <v>143.5439071238731</v>
      </c>
      <c r="AM134" s="14">
        <f t="shared" si="131"/>
        <v>1199.2205722304434</v>
      </c>
      <c r="AN134" s="14">
        <f t="shared" si="131"/>
        <v>18.77785288865624</v>
      </c>
      <c r="AO134" s="14">
        <f t="shared" si="131"/>
        <v>45.48899922628649</v>
      </c>
      <c r="AP134" s="14">
        <f t="shared" si="131"/>
        <v>93.71431338863637</v>
      </c>
      <c r="AQ134" s="14">
        <f t="shared" si="131"/>
        <v>199.42023767667536</v>
      </c>
      <c r="AR134" s="14">
        <f t="shared" si="131"/>
        <v>285.25980360098293</v>
      </c>
      <c r="AS134" s="14">
        <f t="shared" si="131"/>
        <v>102.4689620131006</v>
      </c>
      <c r="AT134" s="14">
        <f t="shared" si="131"/>
        <v>101.18918827862082</v>
      </c>
      <c r="AU134" s="14">
        <f t="shared" si="131"/>
        <v>18.40098807555219</v>
      </c>
      <c r="AV134" s="14">
        <f t="shared" si="131"/>
        <v>106.94722021491214</v>
      </c>
      <c r="AW134" s="14">
        <f t="shared" si="131"/>
        <v>39.64022431136202</v>
      </c>
      <c r="AX134" s="14">
        <f t="shared" si="131"/>
        <v>17.655999748914187</v>
      </c>
      <c r="AY134" s="14"/>
      <c r="AZ134" s="14"/>
      <c r="BA134" s="14">
        <f t="shared" si="125"/>
        <v>213.40101960392653</v>
      </c>
      <c r="BB134" s="14">
        <f t="shared" si="125"/>
        <v>46.85196055462812</v>
      </c>
      <c r="BC134" s="14">
        <f t="shared" si="125"/>
        <v>119.54619580290286</v>
      </c>
      <c r="BD134" s="14"/>
      <c r="BE134" s="14">
        <f aca="true" t="shared" si="132" ref="BE134:CS134">BE41+BE72+BE103</f>
        <v>161.6791937281494</v>
      </c>
      <c r="BF134" s="14">
        <f t="shared" si="132"/>
        <v>15.89084109107504</v>
      </c>
      <c r="BG134" s="14">
        <f t="shared" si="132"/>
        <v>0.4423912846571197</v>
      </c>
      <c r="BH134" s="14">
        <f t="shared" si="132"/>
        <v>103.8719840281381</v>
      </c>
      <c r="BI134" s="14">
        <f t="shared" si="132"/>
        <v>79.86897716387207</v>
      </c>
      <c r="BJ134" s="14">
        <f t="shared" si="132"/>
        <v>61.45477386934673</v>
      </c>
      <c r="BK134" s="14">
        <f t="shared" si="132"/>
        <v>6.812121944322996</v>
      </c>
      <c r="BL134" s="14">
        <f t="shared" si="132"/>
        <v>4.214748427672956</v>
      </c>
      <c r="BM134" s="14">
        <f t="shared" si="132"/>
        <v>0</v>
      </c>
      <c r="BN134" s="14">
        <f t="shared" si="132"/>
        <v>0</v>
      </c>
      <c r="BO134" s="14">
        <f t="shared" si="132"/>
        <v>18.344856741835027</v>
      </c>
      <c r="BP134" s="14">
        <f t="shared" si="132"/>
        <v>11.165573989011298</v>
      </c>
      <c r="BQ134" s="14">
        <f t="shared" si="132"/>
        <v>0.20914142857142842</v>
      </c>
      <c r="BR134" s="14">
        <f t="shared" si="132"/>
        <v>0.07528571428571432</v>
      </c>
      <c r="BS134" s="14">
        <f t="shared" si="132"/>
        <v>0</v>
      </c>
      <c r="BT134" s="14">
        <f t="shared" si="132"/>
        <v>0.3352376014605188</v>
      </c>
      <c r="BU134" s="14">
        <f t="shared" si="132"/>
        <v>7.223224001330739</v>
      </c>
      <c r="BV134" s="14">
        <f t="shared" si="132"/>
        <v>0</v>
      </c>
      <c r="BW134" s="14">
        <f t="shared" si="132"/>
        <v>0</v>
      </c>
      <c r="BX134" s="14">
        <f t="shared" si="127"/>
        <v>0</v>
      </c>
      <c r="BY134" s="14">
        <f t="shared" si="132"/>
        <v>0.017931398416886523</v>
      </c>
      <c r="BZ134" s="14">
        <f t="shared" si="132"/>
        <v>0</v>
      </c>
      <c r="CA134" s="14">
        <f t="shared" si="132"/>
        <v>0</v>
      </c>
      <c r="CB134" s="14">
        <f t="shared" si="132"/>
        <v>0</v>
      </c>
      <c r="CC134" s="14">
        <f t="shared" si="132"/>
        <v>0</v>
      </c>
      <c r="CD134" s="14">
        <f t="shared" si="132"/>
        <v>0</v>
      </c>
      <c r="CE134" s="14">
        <f t="shared" si="132"/>
        <v>0</v>
      </c>
      <c r="CF134" s="14">
        <f t="shared" si="132"/>
        <v>1.5054701417123948</v>
      </c>
      <c r="CG134" s="14">
        <f t="shared" si="128"/>
        <v>0</v>
      </c>
      <c r="CH134" s="14">
        <f t="shared" si="132"/>
        <v>2.1006637167043234</v>
      </c>
      <c r="CI134" s="14">
        <f t="shared" si="132"/>
        <v>65.44826287801193</v>
      </c>
      <c r="CJ134" s="14">
        <f t="shared" si="132"/>
        <v>2.3599716110716824</v>
      </c>
      <c r="CK134" s="14">
        <f t="shared" si="132"/>
        <v>449.8072947560992</v>
      </c>
      <c r="CL134" s="14">
        <f t="shared" si="132"/>
        <v>0</v>
      </c>
      <c r="CM134" s="14">
        <f t="shared" si="132"/>
        <v>0</v>
      </c>
      <c r="CN134" s="14">
        <f t="shared" si="132"/>
        <v>2.843698649451622</v>
      </c>
      <c r="CO134" s="14">
        <f t="shared" si="132"/>
        <v>2.3442186140751504</v>
      </c>
      <c r="CP134" s="14">
        <f t="shared" si="132"/>
        <v>22.612630208333343</v>
      </c>
      <c r="CQ134" s="14">
        <f t="shared" si="132"/>
        <v>7.087747747747748</v>
      </c>
      <c r="CR134" s="14">
        <f t="shared" si="132"/>
        <v>7.659574468085107</v>
      </c>
      <c r="CS134" s="14">
        <f t="shared" si="132"/>
        <v>0.16666666666666666</v>
      </c>
      <c r="CT134" s="14">
        <f t="shared" si="129"/>
        <v>0</v>
      </c>
      <c r="CU134" s="14">
        <f t="shared" si="129"/>
        <v>0</v>
      </c>
      <c r="CV134" s="14">
        <f t="shared" si="129"/>
        <v>0</v>
      </c>
      <c r="CW134" s="14">
        <f t="shared" si="129"/>
        <v>0</v>
      </c>
      <c r="CX134" s="14">
        <f t="shared" si="129"/>
        <v>0</v>
      </c>
    </row>
    <row r="135" spans="1:102" ht="15">
      <c r="A135" s="13" t="s">
        <v>95</v>
      </c>
      <c r="B135" s="14">
        <f aca="true" t="shared" si="133" ref="B135:AF135">B42+B73+B104</f>
        <v>0.002734452448856724</v>
      </c>
      <c r="C135" s="14">
        <f t="shared" si="133"/>
        <v>0.7575693000763621</v>
      </c>
      <c r="D135" s="14">
        <f t="shared" si="133"/>
        <v>0.5513081491357762</v>
      </c>
      <c r="E135" s="14">
        <f t="shared" si="133"/>
        <v>0.8141592137686213</v>
      </c>
      <c r="F135" s="14">
        <f t="shared" si="133"/>
        <v>0.10973913043478262</v>
      </c>
      <c r="G135" s="14">
        <f t="shared" si="133"/>
        <v>0.48540471796243495</v>
      </c>
      <c r="H135" s="14">
        <f t="shared" si="133"/>
        <v>1.2883432392808547</v>
      </c>
      <c r="I135" s="14">
        <f t="shared" si="133"/>
        <v>0</v>
      </c>
      <c r="J135" s="14">
        <f t="shared" si="133"/>
        <v>0</v>
      </c>
      <c r="K135" s="14">
        <f t="shared" si="133"/>
        <v>0.386375747753088</v>
      </c>
      <c r="L135" s="14">
        <f t="shared" si="133"/>
        <v>2.0156843960628215</v>
      </c>
      <c r="M135" s="14">
        <f t="shared" si="133"/>
        <v>1.0708513422691948</v>
      </c>
      <c r="N135" s="14">
        <f t="shared" si="133"/>
        <v>0.08795063382554832</v>
      </c>
      <c r="O135" s="14">
        <f t="shared" si="133"/>
        <v>4.358957993037581</v>
      </c>
      <c r="P135" s="14">
        <f t="shared" si="133"/>
        <v>15.76197563470043</v>
      </c>
      <c r="Q135" s="14">
        <f t="shared" si="133"/>
        <v>11.221410176086422</v>
      </c>
      <c r="R135" s="14">
        <f t="shared" si="133"/>
        <v>1.1329170212324569</v>
      </c>
      <c r="S135" s="14">
        <f t="shared" si="133"/>
        <v>3.0924362776184884</v>
      </c>
      <c r="T135" s="14">
        <f t="shared" si="133"/>
        <v>3.3498548800383334</v>
      </c>
      <c r="U135" s="14">
        <f t="shared" si="133"/>
        <v>13.699159682141373</v>
      </c>
      <c r="V135" s="14">
        <f t="shared" si="133"/>
        <v>61.540041388687456</v>
      </c>
      <c r="W135" s="14">
        <f t="shared" si="133"/>
        <v>10.254161676855304</v>
      </c>
      <c r="X135" s="14">
        <f t="shared" si="133"/>
        <v>1.3828761244923458</v>
      </c>
      <c r="Y135" s="14">
        <f t="shared" si="133"/>
        <v>0</v>
      </c>
      <c r="Z135" s="14">
        <f t="shared" si="133"/>
        <v>0</v>
      </c>
      <c r="AA135" s="14">
        <f t="shared" si="133"/>
        <v>0</v>
      </c>
      <c r="AB135" s="14">
        <f t="shared" si="133"/>
        <v>0.4574808733904009</v>
      </c>
      <c r="AC135" s="14">
        <f t="shared" si="133"/>
        <v>0</v>
      </c>
      <c r="AD135" s="14">
        <f t="shared" si="133"/>
        <v>0</v>
      </c>
      <c r="AE135" s="14">
        <f t="shared" si="133"/>
        <v>0.40274380959024103</v>
      </c>
      <c r="AF135" s="14">
        <f t="shared" si="133"/>
        <v>0</v>
      </c>
      <c r="AG135" s="14">
        <f aca="true" t="shared" si="134" ref="AG135:AX135">AG42+AG73+AG104</f>
        <v>0</v>
      </c>
      <c r="AH135" s="14">
        <f t="shared" si="134"/>
        <v>30.01793389092662</v>
      </c>
      <c r="AI135" s="14">
        <f t="shared" si="134"/>
        <v>2147.394113622176</v>
      </c>
      <c r="AJ135" s="14">
        <f t="shared" si="134"/>
        <v>2910.799736835392</v>
      </c>
      <c r="AK135" s="14">
        <f t="shared" si="134"/>
        <v>734.6748960598603</v>
      </c>
      <c r="AL135" s="14">
        <f t="shared" si="134"/>
        <v>358.69036115296694</v>
      </c>
      <c r="AM135" s="14">
        <f t="shared" si="134"/>
        <v>2166.638046568482</v>
      </c>
      <c r="AN135" s="14">
        <f t="shared" si="134"/>
        <v>26.315134906608744</v>
      </c>
      <c r="AO135" s="14">
        <f t="shared" si="134"/>
        <v>43.81112630400543</v>
      </c>
      <c r="AP135" s="14">
        <f t="shared" si="134"/>
        <v>437.85355579081926</v>
      </c>
      <c r="AQ135" s="14">
        <f t="shared" si="134"/>
        <v>573.131340974615</v>
      </c>
      <c r="AR135" s="14">
        <f t="shared" si="134"/>
        <v>400.78480680117195</v>
      </c>
      <c r="AS135" s="14">
        <f t="shared" si="134"/>
        <v>147.02068462749216</v>
      </c>
      <c r="AT135" s="14">
        <f t="shared" si="134"/>
        <v>407.9219125582696</v>
      </c>
      <c r="AU135" s="14">
        <f t="shared" si="134"/>
        <v>105.6290206426091</v>
      </c>
      <c r="AV135" s="14">
        <f t="shared" si="134"/>
        <v>64.24844240626183</v>
      </c>
      <c r="AW135" s="14">
        <f t="shared" si="134"/>
        <v>41.189945014892636</v>
      </c>
      <c r="AX135" s="14">
        <f t="shared" si="134"/>
        <v>7.193185082890966</v>
      </c>
      <c r="AY135" s="14"/>
      <c r="AZ135" s="14"/>
      <c r="BA135" s="14">
        <f t="shared" si="125"/>
        <v>148.26247367182543</v>
      </c>
      <c r="BB135" s="14">
        <f t="shared" si="125"/>
        <v>32.55086400756889</v>
      </c>
      <c r="BC135" s="14">
        <f t="shared" si="125"/>
        <v>96.52765091984841</v>
      </c>
      <c r="BD135" s="14"/>
      <c r="BE135" s="14">
        <f aca="true" t="shared" si="135" ref="BE135:CS135">BE42+BE73+BE104</f>
        <v>97.39515865941465</v>
      </c>
      <c r="BF135" s="14">
        <f t="shared" si="135"/>
        <v>8.687726271245179</v>
      </c>
      <c r="BG135" s="14">
        <f t="shared" si="135"/>
        <v>0.3062708893780059</v>
      </c>
      <c r="BH135" s="14">
        <f t="shared" si="135"/>
        <v>34.580660514999664</v>
      </c>
      <c r="BI135" s="14">
        <f t="shared" si="135"/>
        <v>56.8603645371937</v>
      </c>
      <c r="BJ135" s="14">
        <f t="shared" si="135"/>
        <v>58.2608877721943</v>
      </c>
      <c r="BK135" s="14">
        <f t="shared" si="135"/>
        <v>5.782952441943262</v>
      </c>
      <c r="BL135" s="14">
        <f t="shared" si="135"/>
        <v>18.0925786163522</v>
      </c>
      <c r="BM135" s="14">
        <f t="shared" si="135"/>
        <v>114.84042483069499</v>
      </c>
      <c r="BN135" s="14">
        <f t="shared" si="135"/>
        <v>0</v>
      </c>
      <c r="BO135" s="14">
        <f t="shared" si="135"/>
        <v>287.2683610671968</v>
      </c>
      <c r="BP135" s="14">
        <f t="shared" si="135"/>
        <v>174.84552675100107</v>
      </c>
      <c r="BQ135" s="14">
        <f t="shared" si="135"/>
        <v>2.3005557142857125</v>
      </c>
      <c r="BR135" s="14">
        <f t="shared" si="135"/>
        <v>0.8281428571428574</v>
      </c>
      <c r="BS135" s="14">
        <f t="shared" si="135"/>
        <v>0</v>
      </c>
      <c r="BT135" s="14">
        <f t="shared" si="135"/>
        <v>0.327089465313909</v>
      </c>
      <c r="BU135" s="14">
        <f t="shared" si="135"/>
        <v>7.047659529076172</v>
      </c>
      <c r="BV135" s="14">
        <f t="shared" si="135"/>
        <v>0</v>
      </c>
      <c r="BW135" s="14">
        <f t="shared" si="135"/>
        <v>0</v>
      </c>
      <c r="BX135" s="14">
        <f t="shared" si="127"/>
        <v>0</v>
      </c>
      <c r="BY135" s="14">
        <f t="shared" si="135"/>
        <v>1.0818610378188203</v>
      </c>
      <c r="BZ135" s="14">
        <f t="shared" si="135"/>
        <v>0</v>
      </c>
      <c r="CA135" s="14">
        <f t="shared" si="135"/>
        <v>0</v>
      </c>
      <c r="CB135" s="14">
        <f t="shared" si="135"/>
        <v>0</v>
      </c>
      <c r="CC135" s="14">
        <f t="shared" si="135"/>
        <v>0</v>
      </c>
      <c r="CD135" s="14">
        <f t="shared" si="135"/>
        <v>0</v>
      </c>
      <c r="CE135" s="14">
        <f t="shared" si="135"/>
        <v>0</v>
      </c>
      <c r="CF135" s="14">
        <f t="shared" si="135"/>
        <v>23.57466980154025</v>
      </c>
      <c r="CG135" s="14">
        <f t="shared" si="128"/>
        <v>0</v>
      </c>
      <c r="CH135" s="14">
        <f t="shared" si="135"/>
        <v>16.534256350834028</v>
      </c>
      <c r="CI135" s="14">
        <f t="shared" si="135"/>
        <v>86.57048055145826</v>
      </c>
      <c r="CJ135" s="14">
        <f t="shared" si="135"/>
        <v>37.94464158978</v>
      </c>
      <c r="CK135" s="14">
        <f t="shared" si="135"/>
        <v>72.0296115902824</v>
      </c>
      <c r="CL135" s="14">
        <f t="shared" si="135"/>
        <v>16.225037257824145</v>
      </c>
      <c r="CM135" s="14">
        <f t="shared" si="135"/>
        <v>27.80295608108107</v>
      </c>
      <c r="CN135" s="14">
        <f t="shared" si="135"/>
        <v>112.12997950510105</v>
      </c>
      <c r="CO135" s="14">
        <f t="shared" si="135"/>
        <v>53.05336863433235</v>
      </c>
      <c r="CP135" s="14">
        <f t="shared" si="135"/>
        <v>21.07304687500001</v>
      </c>
      <c r="CQ135" s="14">
        <f t="shared" si="135"/>
        <v>18.356756756756756</v>
      </c>
      <c r="CR135" s="14">
        <f t="shared" si="135"/>
        <v>0</v>
      </c>
      <c r="CS135" s="14">
        <f t="shared" si="135"/>
        <v>0.3181818181818182</v>
      </c>
      <c r="CT135" s="14">
        <f t="shared" si="129"/>
        <v>4.121752041573868</v>
      </c>
      <c r="CU135" s="14">
        <f t="shared" si="129"/>
        <v>0.09113475177304961</v>
      </c>
      <c r="CV135" s="14">
        <f t="shared" si="129"/>
        <v>0</v>
      </c>
      <c r="CW135" s="14">
        <f t="shared" si="129"/>
        <v>0.9351508120649651</v>
      </c>
      <c r="CX135" s="14">
        <f t="shared" si="129"/>
        <v>1.8064516129032258</v>
      </c>
    </row>
    <row r="136" spans="1:102" ht="15">
      <c r="A136" s="13" t="s">
        <v>97</v>
      </c>
      <c r="B136" s="14">
        <f aca="true" t="shared" si="136" ref="B136:AF136">B43+B74+B105</f>
        <v>0.35821327080023085</v>
      </c>
      <c r="C136" s="14">
        <f t="shared" si="136"/>
        <v>0.30302772003054484</v>
      </c>
      <c r="D136" s="14">
        <f t="shared" si="136"/>
        <v>0.11026162982715525</v>
      </c>
      <c r="E136" s="14">
        <f t="shared" si="136"/>
        <v>0.2960578959158623</v>
      </c>
      <c r="F136" s="14">
        <f t="shared" si="136"/>
        <v>0</v>
      </c>
      <c r="G136" s="14">
        <f t="shared" si="136"/>
        <v>51.847291437362585</v>
      </c>
      <c r="H136" s="14">
        <f t="shared" si="136"/>
        <v>3.680980683659585</v>
      </c>
      <c r="I136" s="14">
        <f t="shared" si="136"/>
        <v>0.6846415387394029</v>
      </c>
      <c r="J136" s="14">
        <f t="shared" si="136"/>
        <v>1.0845698680018208</v>
      </c>
      <c r="K136" s="14">
        <f t="shared" si="136"/>
        <v>3.263858290230033</v>
      </c>
      <c r="L136" s="14">
        <f t="shared" si="136"/>
        <v>12.564432735458253</v>
      </c>
      <c r="M136" s="14">
        <f t="shared" si="136"/>
        <v>6.663021088978624</v>
      </c>
      <c r="N136" s="14">
        <f t="shared" si="136"/>
        <v>1.0705102399978357</v>
      </c>
      <c r="O136" s="14">
        <f t="shared" si="136"/>
        <v>100.62700898820799</v>
      </c>
      <c r="P136" s="14">
        <f t="shared" si="136"/>
        <v>23.05918657669137</v>
      </c>
      <c r="Q136" s="14">
        <f t="shared" si="136"/>
        <v>1085.9480185899974</v>
      </c>
      <c r="R136" s="14">
        <f t="shared" si="136"/>
        <v>109.6376458153269</v>
      </c>
      <c r="S136" s="14">
        <f t="shared" si="136"/>
        <v>343.7151968564784</v>
      </c>
      <c r="T136" s="14">
        <f t="shared" si="136"/>
        <v>32.07460437125389</v>
      </c>
      <c r="U136" s="14">
        <f t="shared" si="136"/>
        <v>42.86176476306354</v>
      </c>
      <c r="V136" s="14">
        <f t="shared" si="136"/>
        <v>2278.0739581516495</v>
      </c>
      <c r="W136" s="14">
        <f t="shared" si="136"/>
        <v>379.5860085822887</v>
      </c>
      <c r="X136" s="14">
        <f t="shared" si="136"/>
        <v>168.71088718806618</v>
      </c>
      <c r="Y136" s="14">
        <f t="shared" si="136"/>
        <v>247.78075620691334</v>
      </c>
      <c r="Z136" s="14">
        <f t="shared" si="136"/>
        <v>9.664418646953452</v>
      </c>
      <c r="AA136" s="14">
        <f t="shared" si="136"/>
        <v>105.1169068088382</v>
      </c>
      <c r="AB136" s="14">
        <f t="shared" si="136"/>
        <v>0</v>
      </c>
      <c r="AC136" s="14">
        <f t="shared" si="136"/>
        <v>0.06565142198308994</v>
      </c>
      <c r="AD136" s="14">
        <f t="shared" si="136"/>
        <v>0</v>
      </c>
      <c r="AE136" s="14">
        <f t="shared" si="136"/>
        <v>0</v>
      </c>
      <c r="AF136" s="14">
        <f t="shared" si="136"/>
        <v>0</v>
      </c>
      <c r="AG136" s="14">
        <f aca="true" t="shared" si="137" ref="AG136:AX136">AG43+AG74+AG105</f>
        <v>0</v>
      </c>
      <c r="AH136" s="14">
        <f t="shared" si="137"/>
        <v>0</v>
      </c>
      <c r="AI136" s="14">
        <f t="shared" si="137"/>
        <v>60.18248302854688</v>
      </c>
      <c r="AJ136" s="14">
        <f t="shared" si="137"/>
        <v>71.30903362449706</v>
      </c>
      <c r="AK136" s="14">
        <f t="shared" si="137"/>
        <v>21.292574868335354</v>
      </c>
      <c r="AL136" s="14">
        <f t="shared" si="137"/>
        <v>14.794848019848448</v>
      </c>
      <c r="AM136" s="14">
        <f t="shared" si="137"/>
        <v>37.5709566560058</v>
      </c>
      <c r="AN136" s="14">
        <f t="shared" si="137"/>
        <v>0.9149301871503039</v>
      </c>
      <c r="AO136" s="14">
        <f t="shared" si="137"/>
        <v>5.220049091541072</v>
      </c>
      <c r="AP136" s="14">
        <f t="shared" si="137"/>
        <v>41.542453177480844</v>
      </c>
      <c r="AQ136" s="14">
        <f t="shared" si="137"/>
        <v>1.1101329020462696</v>
      </c>
      <c r="AR136" s="14">
        <f t="shared" si="137"/>
        <v>554.9672089216823</v>
      </c>
      <c r="AS136" s="14">
        <f t="shared" si="137"/>
        <v>62.37241166014819</v>
      </c>
      <c r="AT136" s="14">
        <f t="shared" si="137"/>
        <v>8.440425183429983</v>
      </c>
      <c r="AU136" s="14">
        <f t="shared" si="137"/>
        <v>7.2077603060918705</v>
      </c>
      <c r="AV136" s="14">
        <f t="shared" si="137"/>
        <v>1.5220952689762777</v>
      </c>
      <c r="AW136" s="14">
        <f t="shared" si="137"/>
        <v>0.8156424755424284</v>
      </c>
      <c r="AX136" s="14">
        <f t="shared" si="137"/>
        <v>0</v>
      </c>
      <c r="AY136" s="14"/>
      <c r="AZ136" s="14"/>
      <c r="BA136" s="14">
        <f t="shared" si="125"/>
        <v>57.52771060452532</v>
      </c>
      <c r="BB136" s="14">
        <f t="shared" si="125"/>
        <v>12.630145971391084</v>
      </c>
      <c r="BC136" s="14">
        <f t="shared" si="125"/>
        <v>19.10163631321069</v>
      </c>
      <c r="BD136" s="14"/>
      <c r="BE136" s="14">
        <f aca="true" t="shared" si="138" ref="BE136:CS136">BE43+BE74+BE105</f>
        <v>47.08240256918636</v>
      </c>
      <c r="BF136" s="14">
        <f t="shared" si="138"/>
        <v>5.361096907888639</v>
      </c>
      <c r="BG136" s="14">
        <f t="shared" si="138"/>
        <v>0.06806019763955687</v>
      </c>
      <c r="BH136" s="14">
        <f t="shared" si="138"/>
        <v>172.90330257499835</v>
      </c>
      <c r="BI136" s="14">
        <f t="shared" si="138"/>
        <v>255.87164041737165</v>
      </c>
      <c r="BJ136" s="14">
        <f t="shared" si="138"/>
        <v>225.44430485762143</v>
      </c>
      <c r="BK136" s="14">
        <f t="shared" si="138"/>
        <v>12.742098600891936</v>
      </c>
      <c r="BL136" s="14">
        <f t="shared" si="138"/>
        <v>5.242735849056603</v>
      </c>
      <c r="BM136" s="14">
        <f t="shared" si="138"/>
        <v>0</v>
      </c>
      <c r="BN136" s="14">
        <f t="shared" si="138"/>
        <v>0</v>
      </c>
      <c r="BO136" s="14">
        <f t="shared" si="138"/>
        <v>0.4031836646557148</v>
      </c>
      <c r="BP136" s="14">
        <f t="shared" si="138"/>
        <v>0.24539723052772083</v>
      </c>
      <c r="BQ136" s="14">
        <f t="shared" si="138"/>
        <v>0</v>
      </c>
      <c r="BR136" s="14">
        <f t="shared" si="138"/>
        <v>0</v>
      </c>
      <c r="BS136" s="14">
        <f t="shared" si="138"/>
        <v>0</v>
      </c>
      <c r="BT136" s="14">
        <f t="shared" si="138"/>
        <v>0.5994700165005805</v>
      </c>
      <c r="BU136" s="14">
        <f t="shared" si="138"/>
        <v>12.916529030157397</v>
      </c>
      <c r="BV136" s="14">
        <f t="shared" si="138"/>
        <v>0</v>
      </c>
      <c r="BW136" s="14">
        <f t="shared" si="138"/>
        <v>0</v>
      </c>
      <c r="BX136" s="14">
        <f t="shared" si="127"/>
        <v>0</v>
      </c>
      <c r="BY136" s="14">
        <f t="shared" si="138"/>
        <v>5.038722955145113</v>
      </c>
      <c r="BZ136" s="14">
        <f t="shared" si="138"/>
        <v>0</v>
      </c>
      <c r="CA136" s="14">
        <f t="shared" si="138"/>
        <v>0</v>
      </c>
      <c r="CB136" s="14">
        <f t="shared" si="138"/>
        <v>0</v>
      </c>
      <c r="CC136" s="14">
        <f t="shared" si="138"/>
        <v>0</v>
      </c>
      <c r="CD136" s="14">
        <f t="shared" si="138"/>
        <v>0</v>
      </c>
      <c r="CE136" s="14">
        <f t="shared" si="138"/>
        <v>0</v>
      </c>
      <c r="CF136" s="14">
        <f t="shared" si="138"/>
        <v>0.033087255861810876</v>
      </c>
      <c r="CG136" s="14">
        <f t="shared" si="128"/>
        <v>0</v>
      </c>
      <c r="CH136" s="14">
        <f t="shared" si="138"/>
        <v>0.47434341990097617</v>
      </c>
      <c r="CI136" s="14">
        <f t="shared" si="138"/>
        <v>97.03975365916644</v>
      </c>
      <c r="CJ136" s="14">
        <f t="shared" si="138"/>
        <v>13.882185947480485</v>
      </c>
      <c r="CK136" s="14">
        <f t="shared" si="138"/>
        <v>495.8332091551345</v>
      </c>
      <c r="CL136" s="14">
        <f t="shared" si="138"/>
        <v>28.393815201192258</v>
      </c>
      <c r="CM136" s="14">
        <f t="shared" si="138"/>
        <v>14.160219594594592</v>
      </c>
      <c r="CN136" s="14">
        <f t="shared" si="138"/>
        <v>65.06186392797073</v>
      </c>
      <c r="CO136" s="14">
        <f t="shared" si="138"/>
        <v>272.29949901388716</v>
      </c>
      <c r="CP136" s="14">
        <f t="shared" si="138"/>
        <v>1.058463541666667</v>
      </c>
      <c r="CQ136" s="14">
        <f t="shared" si="138"/>
        <v>0.05099099099099099</v>
      </c>
      <c r="CR136" s="14">
        <f t="shared" si="138"/>
        <v>0</v>
      </c>
      <c r="CS136" s="14">
        <f t="shared" si="138"/>
        <v>0</v>
      </c>
      <c r="CT136" s="14">
        <f t="shared" si="129"/>
        <v>0</v>
      </c>
      <c r="CU136" s="14">
        <f t="shared" si="129"/>
        <v>0</v>
      </c>
      <c r="CV136" s="14">
        <f t="shared" si="129"/>
        <v>0</v>
      </c>
      <c r="CW136" s="14">
        <f t="shared" si="129"/>
        <v>0</v>
      </c>
      <c r="CX136" s="14">
        <f t="shared" si="129"/>
        <v>0</v>
      </c>
    </row>
    <row r="137" spans="1:102" ht="15">
      <c r="A137" s="13" t="s">
        <v>98</v>
      </c>
      <c r="B137" s="14">
        <f aca="true" t="shared" si="139" ref="B137:AF137">B44+B75+B106</f>
        <v>0</v>
      </c>
      <c r="C137" s="14">
        <f t="shared" si="139"/>
        <v>22.575565142275593</v>
      </c>
      <c r="D137" s="14">
        <f t="shared" si="139"/>
        <v>0</v>
      </c>
      <c r="E137" s="14">
        <f t="shared" si="139"/>
        <v>0.07401447397896557</v>
      </c>
      <c r="F137" s="14">
        <f t="shared" si="139"/>
        <v>0</v>
      </c>
      <c r="G137" s="14">
        <f t="shared" si="139"/>
        <v>0</v>
      </c>
      <c r="H137" s="14">
        <f t="shared" si="139"/>
        <v>180.7361515676856</v>
      </c>
      <c r="I137" s="14">
        <f t="shared" si="139"/>
        <v>0</v>
      </c>
      <c r="J137" s="14">
        <f t="shared" si="139"/>
        <v>0</v>
      </c>
      <c r="K137" s="14">
        <f t="shared" si="139"/>
        <v>0.02203019614381642</v>
      </c>
      <c r="L137" s="14">
        <f t="shared" si="139"/>
        <v>15.184822450339919</v>
      </c>
      <c r="M137" s="14">
        <f t="shared" si="139"/>
        <v>8.067080111761268</v>
      </c>
      <c r="N137" s="14">
        <f t="shared" si="139"/>
        <v>0</v>
      </c>
      <c r="O137" s="14">
        <f t="shared" si="139"/>
        <v>70.48527818528855</v>
      </c>
      <c r="P137" s="14">
        <f t="shared" si="139"/>
        <v>1.1258554024786023</v>
      </c>
      <c r="Q137" s="14">
        <f t="shared" si="139"/>
        <v>7.902401532455228</v>
      </c>
      <c r="R137" s="14">
        <f t="shared" si="139"/>
        <v>0.797828888191871</v>
      </c>
      <c r="S137" s="14">
        <f t="shared" si="139"/>
        <v>0</v>
      </c>
      <c r="T137" s="14">
        <f t="shared" si="139"/>
        <v>0.13317465883944443</v>
      </c>
      <c r="U137" s="14">
        <f t="shared" si="139"/>
        <v>0</v>
      </c>
      <c r="V137" s="14">
        <f t="shared" si="139"/>
        <v>4.551778209222445</v>
      </c>
      <c r="W137" s="14">
        <f t="shared" si="139"/>
        <v>0.7584439110100077</v>
      </c>
      <c r="X137" s="14">
        <f t="shared" si="139"/>
        <v>11.063008995938766</v>
      </c>
      <c r="Y137" s="14">
        <f t="shared" si="139"/>
        <v>0</v>
      </c>
      <c r="Z137" s="14">
        <f t="shared" si="139"/>
        <v>0</v>
      </c>
      <c r="AA137" s="14">
        <f t="shared" si="139"/>
        <v>0.04931905732726055</v>
      </c>
      <c r="AB137" s="14">
        <f t="shared" si="139"/>
        <v>4.420643807677914</v>
      </c>
      <c r="AC137" s="14">
        <f t="shared" si="139"/>
        <v>0</v>
      </c>
      <c r="AD137" s="14">
        <f t="shared" si="139"/>
        <v>39.595133258742436</v>
      </c>
      <c r="AE137" s="14">
        <f t="shared" si="139"/>
        <v>0</v>
      </c>
      <c r="AF137" s="14">
        <f t="shared" si="139"/>
        <v>0</v>
      </c>
      <c r="AG137" s="14">
        <f aca="true" t="shared" si="140" ref="AG137:AX137">AG44+AG75+AG106</f>
        <v>5.5998607798888695</v>
      </c>
      <c r="AH137" s="14">
        <f t="shared" si="140"/>
        <v>0</v>
      </c>
      <c r="AI137" s="14">
        <f t="shared" si="140"/>
        <v>302.8062695037726</v>
      </c>
      <c r="AJ137" s="14">
        <f t="shared" si="140"/>
        <v>491.26103987360875</v>
      </c>
      <c r="AK137" s="14">
        <f t="shared" si="140"/>
        <v>15.023694957860986</v>
      </c>
      <c r="AL137" s="14">
        <f t="shared" si="140"/>
        <v>1529.2903590592962</v>
      </c>
      <c r="AM137" s="14">
        <f t="shared" si="140"/>
        <v>58.78260377175815</v>
      </c>
      <c r="AN137" s="14">
        <f t="shared" si="140"/>
        <v>3.7468569569012447</v>
      </c>
      <c r="AO137" s="14">
        <f t="shared" si="140"/>
        <v>10.253667858384249</v>
      </c>
      <c r="AP137" s="14">
        <f t="shared" si="140"/>
        <v>0</v>
      </c>
      <c r="AQ137" s="14">
        <f t="shared" si="140"/>
        <v>49.35045355460235</v>
      </c>
      <c r="AR137" s="14">
        <f t="shared" si="140"/>
        <v>12.769860568795089</v>
      </c>
      <c r="AS137" s="14">
        <f t="shared" si="140"/>
        <v>4.7521837455351</v>
      </c>
      <c r="AT137" s="14">
        <f t="shared" si="140"/>
        <v>13.236121310378836</v>
      </c>
      <c r="AU137" s="14">
        <f t="shared" si="140"/>
        <v>30.78137636601587</v>
      </c>
      <c r="AV137" s="14">
        <f t="shared" si="140"/>
        <v>1.9226466555489823</v>
      </c>
      <c r="AW137" s="14">
        <f t="shared" si="140"/>
        <v>0.32625699021697135</v>
      </c>
      <c r="AX137" s="14">
        <f t="shared" si="140"/>
        <v>0</v>
      </c>
      <c r="AY137" s="14"/>
      <c r="AZ137" s="14"/>
      <c r="BA137" s="14">
        <f t="shared" si="125"/>
        <v>61.01423851995109</v>
      </c>
      <c r="BB137" s="14">
        <f t="shared" si="125"/>
        <v>13.395609363596604</v>
      </c>
      <c r="BC137" s="14">
        <f t="shared" si="125"/>
        <v>297.2558010538967</v>
      </c>
      <c r="BD137" s="14"/>
      <c r="BE137" s="14">
        <f aca="true" t="shared" si="141" ref="BE137:CS137">BE44+BE75+BE106</f>
        <v>541.0842147745259</v>
      </c>
      <c r="BF137" s="14">
        <f t="shared" si="141"/>
        <v>2.0069747398762594</v>
      </c>
      <c r="BG137" s="14">
        <f t="shared" si="141"/>
        <v>0</v>
      </c>
      <c r="BH137" s="14">
        <f t="shared" si="141"/>
        <v>0</v>
      </c>
      <c r="BI137" s="14">
        <f t="shared" si="141"/>
        <v>18.248210014262167</v>
      </c>
      <c r="BJ137" s="14">
        <f t="shared" si="141"/>
        <v>15.088358458961475</v>
      </c>
      <c r="BK137" s="14">
        <f t="shared" si="141"/>
        <v>1.9113147901337904</v>
      </c>
      <c r="BL137" s="14">
        <f t="shared" si="141"/>
        <v>284.03292452830186</v>
      </c>
      <c r="BM137" s="14">
        <f t="shared" si="141"/>
        <v>0.13869616525446254</v>
      </c>
      <c r="BN137" s="14">
        <f t="shared" si="141"/>
        <v>0</v>
      </c>
      <c r="BO137" s="14">
        <f t="shared" si="141"/>
        <v>15.724162921572878</v>
      </c>
      <c r="BP137" s="14">
        <f t="shared" si="141"/>
        <v>9.570491990581111</v>
      </c>
      <c r="BQ137" s="14">
        <f t="shared" si="141"/>
        <v>0</v>
      </c>
      <c r="BR137" s="14">
        <f t="shared" si="141"/>
        <v>0</v>
      </c>
      <c r="BS137" s="14">
        <f t="shared" si="141"/>
        <v>0</v>
      </c>
      <c r="BT137" s="14">
        <f t="shared" si="141"/>
        <v>0.3849530528445446</v>
      </c>
      <c r="BU137" s="14">
        <f t="shared" si="141"/>
        <v>7.9509056839444785</v>
      </c>
      <c r="BV137" s="14">
        <f t="shared" si="141"/>
        <v>0.8445913267773623</v>
      </c>
      <c r="BW137" s="14">
        <f t="shared" si="141"/>
        <v>0</v>
      </c>
      <c r="BX137" s="14">
        <f t="shared" si="127"/>
        <v>0</v>
      </c>
      <c r="BY137" s="14">
        <f t="shared" si="141"/>
        <v>0.5917361477572552</v>
      </c>
      <c r="BZ137" s="14">
        <f t="shared" si="141"/>
        <v>0</v>
      </c>
      <c r="CA137" s="14">
        <f t="shared" si="141"/>
        <v>0</v>
      </c>
      <c r="CB137" s="14">
        <f t="shared" si="141"/>
        <v>0</v>
      </c>
      <c r="CC137" s="14">
        <f t="shared" si="141"/>
        <v>0</v>
      </c>
      <c r="CD137" s="14">
        <f t="shared" si="141"/>
        <v>0</v>
      </c>
      <c r="CE137" s="14">
        <f t="shared" si="141"/>
        <v>0</v>
      </c>
      <c r="CF137" s="14">
        <f t="shared" si="141"/>
        <v>1.2904029786106241</v>
      </c>
      <c r="CG137" s="14">
        <f t="shared" si="128"/>
        <v>0.02256972432693858</v>
      </c>
      <c r="CH137" s="14">
        <f t="shared" si="141"/>
        <v>4.641789180459553</v>
      </c>
      <c r="CI137" s="14">
        <f t="shared" si="141"/>
        <v>39.917930211846375</v>
      </c>
      <c r="CJ137" s="14">
        <f t="shared" si="141"/>
        <v>3.0078069552874385</v>
      </c>
      <c r="CK137" s="14">
        <f t="shared" si="141"/>
        <v>19.707402471816778</v>
      </c>
      <c r="CL137" s="14">
        <f t="shared" si="141"/>
        <v>2.433755588673622</v>
      </c>
      <c r="CM137" s="14">
        <f t="shared" si="141"/>
        <v>3.5047719594594584</v>
      </c>
      <c r="CN137" s="14">
        <f t="shared" si="141"/>
        <v>83.08012692234094</v>
      </c>
      <c r="CO137" s="14">
        <f t="shared" si="141"/>
        <v>0.7402795623395212</v>
      </c>
      <c r="CP137" s="14">
        <f t="shared" si="141"/>
        <v>0</v>
      </c>
      <c r="CQ137" s="14">
        <f t="shared" si="141"/>
        <v>0</v>
      </c>
      <c r="CR137" s="14">
        <f t="shared" si="141"/>
        <v>0</v>
      </c>
      <c r="CS137" s="14">
        <f t="shared" si="141"/>
        <v>0</v>
      </c>
      <c r="CT137" s="14">
        <f t="shared" si="129"/>
        <v>221.13199703043804</v>
      </c>
      <c r="CU137" s="14">
        <f t="shared" si="129"/>
        <v>9.20460992907801</v>
      </c>
      <c r="CV137" s="14">
        <f t="shared" si="129"/>
        <v>2.812499999999999</v>
      </c>
      <c r="CW137" s="14">
        <f t="shared" si="129"/>
        <v>192.64106728538283</v>
      </c>
      <c r="CX137" s="14">
        <f t="shared" si="129"/>
        <v>8.516129032258064</v>
      </c>
    </row>
    <row r="138" spans="1:102" ht="15">
      <c r="A138" s="13" t="s">
        <v>99</v>
      </c>
      <c r="B138" s="14">
        <f aca="true" t="shared" si="142" ref="B138:AF138">B45+B76+B107</f>
        <v>1.5449656336040491</v>
      </c>
      <c r="C138" s="14">
        <f t="shared" si="142"/>
        <v>44.31780405446719</v>
      </c>
      <c r="D138" s="14">
        <f t="shared" si="142"/>
        <v>54.028198615306074</v>
      </c>
      <c r="E138" s="14">
        <f t="shared" si="142"/>
        <v>16.505227697309323</v>
      </c>
      <c r="F138" s="14">
        <f t="shared" si="142"/>
        <v>3.804289855072464</v>
      </c>
      <c r="G138" s="14">
        <f t="shared" si="142"/>
        <v>17.110516308175832</v>
      </c>
      <c r="H138" s="14">
        <f t="shared" si="142"/>
        <v>291.16557207747314</v>
      </c>
      <c r="I138" s="14">
        <f t="shared" si="142"/>
        <v>2.269097671250592</v>
      </c>
      <c r="J138" s="14">
        <f t="shared" si="142"/>
        <v>0.5715976331360948</v>
      </c>
      <c r="K138" s="14">
        <f t="shared" si="142"/>
        <v>0.7947816916499924</v>
      </c>
      <c r="L138" s="14">
        <f t="shared" si="142"/>
        <v>3.1803020471213403</v>
      </c>
      <c r="M138" s="14">
        <f t="shared" si="142"/>
        <v>1.6895654511358404</v>
      </c>
      <c r="N138" s="14">
        <f t="shared" si="142"/>
        <v>0.5019404859740889</v>
      </c>
      <c r="O138" s="14">
        <f t="shared" si="142"/>
        <v>15.673700017518113</v>
      </c>
      <c r="P138" s="14">
        <f t="shared" si="142"/>
        <v>2.043219063757463</v>
      </c>
      <c r="Q138" s="14">
        <f t="shared" si="142"/>
        <v>123.27746390630155</v>
      </c>
      <c r="R138" s="14">
        <f t="shared" si="142"/>
        <v>12.446130655793187</v>
      </c>
      <c r="S138" s="14">
        <f t="shared" si="142"/>
        <v>4.0019763592709845</v>
      </c>
      <c r="T138" s="14">
        <f t="shared" si="142"/>
        <v>10.59250747999889</v>
      </c>
      <c r="U138" s="14">
        <f t="shared" si="142"/>
        <v>7.679831943018649</v>
      </c>
      <c r="V138" s="14">
        <f t="shared" si="142"/>
        <v>45.15363983548666</v>
      </c>
      <c r="W138" s="14">
        <f t="shared" si="142"/>
        <v>7.5237635972192765</v>
      </c>
      <c r="X138" s="14">
        <f t="shared" si="142"/>
        <v>24.397885910686387</v>
      </c>
      <c r="Y138" s="14">
        <f t="shared" si="142"/>
        <v>9.042236126982147</v>
      </c>
      <c r="Z138" s="14">
        <f t="shared" si="142"/>
        <v>0.3526825762158369</v>
      </c>
      <c r="AA138" s="14">
        <f t="shared" si="142"/>
        <v>0</v>
      </c>
      <c r="AB138" s="14">
        <f t="shared" si="142"/>
        <v>0</v>
      </c>
      <c r="AC138" s="14">
        <f t="shared" si="142"/>
        <v>683.234348578017</v>
      </c>
      <c r="AD138" s="14">
        <f t="shared" si="142"/>
        <v>109.0845921278354</v>
      </c>
      <c r="AE138" s="14">
        <f t="shared" si="142"/>
        <v>279.7055757604224</v>
      </c>
      <c r="AF138" s="14">
        <f t="shared" si="142"/>
        <v>0</v>
      </c>
      <c r="AG138" s="14">
        <f aca="true" t="shared" si="143" ref="AG138:AX138">AG45+AG76+AG107</f>
        <v>190.15179430840033</v>
      </c>
      <c r="AH138" s="14">
        <f t="shared" si="143"/>
        <v>0</v>
      </c>
      <c r="AI138" s="14">
        <f t="shared" si="143"/>
        <v>28.6708507434948</v>
      </c>
      <c r="AJ138" s="14">
        <f t="shared" si="143"/>
        <v>18.359591935172432</v>
      </c>
      <c r="AK138" s="14">
        <f t="shared" si="143"/>
        <v>8.619709876902256</v>
      </c>
      <c r="AL138" s="14">
        <f t="shared" si="143"/>
        <v>4.40457307461137</v>
      </c>
      <c r="AM138" s="14">
        <f t="shared" si="143"/>
        <v>1507.4133273828454</v>
      </c>
      <c r="AN138" s="14">
        <f t="shared" si="143"/>
        <v>29.277765988809726</v>
      </c>
      <c r="AO138" s="14">
        <f t="shared" si="143"/>
        <v>2.4235942210726407</v>
      </c>
      <c r="AP138" s="14">
        <f t="shared" si="143"/>
        <v>210.8328257505014</v>
      </c>
      <c r="AQ138" s="14">
        <f t="shared" si="143"/>
        <v>0</v>
      </c>
      <c r="AR138" s="14">
        <f t="shared" si="143"/>
        <v>20.421839275388255</v>
      </c>
      <c r="AS138" s="14">
        <f t="shared" si="143"/>
        <v>2.37609187276755</v>
      </c>
      <c r="AT138" s="14">
        <f t="shared" si="143"/>
        <v>7.289458112962258</v>
      </c>
      <c r="AU138" s="14">
        <f t="shared" si="143"/>
        <v>1.9503351416483887</v>
      </c>
      <c r="AV138" s="14">
        <f t="shared" si="143"/>
        <v>55.51642217897686</v>
      </c>
      <c r="AW138" s="14">
        <f t="shared" si="143"/>
        <v>16.31284951084857</v>
      </c>
      <c r="AX138" s="14">
        <f t="shared" si="143"/>
        <v>0</v>
      </c>
      <c r="AY138" s="14"/>
      <c r="AZ138" s="14"/>
      <c r="BA138" s="14">
        <f t="shared" si="125"/>
        <v>6.335276334127326</v>
      </c>
      <c r="BB138" s="14">
        <f t="shared" si="125"/>
        <v>1.3909029931539332</v>
      </c>
      <c r="BC138" s="14">
        <f t="shared" si="125"/>
        <v>0.053656281778681716</v>
      </c>
      <c r="BD138" s="14"/>
      <c r="BE138" s="14">
        <f aca="true" t="shared" si="144" ref="BE138:CS138">BE45+BE76+BE107</f>
        <v>2.7458004928856536</v>
      </c>
      <c r="BF138" s="14">
        <f t="shared" si="144"/>
        <v>0.8522769443310143</v>
      </c>
      <c r="BG138" s="14">
        <f t="shared" si="144"/>
        <v>0.9868728657735747</v>
      </c>
      <c r="BH138" s="14">
        <f t="shared" si="144"/>
        <v>81.3815544450744</v>
      </c>
      <c r="BI138" s="14">
        <f t="shared" si="144"/>
        <v>0.6611670295022523</v>
      </c>
      <c r="BJ138" s="14">
        <f t="shared" si="144"/>
        <v>0</v>
      </c>
      <c r="BK138" s="14">
        <f t="shared" si="144"/>
        <v>0.04900807154189206</v>
      </c>
      <c r="BL138" s="14">
        <f t="shared" si="144"/>
        <v>0.925188679245283</v>
      </c>
      <c r="BM138" s="14">
        <f t="shared" si="144"/>
        <v>4232.868267400942</v>
      </c>
      <c r="BN138" s="14">
        <f t="shared" si="144"/>
        <v>0</v>
      </c>
      <c r="BO138" s="14">
        <f t="shared" si="144"/>
        <v>10716.722602465064</v>
      </c>
      <c r="BP138" s="14">
        <f t="shared" si="144"/>
        <v>6522.7197367344515</v>
      </c>
      <c r="BQ138" s="14">
        <f t="shared" si="144"/>
        <v>217.82079785714268</v>
      </c>
      <c r="BR138" s="14">
        <f t="shared" si="144"/>
        <v>78.41007142857146</v>
      </c>
      <c r="BS138" s="14">
        <f t="shared" si="144"/>
        <v>0</v>
      </c>
      <c r="BT138" s="14">
        <f t="shared" si="144"/>
        <v>98.23142755467848</v>
      </c>
      <c r="BU138" s="14">
        <f t="shared" si="144"/>
        <v>1296.234452278054</v>
      </c>
      <c r="BV138" s="14">
        <f t="shared" si="144"/>
        <v>0</v>
      </c>
      <c r="BW138" s="14">
        <f t="shared" si="144"/>
        <v>0</v>
      </c>
      <c r="BX138" s="14">
        <f t="shared" si="127"/>
        <v>0</v>
      </c>
      <c r="BY138" s="14">
        <f t="shared" si="144"/>
        <v>0</v>
      </c>
      <c r="BZ138" s="14">
        <f t="shared" si="144"/>
        <v>0</v>
      </c>
      <c r="CA138" s="14">
        <f t="shared" si="144"/>
        <v>0</v>
      </c>
      <c r="CB138" s="14">
        <f t="shared" si="144"/>
        <v>0</v>
      </c>
      <c r="CC138" s="14">
        <f t="shared" si="144"/>
        <v>0</v>
      </c>
      <c r="CD138" s="14">
        <f t="shared" si="144"/>
        <v>0</v>
      </c>
      <c r="CE138" s="14">
        <f t="shared" si="144"/>
        <v>0</v>
      </c>
      <c r="CF138" s="14">
        <f t="shared" si="144"/>
        <v>879.4675326208985</v>
      </c>
      <c r="CG138" s="14">
        <f t="shared" si="128"/>
        <v>0</v>
      </c>
      <c r="CH138" s="14">
        <f t="shared" si="144"/>
        <v>0</v>
      </c>
      <c r="CI138" s="14">
        <f t="shared" si="144"/>
        <v>0.24489527737329067</v>
      </c>
      <c r="CJ138" s="14">
        <f t="shared" si="144"/>
        <v>0</v>
      </c>
      <c r="CK138" s="14">
        <f t="shared" si="144"/>
        <v>2.8962955709379288</v>
      </c>
      <c r="CL138" s="14">
        <f t="shared" si="144"/>
        <v>0</v>
      </c>
      <c r="CM138" s="14">
        <f t="shared" si="144"/>
        <v>0</v>
      </c>
      <c r="CN138" s="14">
        <f t="shared" si="144"/>
        <v>0</v>
      </c>
      <c r="CO138" s="14">
        <f t="shared" si="144"/>
        <v>0</v>
      </c>
      <c r="CP138" s="14">
        <f t="shared" si="144"/>
        <v>0</v>
      </c>
      <c r="CQ138" s="14">
        <f t="shared" si="144"/>
        <v>0</v>
      </c>
      <c r="CR138" s="14">
        <f t="shared" si="144"/>
        <v>0</v>
      </c>
      <c r="CS138" s="14">
        <f t="shared" si="144"/>
        <v>0</v>
      </c>
      <c r="CT138" s="14">
        <f t="shared" si="129"/>
        <v>0</v>
      </c>
      <c r="CU138" s="14">
        <f t="shared" si="129"/>
        <v>0</v>
      </c>
      <c r="CV138" s="14">
        <f t="shared" si="129"/>
        <v>0.018749999999999996</v>
      </c>
      <c r="CW138" s="14">
        <f t="shared" si="129"/>
        <v>0.1558584686774942</v>
      </c>
      <c r="CX138" s="14">
        <f t="shared" si="129"/>
        <v>0.12903225806451613</v>
      </c>
    </row>
    <row r="139" spans="1:102" ht="15">
      <c r="A139" s="13" t="s">
        <v>101</v>
      </c>
      <c r="B139" s="14">
        <f aca="true" t="shared" si="145" ref="B139:AF139">B46+B77+B108</f>
        <v>0</v>
      </c>
      <c r="C139" s="14">
        <f t="shared" si="145"/>
        <v>5.6060128205650805</v>
      </c>
      <c r="D139" s="14">
        <f t="shared" si="145"/>
        <v>0</v>
      </c>
      <c r="E139" s="14">
        <f t="shared" si="145"/>
        <v>0.4440868438737934</v>
      </c>
      <c r="F139" s="14">
        <f t="shared" si="145"/>
        <v>0.03657971014492754</v>
      </c>
      <c r="G139" s="14">
        <f t="shared" si="145"/>
        <v>0.09101338461795655</v>
      </c>
      <c r="H139" s="14">
        <f t="shared" si="145"/>
        <v>0</v>
      </c>
      <c r="I139" s="14">
        <f t="shared" si="145"/>
        <v>0</v>
      </c>
      <c r="J139" s="14">
        <f t="shared" si="145"/>
        <v>0</v>
      </c>
      <c r="K139" s="14">
        <f t="shared" si="145"/>
        <v>0.008473152363006315</v>
      </c>
      <c r="L139" s="14">
        <f t="shared" si="145"/>
        <v>0</v>
      </c>
      <c r="M139" s="14">
        <f t="shared" si="145"/>
        <v>0</v>
      </c>
      <c r="N139" s="14">
        <f t="shared" si="145"/>
        <v>0.0008883902406621044</v>
      </c>
      <c r="O139" s="14">
        <f t="shared" si="145"/>
        <v>0.649206509601342</v>
      </c>
      <c r="P139" s="14">
        <f t="shared" si="145"/>
        <v>0.020849174119974116</v>
      </c>
      <c r="Q139" s="14">
        <f t="shared" si="145"/>
        <v>0</v>
      </c>
      <c r="R139" s="14">
        <f t="shared" si="145"/>
        <v>0</v>
      </c>
      <c r="S139" s="14">
        <f t="shared" si="145"/>
        <v>0</v>
      </c>
      <c r="T139" s="14">
        <f t="shared" si="145"/>
        <v>0.06146522715666667</v>
      </c>
      <c r="U139" s="14">
        <f t="shared" si="145"/>
        <v>0.10378151274349524</v>
      </c>
      <c r="V139" s="14">
        <f t="shared" si="145"/>
        <v>0</v>
      </c>
      <c r="W139" s="14">
        <f t="shared" si="145"/>
        <v>0</v>
      </c>
      <c r="X139" s="14">
        <f t="shared" si="145"/>
        <v>0</v>
      </c>
      <c r="Y139" s="14">
        <f t="shared" si="145"/>
        <v>0</v>
      </c>
      <c r="Z139" s="14">
        <f t="shared" si="145"/>
        <v>0</v>
      </c>
      <c r="AA139" s="14">
        <f t="shared" si="145"/>
        <v>0</v>
      </c>
      <c r="AB139" s="14">
        <f t="shared" si="145"/>
        <v>0</v>
      </c>
      <c r="AC139" s="14">
        <f t="shared" si="145"/>
        <v>0</v>
      </c>
      <c r="AD139" s="14">
        <f t="shared" si="145"/>
        <v>0</v>
      </c>
      <c r="AE139" s="14">
        <f t="shared" si="145"/>
        <v>0</v>
      </c>
      <c r="AF139" s="14">
        <f t="shared" si="145"/>
        <v>0</v>
      </c>
      <c r="AG139" s="14">
        <f aca="true" t="shared" si="146" ref="AG139:AX139">AG46+AG77+AG108</f>
        <v>0</v>
      </c>
      <c r="AH139" s="14">
        <f t="shared" si="146"/>
        <v>0</v>
      </c>
      <c r="AI139" s="14">
        <f t="shared" si="146"/>
        <v>95.24509224054556</v>
      </c>
      <c r="AJ139" s="14">
        <f t="shared" si="146"/>
        <v>64.87371274000361</v>
      </c>
      <c r="AK139" s="14">
        <f t="shared" si="146"/>
        <v>19.130892140585573</v>
      </c>
      <c r="AL139" s="14">
        <f t="shared" si="146"/>
        <v>5.533950786050182</v>
      </c>
      <c r="AM139" s="14">
        <f t="shared" si="146"/>
        <v>8037.134683623499</v>
      </c>
      <c r="AN139" s="14">
        <f t="shared" si="146"/>
        <v>107.00326379243555</v>
      </c>
      <c r="AO139" s="14">
        <f t="shared" si="146"/>
        <v>14.35513500173795</v>
      </c>
      <c r="AP139" s="14">
        <f t="shared" si="146"/>
        <v>27.597451289265447</v>
      </c>
      <c r="AQ139" s="14">
        <f t="shared" si="146"/>
        <v>344.44396315308353</v>
      </c>
      <c r="AR139" s="14">
        <f t="shared" si="146"/>
        <v>94.90441123112304</v>
      </c>
      <c r="AS139" s="14">
        <f t="shared" si="146"/>
        <v>8.811340694846333</v>
      </c>
      <c r="AT139" s="14">
        <f t="shared" si="146"/>
        <v>144.54228126623846</v>
      </c>
      <c r="AU139" s="14">
        <f t="shared" si="146"/>
        <v>20.209994583747797</v>
      </c>
      <c r="AV139" s="14">
        <f t="shared" si="146"/>
        <v>320.76155036742193</v>
      </c>
      <c r="AW139" s="14">
        <f t="shared" si="146"/>
        <v>118.59441594386908</v>
      </c>
      <c r="AX139" s="14">
        <f t="shared" si="146"/>
        <v>0</v>
      </c>
      <c r="AY139" s="14"/>
      <c r="AZ139" s="14"/>
      <c r="BA139" s="14">
        <f t="shared" si="125"/>
        <v>0.34014906491958796</v>
      </c>
      <c r="BB139" s="14">
        <f t="shared" si="125"/>
        <v>0.07467935533712393</v>
      </c>
      <c r="BC139" s="14">
        <f t="shared" si="125"/>
        <v>2.0389387075899053</v>
      </c>
      <c r="BD139" s="14"/>
      <c r="BE139" s="14">
        <f aca="true" t="shared" si="147" ref="BE139:CS139">BE46+BE77+BE108</f>
        <v>1.2113825703907295</v>
      </c>
      <c r="BF139" s="14">
        <f t="shared" si="147"/>
        <v>0.16495682793503502</v>
      </c>
      <c r="BG139" s="14">
        <f t="shared" si="147"/>
        <v>0</v>
      </c>
      <c r="BH139" s="14">
        <f t="shared" si="147"/>
        <v>0</v>
      </c>
      <c r="BI139" s="14">
        <f t="shared" si="147"/>
        <v>0.46281692065157665</v>
      </c>
      <c r="BJ139" s="14">
        <f t="shared" si="147"/>
        <v>0.33040201005025127</v>
      </c>
      <c r="BK139" s="14">
        <f t="shared" si="147"/>
        <v>0.04900807154189206</v>
      </c>
      <c r="BL139" s="14">
        <f t="shared" si="147"/>
        <v>0</v>
      </c>
      <c r="BM139" s="14">
        <f t="shared" si="147"/>
        <v>0</v>
      </c>
      <c r="BN139" s="14">
        <f t="shared" si="147"/>
        <v>0</v>
      </c>
      <c r="BO139" s="14">
        <f t="shared" si="147"/>
        <v>0</v>
      </c>
      <c r="BP139" s="14">
        <f t="shared" si="147"/>
        <v>0</v>
      </c>
      <c r="BQ139" s="14">
        <f t="shared" si="147"/>
        <v>0</v>
      </c>
      <c r="BR139" s="14">
        <f t="shared" si="147"/>
        <v>0</v>
      </c>
      <c r="BS139" s="14">
        <f t="shared" si="147"/>
        <v>0</v>
      </c>
      <c r="BT139" s="14">
        <f t="shared" si="147"/>
        <v>0</v>
      </c>
      <c r="BU139" s="14">
        <f t="shared" si="147"/>
        <v>0</v>
      </c>
      <c r="BV139" s="14">
        <f t="shared" si="147"/>
        <v>0</v>
      </c>
      <c r="BW139" s="14">
        <f t="shared" si="147"/>
        <v>0</v>
      </c>
      <c r="BX139" s="14">
        <f t="shared" si="127"/>
        <v>0</v>
      </c>
      <c r="BY139" s="14">
        <f t="shared" si="147"/>
        <v>0</v>
      </c>
      <c r="BZ139" s="14">
        <f t="shared" si="147"/>
        <v>0</v>
      </c>
      <c r="CA139" s="14">
        <f t="shared" si="147"/>
        <v>0</v>
      </c>
      <c r="CB139" s="14">
        <f t="shared" si="147"/>
        <v>0</v>
      </c>
      <c r="CC139" s="14">
        <f t="shared" si="147"/>
        <v>0</v>
      </c>
      <c r="CD139" s="14">
        <f t="shared" si="147"/>
        <v>0</v>
      </c>
      <c r="CE139" s="14">
        <f t="shared" si="147"/>
        <v>0</v>
      </c>
      <c r="CF139" s="14">
        <f t="shared" si="147"/>
        <v>0</v>
      </c>
      <c r="CG139" s="14">
        <f t="shared" si="128"/>
        <v>0</v>
      </c>
      <c r="CH139" s="14">
        <f t="shared" si="147"/>
        <v>0.06776334570013946</v>
      </c>
      <c r="CI139" s="14">
        <f t="shared" si="147"/>
        <v>2.020386038329648</v>
      </c>
      <c r="CJ139" s="14">
        <f t="shared" si="147"/>
        <v>0</v>
      </c>
      <c r="CK139" s="14">
        <f t="shared" si="147"/>
        <v>0</v>
      </c>
      <c r="CL139" s="14">
        <f t="shared" si="147"/>
        <v>0</v>
      </c>
      <c r="CM139" s="14">
        <f t="shared" si="147"/>
        <v>0</v>
      </c>
      <c r="CN139" s="14">
        <f t="shared" si="147"/>
        <v>0</v>
      </c>
      <c r="CO139" s="14">
        <f t="shared" si="147"/>
        <v>0</v>
      </c>
      <c r="CP139" s="14">
        <f t="shared" si="147"/>
        <v>18.908007812500006</v>
      </c>
      <c r="CQ139" s="14">
        <f t="shared" si="147"/>
        <v>0.05099099099099099</v>
      </c>
      <c r="CR139" s="14">
        <f t="shared" si="147"/>
        <v>0</v>
      </c>
      <c r="CS139" s="14">
        <f t="shared" si="147"/>
        <v>0</v>
      </c>
      <c r="CT139" s="14">
        <f t="shared" si="129"/>
        <v>0</v>
      </c>
      <c r="CU139" s="14">
        <f t="shared" si="129"/>
        <v>0</v>
      </c>
      <c r="CV139" s="14">
        <f t="shared" si="129"/>
        <v>0</v>
      </c>
      <c r="CW139" s="14">
        <f t="shared" si="129"/>
        <v>0</v>
      </c>
      <c r="CX139" s="14">
        <f t="shared" si="129"/>
        <v>0</v>
      </c>
    </row>
    <row r="140" spans="1:102" ht="15">
      <c r="A140" s="13" t="s">
        <v>105</v>
      </c>
      <c r="B140" s="14">
        <f aca="true" t="shared" si="148" ref="B140:AF140">B47+B78+B109</f>
        <v>0</v>
      </c>
      <c r="C140" s="14">
        <f t="shared" si="148"/>
        <v>0</v>
      </c>
      <c r="D140" s="14">
        <f t="shared" si="148"/>
        <v>0</v>
      </c>
      <c r="E140" s="14">
        <f t="shared" si="148"/>
        <v>0</v>
      </c>
      <c r="F140" s="14">
        <f t="shared" si="148"/>
        <v>0</v>
      </c>
      <c r="G140" s="14">
        <f t="shared" si="148"/>
        <v>0.06067558974530437</v>
      </c>
      <c r="H140" s="14">
        <f t="shared" si="148"/>
        <v>0</v>
      </c>
      <c r="I140" s="14">
        <f t="shared" si="148"/>
        <v>0</v>
      </c>
      <c r="J140" s="14">
        <f t="shared" si="148"/>
        <v>0</v>
      </c>
      <c r="K140" s="14">
        <f t="shared" si="148"/>
        <v>0.008473152363006315</v>
      </c>
      <c r="L140" s="14">
        <f t="shared" si="148"/>
        <v>0</v>
      </c>
      <c r="M140" s="14">
        <f t="shared" si="148"/>
        <v>0</v>
      </c>
      <c r="N140" s="14">
        <f t="shared" si="148"/>
        <v>0.0008883902406621044</v>
      </c>
      <c r="O140" s="14">
        <f t="shared" si="148"/>
        <v>0.7419502966872479</v>
      </c>
      <c r="P140" s="14">
        <f t="shared" si="148"/>
        <v>0.020849174119974116</v>
      </c>
      <c r="Q140" s="14">
        <f t="shared" si="148"/>
        <v>0</v>
      </c>
      <c r="R140" s="14">
        <f t="shared" si="148"/>
        <v>0</v>
      </c>
      <c r="S140" s="14">
        <f t="shared" si="148"/>
        <v>0</v>
      </c>
      <c r="T140" s="14">
        <f t="shared" si="148"/>
        <v>0.06146522715666667</v>
      </c>
      <c r="U140" s="14">
        <f t="shared" si="148"/>
        <v>0</v>
      </c>
      <c r="V140" s="14">
        <f t="shared" si="148"/>
        <v>0</v>
      </c>
      <c r="W140" s="14">
        <f t="shared" si="148"/>
        <v>0</v>
      </c>
      <c r="X140" s="14">
        <f t="shared" si="148"/>
        <v>0</v>
      </c>
      <c r="Y140" s="14">
        <f t="shared" si="148"/>
        <v>0</v>
      </c>
      <c r="Z140" s="14">
        <f t="shared" si="148"/>
        <v>0</v>
      </c>
      <c r="AA140" s="14">
        <f t="shared" si="148"/>
        <v>0</v>
      </c>
      <c r="AB140" s="14">
        <f t="shared" si="148"/>
        <v>0</v>
      </c>
      <c r="AC140" s="14">
        <f t="shared" si="148"/>
        <v>0</v>
      </c>
      <c r="AD140" s="14">
        <f t="shared" si="148"/>
        <v>5190.526018888547</v>
      </c>
      <c r="AE140" s="14">
        <f t="shared" si="148"/>
        <v>0</v>
      </c>
      <c r="AF140" s="14">
        <f t="shared" si="148"/>
        <v>0</v>
      </c>
      <c r="AG140" s="14">
        <f aca="true" t="shared" si="149" ref="AG140:AX140">AG47+AG78+AG109</f>
        <v>0</v>
      </c>
      <c r="AH140" s="14">
        <f t="shared" si="149"/>
        <v>0</v>
      </c>
      <c r="AI140" s="14">
        <f t="shared" si="149"/>
        <v>21.85823575031576</v>
      </c>
      <c r="AJ140" s="14">
        <f t="shared" si="149"/>
        <v>18.312273399257045</v>
      </c>
      <c r="AK140" s="14">
        <f t="shared" si="149"/>
        <v>4.971870273824499</v>
      </c>
      <c r="AL140" s="14">
        <f t="shared" si="149"/>
        <v>2.823444278597032</v>
      </c>
      <c r="AM140" s="14">
        <f t="shared" si="149"/>
        <v>1544.7070076059654</v>
      </c>
      <c r="AN140" s="14">
        <f t="shared" si="149"/>
        <v>31.412603092160438</v>
      </c>
      <c r="AO140" s="14">
        <f t="shared" si="149"/>
        <v>2.610024545770536</v>
      </c>
      <c r="AP140" s="14">
        <f t="shared" si="149"/>
        <v>8.776574614960742</v>
      </c>
      <c r="AQ140" s="14">
        <f t="shared" si="149"/>
        <v>41.78136558610506</v>
      </c>
      <c r="AR140" s="14">
        <f t="shared" si="149"/>
        <v>21.216850050099232</v>
      </c>
      <c r="AS140" s="14">
        <f t="shared" si="149"/>
        <v>1.188045936383775</v>
      </c>
      <c r="AT140" s="14">
        <f t="shared" si="149"/>
        <v>32.99438935340812</v>
      </c>
      <c r="AU140" s="14">
        <f t="shared" si="149"/>
        <v>3.02443275588953</v>
      </c>
      <c r="AV140" s="14">
        <f t="shared" si="149"/>
        <v>74.10200651595036</v>
      </c>
      <c r="AW140" s="14">
        <f t="shared" si="149"/>
        <v>35.23575494343291</v>
      </c>
      <c r="AX140" s="14">
        <f t="shared" si="149"/>
        <v>0</v>
      </c>
      <c r="AY140" s="14"/>
      <c r="AZ140" s="14"/>
      <c r="BA140" s="14">
        <f t="shared" si="125"/>
        <v>0</v>
      </c>
      <c r="BB140" s="14">
        <f t="shared" si="125"/>
        <v>0</v>
      </c>
      <c r="BC140" s="14">
        <f t="shared" si="125"/>
        <v>2.0389387075899053</v>
      </c>
      <c r="BD140" s="14"/>
      <c r="BE140" s="14">
        <f aca="true" t="shared" si="150" ref="BE140:CS140">BE47+BE78+BE109</f>
        <v>1.2113825703907295</v>
      </c>
      <c r="BF140" s="14">
        <f t="shared" si="150"/>
        <v>0.13746402327919585</v>
      </c>
      <c r="BG140" s="14">
        <f t="shared" si="150"/>
        <v>0</v>
      </c>
      <c r="BH140" s="14">
        <f t="shared" si="150"/>
        <v>7.4101415389285</v>
      </c>
      <c r="BI140" s="14">
        <f t="shared" si="150"/>
        <v>0.39670021770135144</v>
      </c>
      <c r="BJ140" s="14">
        <f t="shared" si="150"/>
        <v>0.2202680067001675</v>
      </c>
      <c r="BK140" s="14">
        <f t="shared" si="150"/>
        <v>0</v>
      </c>
      <c r="BL140" s="14">
        <f t="shared" si="150"/>
        <v>0</v>
      </c>
      <c r="BM140" s="14">
        <f t="shared" si="150"/>
        <v>8693.75303048022</v>
      </c>
      <c r="BN140" s="14">
        <f t="shared" si="150"/>
        <v>0</v>
      </c>
      <c r="BO140" s="14">
        <f t="shared" si="150"/>
        <v>21089.227151230312</v>
      </c>
      <c r="BP140" s="14">
        <f t="shared" si="150"/>
        <v>12835.931587905863</v>
      </c>
      <c r="BQ140" s="14">
        <f t="shared" si="150"/>
        <v>59.18702428571424</v>
      </c>
      <c r="BR140" s="14">
        <f t="shared" si="150"/>
        <v>21.30585714285715</v>
      </c>
      <c r="BS140" s="14">
        <f t="shared" si="150"/>
        <v>0</v>
      </c>
      <c r="BT140" s="14">
        <f t="shared" si="150"/>
        <v>140.7379166871175</v>
      </c>
      <c r="BU140" s="14">
        <f t="shared" si="150"/>
        <v>2472.8328166594106</v>
      </c>
      <c r="BV140" s="14">
        <f t="shared" si="150"/>
        <v>1045.2662260196637</v>
      </c>
      <c r="BW140" s="14">
        <f t="shared" si="150"/>
        <v>0</v>
      </c>
      <c r="BX140" s="14">
        <f t="shared" si="127"/>
        <v>0</v>
      </c>
      <c r="BY140" s="14">
        <f t="shared" si="150"/>
        <v>0</v>
      </c>
      <c r="BZ140" s="14">
        <f t="shared" si="150"/>
        <v>0</v>
      </c>
      <c r="CA140" s="14">
        <f t="shared" si="150"/>
        <v>0</v>
      </c>
      <c r="CB140" s="14">
        <f t="shared" si="150"/>
        <v>0</v>
      </c>
      <c r="CC140" s="14">
        <f t="shared" si="150"/>
        <v>0</v>
      </c>
      <c r="CD140" s="14">
        <f t="shared" si="150"/>
        <v>0</v>
      </c>
      <c r="CE140" s="14">
        <f t="shared" si="150"/>
        <v>0</v>
      </c>
      <c r="CF140" s="14">
        <f t="shared" si="150"/>
        <v>1730.6868205497763</v>
      </c>
      <c r="CG140" s="14">
        <f t="shared" si="128"/>
        <v>27.932290827019184</v>
      </c>
      <c r="CH140" s="14">
        <f t="shared" si="150"/>
        <v>0</v>
      </c>
      <c r="CI140" s="14">
        <f t="shared" si="150"/>
        <v>0.30611909671661336</v>
      </c>
      <c r="CJ140" s="14">
        <f t="shared" si="150"/>
        <v>0</v>
      </c>
      <c r="CK140" s="14">
        <f t="shared" si="150"/>
        <v>0.44074063036011957</v>
      </c>
      <c r="CL140" s="14">
        <f t="shared" si="150"/>
        <v>0</v>
      </c>
      <c r="CM140" s="14">
        <f t="shared" si="150"/>
        <v>0</v>
      </c>
      <c r="CN140" s="14">
        <f t="shared" si="150"/>
        <v>0</v>
      </c>
      <c r="CO140" s="14">
        <f t="shared" si="150"/>
        <v>0</v>
      </c>
      <c r="CP140" s="14">
        <f t="shared" si="150"/>
        <v>1.2027994791666672</v>
      </c>
      <c r="CQ140" s="14">
        <f t="shared" si="150"/>
        <v>0</v>
      </c>
      <c r="CR140" s="14">
        <f t="shared" si="150"/>
        <v>0</v>
      </c>
      <c r="CS140" s="14">
        <f t="shared" si="150"/>
        <v>0</v>
      </c>
      <c r="CT140" s="14">
        <f t="shared" si="129"/>
        <v>0</v>
      </c>
      <c r="CU140" s="14">
        <f t="shared" si="129"/>
        <v>0</v>
      </c>
      <c r="CV140" s="14">
        <f t="shared" si="129"/>
        <v>0</v>
      </c>
      <c r="CW140" s="14">
        <f t="shared" si="129"/>
        <v>0</v>
      </c>
      <c r="CX140" s="14">
        <f t="shared" si="129"/>
        <v>0</v>
      </c>
    </row>
    <row r="141" spans="1:102" ht="15">
      <c r="A141" s="13" t="s">
        <v>26</v>
      </c>
      <c r="B141" s="14">
        <f aca="true" t="shared" si="151" ref="B141:AF141">B48+B79+B110</f>
        <v>0.005468904897713448</v>
      </c>
      <c r="C141" s="14">
        <f t="shared" si="151"/>
        <v>1.060597020106907</v>
      </c>
      <c r="D141" s="14">
        <f t="shared" si="151"/>
        <v>0</v>
      </c>
      <c r="E141" s="14">
        <f t="shared" si="151"/>
        <v>0.07401447397896557</v>
      </c>
      <c r="F141" s="14">
        <f t="shared" si="151"/>
        <v>0.25605797101449274</v>
      </c>
      <c r="G141" s="14">
        <f t="shared" si="151"/>
        <v>0</v>
      </c>
      <c r="H141" s="14">
        <f t="shared" si="151"/>
        <v>16.19631500810217</v>
      </c>
      <c r="I141" s="14">
        <f t="shared" si="151"/>
        <v>0.019561186821125797</v>
      </c>
      <c r="J141" s="14">
        <f t="shared" si="151"/>
        <v>0.014656349567592172</v>
      </c>
      <c r="K141" s="14">
        <f t="shared" si="151"/>
        <v>0.03897650086982905</v>
      </c>
      <c r="L141" s="14">
        <f t="shared" si="151"/>
        <v>0.3135509060542166</v>
      </c>
      <c r="M141" s="14">
        <f t="shared" si="151"/>
        <v>0.16657687546409697</v>
      </c>
      <c r="N141" s="14">
        <f t="shared" si="151"/>
        <v>0.04797307299575364</v>
      </c>
      <c r="O141" s="14">
        <f t="shared" si="151"/>
        <v>2.6895698254912737</v>
      </c>
      <c r="P141" s="14">
        <f t="shared" si="151"/>
        <v>1.6887831037179033</v>
      </c>
      <c r="Q141" s="14">
        <f t="shared" si="151"/>
        <v>0.3160960612982091</v>
      </c>
      <c r="R141" s="14">
        <f t="shared" si="151"/>
        <v>0.03191315552767484</v>
      </c>
      <c r="S141" s="14">
        <f t="shared" si="151"/>
        <v>0</v>
      </c>
      <c r="T141" s="14">
        <f t="shared" si="151"/>
        <v>0.7888037485105556</v>
      </c>
      <c r="U141" s="14">
        <f t="shared" si="151"/>
        <v>0.415126050973981</v>
      </c>
      <c r="V141" s="14">
        <f t="shared" si="151"/>
        <v>0</v>
      </c>
      <c r="W141" s="14">
        <f t="shared" si="151"/>
        <v>0</v>
      </c>
      <c r="X141" s="14">
        <f t="shared" si="151"/>
        <v>1.975537320703351</v>
      </c>
      <c r="Y141" s="14">
        <f t="shared" si="151"/>
        <v>0</v>
      </c>
      <c r="Z141" s="14">
        <f t="shared" si="151"/>
        <v>0</v>
      </c>
      <c r="AA141" s="14">
        <f t="shared" si="151"/>
        <v>13.057415254368081</v>
      </c>
      <c r="AB141" s="14">
        <f t="shared" si="151"/>
        <v>3.1192315124187027</v>
      </c>
      <c r="AC141" s="14">
        <f t="shared" si="151"/>
        <v>0</v>
      </c>
      <c r="AD141" s="14">
        <f t="shared" si="151"/>
        <v>0.3959513325874244</v>
      </c>
      <c r="AE141" s="14">
        <f t="shared" si="151"/>
        <v>0.10068595239756026</v>
      </c>
      <c r="AF141" s="14">
        <f t="shared" si="151"/>
        <v>0</v>
      </c>
      <c r="AG141" s="14">
        <f aca="true" t="shared" si="152" ref="AG141:AX141">AG48+AG79+AG110</f>
        <v>0</v>
      </c>
      <c r="AH141" s="14">
        <f t="shared" si="152"/>
        <v>0</v>
      </c>
      <c r="AI141" s="14">
        <f t="shared" si="152"/>
        <v>196.0665334330369</v>
      </c>
      <c r="AJ141" s="14">
        <f t="shared" si="152"/>
        <v>44.95260911962323</v>
      </c>
      <c r="AK141" s="14">
        <f t="shared" si="152"/>
        <v>9.511404002099043</v>
      </c>
      <c r="AL141" s="14">
        <f t="shared" si="152"/>
        <v>2.5975687363092694</v>
      </c>
      <c r="AM141" s="14">
        <f t="shared" si="152"/>
        <v>7578.242187197746</v>
      </c>
      <c r="AN141" s="14">
        <f t="shared" si="152"/>
        <v>124.60477786904138</v>
      </c>
      <c r="AO141" s="14">
        <f t="shared" si="152"/>
        <v>17.710880846300068</v>
      </c>
      <c r="AP141" s="14">
        <f t="shared" si="152"/>
        <v>18.820876674304703</v>
      </c>
      <c r="AQ141" s="14">
        <f t="shared" si="152"/>
        <v>103.64604458195628</v>
      </c>
      <c r="AR141" s="14">
        <f t="shared" si="152"/>
        <v>45.06717329142858</v>
      </c>
      <c r="AS141" s="14">
        <f t="shared" si="152"/>
        <v>2.772107184895475</v>
      </c>
      <c r="AT141" s="14">
        <f t="shared" si="152"/>
        <v>104.83391733510196</v>
      </c>
      <c r="AU141" s="14">
        <f t="shared" si="152"/>
        <v>64.16319958756293</v>
      </c>
      <c r="AV141" s="14">
        <f t="shared" si="152"/>
        <v>428.0292116915922</v>
      </c>
      <c r="AW141" s="14">
        <f t="shared" si="152"/>
        <v>162.31285263294325</v>
      </c>
      <c r="AX141" s="14">
        <f t="shared" si="152"/>
        <v>0</v>
      </c>
      <c r="AY141" s="14"/>
      <c r="AZ141" s="14"/>
      <c r="BA141" s="14">
        <f t="shared" si="125"/>
        <v>1.8283012239427854</v>
      </c>
      <c r="BB141" s="14">
        <f t="shared" si="125"/>
        <v>0.4014015349370411</v>
      </c>
      <c r="BC141" s="14">
        <f t="shared" si="125"/>
        <v>0</v>
      </c>
      <c r="BD141" s="14"/>
      <c r="BE141" s="14">
        <f aca="true" t="shared" si="153" ref="BE141:CS141">BE48+BE79+BE110</f>
        <v>0.4037941901302432</v>
      </c>
      <c r="BF141" s="14">
        <f t="shared" si="153"/>
        <v>0</v>
      </c>
      <c r="BG141" s="14">
        <f t="shared" si="153"/>
        <v>0.23821069173844905</v>
      </c>
      <c r="BH141" s="14">
        <f t="shared" si="153"/>
        <v>1.560029797669158</v>
      </c>
      <c r="BI141" s="14">
        <f t="shared" si="153"/>
        <v>0.6611670295022523</v>
      </c>
      <c r="BJ141" s="14">
        <f t="shared" si="153"/>
        <v>0</v>
      </c>
      <c r="BK141" s="14">
        <f t="shared" si="153"/>
        <v>0.04900807154189206</v>
      </c>
      <c r="BL141" s="14">
        <f t="shared" si="153"/>
        <v>0</v>
      </c>
      <c r="BM141" s="14">
        <f t="shared" si="153"/>
        <v>0.2773923305089251</v>
      </c>
      <c r="BN141" s="14">
        <f t="shared" si="153"/>
        <v>0</v>
      </c>
      <c r="BO141" s="14">
        <f t="shared" si="153"/>
        <v>504.3827644842993</v>
      </c>
      <c r="BP141" s="14">
        <f t="shared" si="153"/>
        <v>306.99193539017875</v>
      </c>
      <c r="BQ141" s="14">
        <f t="shared" si="153"/>
        <v>0.522853571428571</v>
      </c>
      <c r="BR141" s="14">
        <f t="shared" si="153"/>
        <v>0.1882142857142858</v>
      </c>
      <c r="BS141" s="14">
        <f t="shared" si="153"/>
        <v>0</v>
      </c>
      <c r="BT141" s="14">
        <f t="shared" si="153"/>
        <v>0.08328649508890108</v>
      </c>
      <c r="BU141" s="14">
        <f t="shared" si="153"/>
        <v>0.07695769019034365</v>
      </c>
      <c r="BV141" s="14">
        <f t="shared" si="153"/>
        <v>0</v>
      </c>
      <c r="BW141" s="14">
        <f t="shared" si="153"/>
        <v>0</v>
      </c>
      <c r="BX141" s="14">
        <f t="shared" si="127"/>
        <v>0</v>
      </c>
      <c r="BY141" s="14">
        <f t="shared" si="153"/>
        <v>0</v>
      </c>
      <c r="BZ141" s="14">
        <f t="shared" si="153"/>
        <v>0</v>
      </c>
      <c r="CA141" s="14">
        <f t="shared" si="153"/>
        <v>0</v>
      </c>
      <c r="CB141" s="14">
        <f t="shared" si="153"/>
        <v>0</v>
      </c>
      <c r="CC141" s="14">
        <f t="shared" si="153"/>
        <v>0</v>
      </c>
      <c r="CD141" s="14">
        <f t="shared" si="153"/>
        <v>0</v>
      </c>
      <c r="CE141" s="14">
        <f t="shared" si="153"/>
        <v>0</v>
      </c>
      <c r="CF141" s="14">
        <f t="shared" si="153"/>
        <v>41.392157083125404</v>
      </c>
      <c r="CG141" s="14">
        <f t="shared" si="128"/>
        <v>0</v>
      </c>
      <c r="CH141" s="14">
        <f t="shared" si="153"/>
        <v>0.03388167285006973</v>
      </c>
      <c r="CI141" s="14">
        <f t="shared" si="153"/>
        <v>2.265281315702939</v>
      </c>
      <c r="CJ141" s="14">
        <f t="shared" si="153"/>
        <v>0</v>
      </c>
      <c r="CK141" s="14">
        <f t="shared" si="153"/>
        <v>0.7555553663316337</v>
      </c>
      <c r="CL141" s="14">
        <f t="shared" si="153"/>
        <v>0</v>
      </c>
      <c r="CM141" s="14">
        <f t="shared" si="153"/>
        <v>0</v>
      </c>
      <c r="CN141" s="14">
        <f t="shared" si="153"/>
        <v>0</v>
      </c>
      <c r="CO141" s="14">
        <f t="shared" si="153"/>
        <v>0</v>
      </c>
      <c r="CP141" s="14">
        <f t="shared" si="153"/>
        <v>4.041406250000002</v>
      </c>
      <c r="CQ141" s="14">
        <f t="shared" si="153"/>
        <v>0</v>
      </c>
      <c r="CR141" s="14">
        <f t="shared" si="153"/>
        <v>0</v>
      </c>
      <c r="CS141" s="14">
        <f t="shared" si="153"/>
        <v>0</v>
      </c>
      <c r="CT141" s="14">
        <f t="shared" si="129"/>
        <v>0</v>
      </c>
      <c r="CU141" s="14">
        <f t="shared" si="129"/>
        <v>0</v>
      </c>
      <c r="CV141" s="14">
        <f t="shared" si="129"/>
        <v>0</v>
      </c>
      <c r="CW141" s="14">
        <f t="shared" si="129"/>
        <v>0</v>
      </c>
      <c r="CX141" s="14">
        <f t="shared" si="129"/>
        <v>0</v>
      </c>
    </row>
    <row r="142" spans="1:102" ht="15">
      <c r="A142" s="13" t="s">
        <v>110</v>
      </c>
      <c r="B142" s="14">
        <f aca="true" t="shared" si="154" ref="B142:AF142">B49+B80+B111</f>
        <v>4.470829753880744</v>
      </c>
      <c r="C142" s="14">
        <f t="shared" si="154"/>
        <v>212.1194040213814</v>
      </c>
      <c r="D142" s="14">
        <f t="shared" si="154"/>
        <v>369.48672155079726</v>
      </c>
      <c r="E142" s="14">
        <f t="shared" si="154"/>
        <v>95.03458458899179</v>
      </c>
      <c r="F142" s="14">
        <f t="shared" si="154"/>
        <v>27.47136231884058</v>
      </c>
      <c r="G142" s="14">
        <f t="shared" si="154"/>
        <v>30.15576810341627</v>
      </c>
      <c r="H142" s="14">
        <f t="shared" si="154"/>
        <v>1841.2265379665241</v>
      </c>
      <c r="I142" s="14">
        <f t="shared" si="154"/>
        <v>15.159919786372491</v>
      </c>
      <c r="J142" s="14">
        <f t="shared" si="154"/>
        <v>3.6201183431952666</v>
      </c>
      <c r="K142" s="14">
        <f t="shared" si="154"/>
        <v>1.4573822064370863</v>
      </c>
      <c r="L142" s="14">
        <f t="shared" si="154"/>
        <v>55.87925075751932</v>
      </c>
      <c r="M142" s="14">
        <f t="shared" si="154"/>
        <v>19.63451322005981</v>
      </c>
      <c r="N142" s="14">
        <f t="shared" si="154"/>
        <v>1.617758628245692</v>
      </c>
      <c r="O142" s="14">
        <f t="shared" si="154"/>
        <v>555.8135160058346</v>
      </c>
      <c r="P142" s="14">
        <f t="shared" si="154"/>
        <v>17.700948827858024</v>
      </c>
      <c r="Q142" s="14">
        <f t="shared" si="154"/>
        <v>793.2430658278557</v>
      </c>
      <c r="R142" s="14">
        <f t="shared" si="154"/>
        <v>80.0860637967</v>
      </c>
      <c r="S142" s="14">
        <f t="shared" si="154"/>
        <v>179.90702815086382</v>
      </c>
      <c r="T142" s="14">
        <f t="shared" si="154"/>
        <v>27.46471233450389</v>
      </c>
      <c r="U142" s="14">
        <f t="shared" si="154"/>
        <v>46.18277317085539</v>
      </c>
      <c r="V142" s="14">
        <f t="shared" si="154"/>
        <v>384.35215198674325</v>
      </c>
      <c r="W142" s="14">
        <f t="shared" si="154"/>
        <v>64.04300384568505</v>
      </c>
      <c r="X142" s="14">
        <f t="shared" si="154"/>
        <v>180.16900364814563</v>
      </c>
      <c r="Y142" s="14">
        <f t="shared" si="154"/>
        <v>20.667968290244907</v>
      </c>
      <c r="Z142" s="14">
        <f t="shared" si="154"/>
        <v>0.8061316027790557</v>
      </c>
      <c r="AA142" s="14">
        <f t="shared" si="154"/>
        <v>223.18179810285343</v>
      </c>
      <c r="AB142" s="14">
        <f t="shared" si="154"/>
        <v>26.321337216662414</v>
      </c>
      <c r="AC142" s="14">
        <f t="shared" si="154"/>
        <v>0</v>
      </c>
      <c r="AD142" s="14">
        <f t="shared" si="154"/>
        <v>13.264369641678716</v>
      </c>
      <c r="AE142" s="14">
        <f t="shared" si="154"/>
        <v>94.04067953932127</v>
      </c>
      <c r="AF142" s="14">
        <f t="shared" si="154"/>
        <v>0</v>
      </c>
      <c r="AG142" s="14">
        <f aca="true" t="shared" si="155" ref="AG142:AX142">AG49+AG80+AG111</f>
        <v>2490.3554776997094</v>
      </c>
      <c r="AH142" s="14">
        <f t="shared" si="155"/>
        <v>1346.5187488215656</v>
      </c>
      <c r="AI142" s="14">
        <f t="shared" si="155"/>
        <v>118.05025517138041</v>
      </c>
      <c r="AJ142" s="14">
        <f t="shared" si="155"/>
        <v>104.1954160856951</v>
      </c>
      <c r="AK142" s="14">
        <f t="shared" si="155"/>
        <v>48.85402964714508</v>
      </c>
      <c r="AL142" s="14">
        <f t="shared" si="155"/>
        <v>7.2280173532084016</v>
      </c>
      <c r="AM142" s="14">
        <f t="shared" si="155"/>
        <v>363.09348886376085</v>
      </c>
      <c r="AN142" s="14">
        <f t="shared" si="155"/>
        <v>39.03702131841297</v>
      </c>
      <c r="AO142" s="14">
        <f t="shared" si="155"/>
        <v>2.610024545770536</v>
      </c>
      <c r="AP142" s="14">
        <f t="shared" si="155"/>
        <v>252.18024393653866</v>
      </c>
      <c r="AQ142" s="14">
        <f t="shared" si="155"/>
        <v>16.248308839040856</v>
      </c>
      <c r="AR142" s="14">
        <f t="shared" si="155"/>
        <v>141.01503616435977</v>
      </c>
      <c r="AS142" s="14">
        <f t="shared" si="155"/>
        <v>4.554176089471137</v>
      </c>
      <c r="AT142" s="14">
        <f t="shared" si="155"/>
        <v>93.42016055296368</v>
      </c>
      <c r="AU142" s="14">
        <f t="shared" si="155"/>
        <v>32.138131247162576</v>
      </c>
      <c r="AV142" s="14">
        <f t="shared" si="155"/>
        <v>24.754075690193147</v>
      </c>
      <c r="AW142" s="14">
        <f t="shared" si="155"/>
        <v>22.593296572525265</v>
      </c>
      <c r="AX142" s="14">
        <f t="shared" si="155"/>
        <v>30.734518081443216</v>
      </c>
      <c r="AY142" s="14"/>
      <c r="AZ142" s="14"/>
      <c r="BA142" s="14">
        <f t="shared" si="125"/>
        <v>33.334608362119624</v>
      </c>
      <c r="BB142" s="14">
        <f t="shared" si="125"/>
        <v>7.3185768230381445</v>
      </c>
      <c r="BC142" s="14">
        <f t="shared" si="125"/>
        <v>0.10731256355736343</v>
      </c>
      <c r="BD142" s="14"/>
      <c r="BE142" s="14">
        <f aca="true" t="shared" si="156" ref="BE142:CS142">BE49+BE80+BE111</f>
        <v>13.325208274298026</v>
      </c>
      <c r="BF142" s="14">
        <f t="shared" si="156"/>
        <v>4.178906307687554</v>
      </c>
      <c r="BG142" s="14">
        <f t="shared" si="156"/>
        <v>3.6412205737162924</v>
      </c>
      <c r="BH142" s="14">
        <f t="shared" si="156"/>
        <v>59.801142243984394</v>
      </c>
      <c r="BI142" s="14">
        <f t="shared" si="156"/>
        <v>16.727525846406984</v>
      </c>
      <c r="BJ142" s="14">
        <f t="shared" si="156"/>
        <v>43.833333333333336</v>
      </c>
      <c r="BK142" s="14">
        <f t="shared" si="156"/>
        <v>2.0093309332175746</v>
      </c>
      <c r="BL142" s="14">
        <f t="shared" si="156"/>
        <v>0</v>
      </c>
      <c r="BM142" s="14">
        <f t="shared" si="156"/>
        <v>0</v>
      </c>
      <c r="BN142" s="14">
        <f t="shared" si="156"/>
        <v>0</v>
      </c>
      <c r="BO142" s="14">
        <f t="shared" si="156"/>
        <v>16.228142502392522</v>
      </c>
      <c r="BP142" s="14">
        <f t="shared" si="156"/>
        <v>9.877238528740763</v>
      </c>
      <c r="BQ142" s="14">
        <f t="shared" si="156"/>
        <v>0.522853571428571</v>
      </c>
      <c r="BR142" s="14">
        <f t="shared" si="156"/>
        <v>0.1882142857142858</v>
      </c>
      <c r="BS142" s="14">
        <f t="shared" si="156"/>
        <v>0</v>
      </c>
      <c r="BT142" s="14">
        <f t="shared" si="156"/>
        <v>0.9185632102819486</v>
      </c>
      <c r="BU142" s="14">
        <f t="shared" si="156"/>
        <v>18.761347356451004</v>
      </c>
      <c r="BV142" s="14">
        <f t="shared" si="156"/>
        <v>0</v>
      </c>
      <c r="BW142" s="14">
        <f t="shared" si="156"/>
        <v>0</v>
      </c>
      <c r="BX142" s="14">
        <f t="shared" si="127"/>
        <v>0</v>
      </c>
      <c r="BY142" s="14">
        <f t="shared" si="156"/>
        <v>0</v>
      </c>
      <c r="BZ142" s="14">
        <f t="shared" si="156"/>
        <v>0</v>
      </c>
      <c r="CA142" s="14">
        <f t="shared" si="156"/>
        <v>0</v>
      </c>
      <c r="CB142" s="14">
        <f t="shared" si="156"/>
        <v>0</v>
      </c>
      <c r="CC142" s="14">
        <f t="shared" si="156"/>
        <v>0</v>
      </c>
      <c r="CD142" s="14">
        <f t="shared" si="156"/>
        <v>0</v>
      </c>
      <c r="CE142" s="14">
        <f t="shared" si="156"/>
        <v>0</v>
      </c>
      <c r="CF142" s="14">
        <f t="shared" si="156"/>
        <v>1.3317620484378878</v>
      </c>
      <c r="CG142" s="14">
        <f t="shared" si="128"/>
        <v>0</v>
      </c>
      <c r="CH142" s="14">
        <f t="shared" si="156"/>
        <v>0</v>
      </c>
      <c r="CI142" s="14">
        <f t="shared" si="156"/>
        <v>1.3469240255530988</v>
      </c>
      <c r="CJ142" s="14">
        <f t="shared" si="156"/>
        <v>0</v>
      </c>
      <c r="CK142" s="14">
        <f t="shared" si="156"/>
        <v>65.92220571243503</v>
      </c>
      <c r="CL142" s="14">
        <f t="shared" si="156"/>
        <v>0</v>
      </c>
      <c r="CM142" s="14">
        <f t="shared" si="156"/>
        <v>0</v>
      </c>
      <c r="CN142" s="14">
        <f t="shared" si="156"/>
        <v>0</v>
      </c>
      <c r="CO142" s="14">
        <f t="shared" si="156"/>
        <v>0.49351970822634744</v>
      </c>
      <c r="CP142" s="14">
        <f t="shared" si="156"/>
        <v>0</v>
      </c>
      <c r="CQ142" s="14">
        <f t="shared" si="156"/>
        <v>0</v>
      </c>
      <c r="CR142" s="14">
        <f t="shared" si="156"/>
        <v>0</v>
      </c>
      <c r="CS142" s="14">
        <f t="shared" si="156"/>
        <v>0</v>
      </c>
      <c r="CT142" s="14">
        <f t="shared" si="129"/>
        <v>0</v>
      </c>
      <c r="CU142" s="14">
        <f t="shared" si="129"/>
        <v>0</v>
      </c>
      <c r="CV142" s="14">
        <f t="shared" si="129"/>
        <v>0</v>
      </c>
      <c r="CW142" s="14">
        <f t="shared" si="129"/>
        <v>0</v>
      </c>
      <c r="CX142" s="14">
        <f t="shared" si="129"/>
        <v>0</v>
      </c>
    </row>
    <row r="143" spans="1:102" ht="15">
      <c r="A143" s="13" t="s">
        <v>111</v>
      </c>
      <c r="B143" s="14">
        <f aca="true" t="shared" si="157" ref="B143:AF143">B50+B81+B112</f>
        <v>0.002734452448856724</v>
      </c>
      <c r="C143" s="14">
        <f t="shared" si="157"/>
        <v>0</v>
      </c>
      <c r="D143" s="14">
        <f t="shared" si="157"/>
        <v>0</v>
      </c>
      <c r="E143" s="14">
        <f t="shared" si="157"/>
        <v>0</v>
      </c>
      <c r="F143" s="14">
        <f t="shared" si="157"/>
        <v>0.14631884057971015</v>
      </c>
      <c r="G143" s="14">
        <f t="shared" si="157"/>
        <v>1.304525179524044</v>
      </c>
      <c r="H143" s="14">
        <f t="shared" si="157"/>
        <v>0.18404903418297924</v>
      </c>
      <c r="I143" s="14">
        <f t="shared" si="157"/>
        <v>0.958498154235164</v>
      </c>
      <c r="J143" s="14">
        <f t="shared" si="157"/>
        <v>2.403641329085116</v>
      </c>
      <c r="K143" s="14">
        <f t="shared" si="157"/>
        <v>0.18132546056833512</v>
      </c>
      <c r="L143" s="14">
        <f t="shared" si="157"/>
        <v>15.744734782579592</v>
      </c>
      <c r="M143" s="14">
        <f t="shared" si="157"/>
        <v>8.364538817947155</v>
      </c>
      <c r="N143" s="14">
        <f t="shared" si="157"/>
        <v>0.07551317045627887</v>
      </c>
      <c r="O143" s="14">
        <f t="shared" si="157"/>
        <v>102.0181657944966</v>
      </c>
      <c r="P143" s="14">
        <f t="shared" si="157"/>
        <v>23.080035750811348</v>
      </c>
      <c r="Q143" s="14">
        <f t="shared" si="157"/>
        <v>800.6713232683636</v>
      </c>
      <c r="R143" s="14">
        <f t="shared" si="157"/>
        <v>80.83602295160037</v>
      </c>
      <c r="S143" s="14">
        <f t="shared" si="157"/>
        <v>765.0141626779148</v>
      </c>
      <c r="T143" s="14">
        <f t="shared" si="157"/>
        <v>1.9668872690133334</v>
      </c>
      <c r="U143" s="14">
        <f t="shared" si="157"/>
        <v>21.482773137903518</v>
      </c>
      <c r="V143" s="14">
        <f t="shared" si="157"/>
        <v>689.5033631330159</v>
      </c>
      <c r="W143" s="14">
        <f t="shared" si="157"/>
        <v>114.88908363979597</v>
      </c>
      <c r="X143" s="14">
        <f t="shared" si="157"/>
        <v>98.67808916913239</v>
      </c>
      <c r="Y143" s="14">
        <f t="shared" si="157"/>
        <v>74.9213850521378</v>
      </c>
      <c r="Z143" s="14">
        <f t="shared" si="157"/>
        <v>2.9222270600740767</v>
      </c>
      <c r="AA143" s="14">
        <f t="shared" si="157"/>
        <v>177.59699867794214</v>
      </c>
      <c r="AB143" s="14">
        <f t="shared" si="157"/>
        <v>0</v>
      </c>
      <c r="AC143" s="14">
        <f t="shared" si="157"/>
        <v>0</v>
      </c>
      <c r="AD143" s="14">
        <f t="shared" si="157"/>
        <v>0</v>
      </c>
      <c r="AE143" s="14">
        <f t="shared" si="157"/>
        <v>0</v>
      </c>
      <c r="AF143" s="14">
        <f t="shared" si="157"/>
        <v>0</v>
      </c>
      <c r="AG143" s="14">
        <f aca="true" t="shared" si="158" ref="AG143:AX143">AG50+AG81+AG112</f>
        <v>0</v>
      </c>
      <c r="AH143" s="14">
        <f t="shared" si="158"/>
        <v>0</v>
      </c>
      <c r="AI143" s="14">
        <f t="shared" si="158"/>
        <v>0.23673179512977358</v>
      </c>
      <c r="AJ143" s="14">
        <f t="shared" si="158"/>
        <v>0.09463707183078575</v>
      </c>
      <c r="AK143" s="14">
        <f t="shared" si="158"/>
        <v>0.08106310229061683</v>
      </c>
      <c r="AL143" s="14">
        <f t="shared" si="158"/>
        <v>0.05646888557194064</v>
      </c>
      <c r="AM143" s="14">
        <f t="shared" si="158"/>
        <v>0</v>
      </c>
      <c r="AN143" s="14">
        <f t="shared" si="158"/>
        <v>0</v>
      </c>
      <c r="AO143" s="14">
        <f t="shared" si="158"/>
        <v>0</v>
      </c>
      <c r="AP143" s="14">
        <f t="shared" si="158"/>
        <v>0</v>
      </c>
      <c r="AQ143" s="14">
        <f t="shared" si="158"/>
        <v>0</v>
      </c>
      <c r="AR143" s="14">
        <f t="shared" si="158"/>
        <v>0</v>
      </c>
      <c r="AS143" s="14">
        <f t="shared" si="158"/>
        <v>0</v>
      </c>
      <c r="AT143" s="14">
        <f t="shared" si="158"/>
        <v>0</v>
      </c>
      <c r="AU143" s="14">
        <f t="shared" si="158"/>
        <v>0</v>
      </c>
      <c r="AV143" s="14">
        <f t="shared" si="158"/>
        <v>0</v>
      </c>
      <c r="AW143" s="14">
        <f t="shared" si="158"/>
        <v>0</v>
      </c>
      <c r="AX143" s="14">
        <f t="shared" si="158"/>
        <v>17.30723926004675</v>
      </c>
      <c r="AY143" s="14"/>
      <c r="AZ143" s="14"/>
      <c r="BA143" s="14">
        <f t="shared" si="125"/>
        <v>11.565068207265991</v>
      </c>
      <c r="BB143" s="14">
        <f t="shared" si="125"/>
        <v>2.5390980814622135</v>
      </c>
      <c r="BC143" s="14">
        <f t="shared" si="125"/>
        <v>2.8974392160488125</v>
      </c>
      <c r="BD143" s="14"/>
      <c r="BE143" s="14">
        <f aca="true" t="shared" si="159" ref="BE143:CS143">BE50+BE81+BE112</f>
        <v>27.861799118986777</v>
      </c>
      <c r="BF143" s="14">
        <f t="shared" si="159"/>
        <v>7.94542054553752</v>
      </c>
      <c r="BG143" s="14">
        <f t="shared" si="159"/>
        <v>0.13612039527911374</v>
      </c>
      <c r="BH143" s="14">
        <f t="shared" si="159"/>
        <v>79.69152216426616</v>
      </c>
      <c r="BI143" s="14">
        <f t="shared" si="159"/>
        <v>55.27356366638829</v>
      </c>
      <c r="BJ143" s="14">
        <f t="shared" si="159"/>
        <v>91.41122278056952</v>
      </c>
      <c r="BK143" s="14">
        <f t="shared" si="159"/>
        <v>20.142317403717634</v>
      </c>
      <c r="BL143" s="14">
        <f t="shared" si="159"/>
        <v>0.10279874213836478</v>
      </c>
      <c r="BM143" s="14">
        <f t="shared" si="159"/>
        <v>0</v>
      </c>
      <c r="BN143" s="14">
        <f t="shared" si="159"/>
        <v>0</v>
      </c>
      <c r="BO143" s="14">
        <f t="shared" si="159"/>
        <v>0</v>
      </c>
      <c r="BP143" s="14">
        <f t="shared" si="159"/>
        <v>0</v>
      </c>
      <c r="BQ143" s="14">
        <f t="shared" si="159"/>
        <v>0</v>
      </c>
      <c r="BR143" s="14">
        <f t="shared" si="159"/>
        <v>0</v>
      </c>
      <c r="BS143" s="14">
        <f t="shared" si="159"/>
        <v>0</v>
      </c>
      <c r="BT143" s="14">
        <f t="shared" si="159"/>
        <v>0.20835948146330854</v>
      </c>
      <c r="BU143" s="14">
        <f t="shared" si="159"/>
        <v>4.489434361938202</v>
      </c>
      <c r="BV143" s="14">
        <f t="shared" si="159"/>
        <v>1.6891826535547245</v>
      </c>
      <c r="BW143" s="14">
        <f t="shared" si="159"/>
        <v>0</v>
      </c>
      <c r="BX143" s="14">
        <f t="shared" si="127"/>
        <v>0</v>
      </c>
      <c r="BY143" s="14">
        <f t="shared" si="159"/>
        <v>0.005977132805628841</v>
      </c>
      <c r="BZ143" s="14">
        <f t="shared" si="159"/>
        <v>0</v>
      </c>
      <c r="CA143" s="14">
        <f t="shared" si="159"/>
        <v>0</v>
      </c>
      <c r="CB143" s="14">
        <f t="shared" si="159"/>
        <v>0</v>
      </c>
      <c r="CC143" s="14">
        <f t="shared" si="159"/>
        <v>0</v>
      </c>
      <c r="CD143" s="14">
        <f t="shared" si="159"/>
        <v>0</v>
      </c>
      <c r="CE143" s="14">
        <f t="shared" si="159"/>
        <v>0</v>
      </c>
      <c r="CF143" s="14">
        <f t="shared" si="159"/>
        <v>0</v>
      </c>
      <c r="CG143" s="14">
        <f t="shared" si="128"/>
        <v>0.04513944865387716</v>
      </c>
      <c r="CH143" s="14">
        <f t="shared" si="159"/>
        <v>0</v>
      </c>
      <c r="CI143" s="14">
        <f t="shared" si="159"/>
        <v>0</v>
      </c>
      <c r="CJ143" s="14">
        <f t="shared" si="159"/>
        <v>8.005393896380413</v>
      </c>
      <c r="CK143" s="14">
        <f t="shared" si="159"/>
        <v>164.2073662827417</v>
      </c>
      <c r="CL143" s="14">
        <f t="shared" si="159"/>
        <v>1.537108792846498</v>
      </c>
      <c r="CM143" s="14">
        <f t="shared" si="159"/>
        <v>0</v>
      </c>
      <c r="CN143" s="14">
        <f t="shared" si="159"/>
        <v>17.478940836715577</v>
      </c>
      <c r="CO143" s="14">
        <f t="shared" si="159"/>
        <v>19.61740840199731</v>
      </c>
      <c r="CP143" s="14">
        <f t="shared" si="159"/>
        <v>0</v>
      </c>
      <c r="CQ143" s="14">
        <f t="shared" si="159"/>
        <v>0</v>
      </c>
      <c r="CR143" s="14">
        <f t="shared" si="159"/>
        <v>0</v>
      </c>
      <c r="CS143" s="14">
        <f t="shared" si="159"/>
        <v>0</v>
      </c>
      <c r="CT143" s="14">
        <f aca="true" t="shared" si="160" ref="CT143:CX152">CT50+CT81+CT112</f>
        <v>0</v>
      </c>
      <c r="CU143" s="14">
        <f t="shared" si="160"/>
        <v>0</v>
      </c>
      <c r="CV143" s="14">
        <f t="shared" si="160"/>
        <v>0</v>
      </c>
      <c r="CW143" s="14">
        <f t="shared" si="160"/>
        <v>0</v>
      </c>
      <c r="CX143" s="14">
        <f t="shared" si="160"/>
        <v>0</v>
      </c>
    </row>
    <row r="144" spans="1:102" ht="15">
      <c r="A144" s="13" t="s">
        <v>91</v>
      </c>
      <c r="B144" s="14">
        <f aca="true" t="shared" si="161" ref="B144:AF144">B51+B82+B113</f>
        <v>0</v>
      </c>
      <c r="C144" s="14">
        <f t="shared" si="161"/>
        <v>0</v>
      </c>
      <c r="D144" s="14">
        <f t="shared" si="161"/>
        <v>0</v>
      </c>
      <c r="E144" s="14">
        <f t="shared" si="161"/>
        <v>0</v>
      </c>
      <c r="F144" s="14">
        <f t="shared" si="161"/>
        <v>0</v>
      </c>
      <c r="G144" s="14">
        <f t="shared" si="161"/>
        <v>0</v>
      </c>
      <c r="H144" s="14">
        <f t="shared" si="161"/>
        <v>0</v>
      </c>
      <c r="I144" s="14">
        <f t="shared" si="161"/>
        <v>0</v>
      </c>
      <c r="J144" s="14">
        <f t="shared" si="161"/>
        <v>0</v>
      </c>
      <c r="K144" s="14">
        <f t="shared" si="161"/>
        <v>0</v>
      </c>
      <c r="L144" s="14">
        <f t="shared" si="161"/>
        <v>0</v>
      </c>
      <c r="M144" s="14">
        <f t="shared" si="161"/>
        <v>0</v>
      </c>
      <c r="N144" s="14">
        <f t="shared" si="161"/>
        <v>0</v>
      </c>
      <c r="O144" s="14">
        <f t="shared" si="161"/>
        <v>0</v>
      </c>
      <c r="P144" s="14">
        <f t="shared" si="161"/>
        <v>0</v>
      </c>
      <c r="Q144" s="14">
        <f t="shared" si="161"/>
        <v>0</v>
      </c>
      <c r="R144" s="14">
        <f t="shared" si="161"/>
        <v>0</v>
      </c>
      <c r="S144" s="14">
        <f t="shared" si="161"/>
        <v>0</v>
      </c>
      <c r="T144" s="14">
        <f t="shared" si="161"/>
        <v>0</v>
      </c>
      <c r="U144" s="14">
        <f t="shared" si="161"/>
        <v>0</v>
      </c>
      <c r="V144" s="14">
        <f t="shared" si="161"/>
        <v>0</v>
      </c>
      <c r="W144" s="14">
        <f t="shared" si="161"/>
        <v>0</v>
      </c>
      <c r="X144" s="14">
        <f t="shared" si="161"/>
        <v>0</v>
      </c>
      <c r="Y144" s="14">
        <f t="shared" si="161"/>
        <v>0</v>
      </c>
      <c r="Z144" s="14">
        <f t="shared" si="161"/>
        <v>0</v>
      </c>
      <c r="AA144" s="14">
        <f t="shared" si="161"/>
        <v>0</v>
      </c>
      <c r="AB144" s="14">
        <f t="shared" si="161"/>
        <v>0</v>
      </c>
      <c r="AC144" s="14">
        <f t="shared" si="161"/>
        <v>0</v>
      </c>
      <c r="AD144" s="14">
        <f t="shared" si="161"/>
        <v>0</v>
      </c>
      <c r="AE144" s="14">
        <f t="shared" si="161"/>
        <v>0</v>
      </c>
      <c r="AF144" s="14">
        <f t="shared" si="161"/>
        <v>0</v>
      </c>
      <c r="AG144" s="14">
        <f aca="true" t="shared" si="162" ref="AG144:AX144">AG51+AG82+AG113</f>
        <v>0</v>
      </c>
      <c r="AH144" s="14">
        <f t="shared" si="162"/>
        <v>0</v>
      </c>
      <c r="AI144" s="14">
        <f t="shared" si="162"/>
        <v>0</v>
      </c>
      <c r="AJ144" s="14">
        <f t="shared" si="162"/>
        <v>0</v>
      </c>
      <c r="AK144" s="14">
        <f t="shared" si="162"/>
        <v>0</v>
      </c>
      <c r="AL144" s="14">
        <f t="shared" si="162"/>
        <v>0</v>
      </c>
      <c r="AM144" s="14">
        <f t="shared" si="162"/>
        <v>0</v>
      </c>
      <c r="AN144" s="14">
        <f t="shared" si="162"/>
        <v>0</v>
      </c>
      <c r="AO144" s="14">
        <f t="shared" si="162"/>
        <v>0</v>
      </c>
      <c r="AP144" s="14">
        <f t="shared" si="162"/>
        <v>0</v>
      </c>
      <c r="AQ144" s="14">
        <f t="shared" si="162"/>
        <v>0</v>
      </c>
      <c r="AR144" s="14">
        <f t="shared" si="162"/>
        <v>0</v>
      </c>
      <c r="AS144" s="14">
        <f t="shared" si="162"/>
        <v>0</v>
      </c>
      <c r="AT144" s="14">
        <f t="shared" si="162"/>
        <v>0</v>
      </c>
      <c r="AU144" s="14">
        <f t="shared" si="162"/>
        <v>0</v>
      </c>
      <c r="AV144" s="14">
        <f t="shared" si="162"/>
        <v>0</v>
      </c>
      <c r="AW144" s="14">
        <f t="shared" si="162"/>
        <v>0</v>
      </c>
      <c r="AX144" s="14">
        <f t="shared" si="162"/>
        <v>0</v>
      </c>
      <c r="AY144" s="14"/>
      <c r="AZ144" s="14"/>
      <c r="BA144" s="14">
        <f t="shared" si="125"/>
        <v>0</v>
      </c>
      <c r="BB144" s="14">
        <f t="shared" si="125"/>
        <v>0</v>
      </c>
      <c r="BC144" s="14">
        <f t="shared" si="125"/>
        <v>0</v>
      </c>
      <c r="BD144" s="14"/>
      <c r="BE144" s="14">
        <f aca="true" t="shared" si="163" ref="BE144:CS144">BE51+BE82+BE113</f>
        <v>0</v>
      </c>
      <c r="BF144" s="14">
        <f t="shared" si="163"/>
        <v>0</v>
      </c>
      <c r="BG144" s="14">
        <f t="shared" si="163"/>
        <v>0</v>
      </c>
      <c r="BH144" s="14">
        <f t="shared" si="163"/>
        <v>0</v>
      </c>
      <c r="BI144" s="14">
        <f t="shared" si="163"/>
        <v>0</v>
      </c>
      <c r="BJ144" s="14">
        <f t="shared" si="163"/>
        <v>0</v>
      </c>
      <c r="BK144" s="14">
        <f t="shared" si="163"/>
        <v>0</v>
      </c>
      <c r="BL144" s="14">
        <f t="shared" si="163"/>
        <v>0</v>
      </c>
      <c r="BM144" s="14">
        <f t="shared" si="163"/>
        <v>0</v>
      </c>
      <c r="BN144" s="14">
        <f t="shared" si="163"/>
        <v>0</v>
      </c>
      <c r="BO144" s="14">
        <f t="shared" si="163"/>
        <v>0</v>
      </c>
      <c r="BP144" s="14">
        <f t="shared" si="163"/>
        <v>0</v>
      </c>
      <c r="BQ144" s="14">
        <f t="shared" si="163"/>
        <v>0</v>
      </c>
      <c r="BR144" s="14">
        <f t="shared" si="163"/>
        <v>0</v>
      </c>
      <c r="BS144" s="14">
        <f t="shared" si="163"/>
        <v>0</v>
      </c>
      <c r="BT144" s="14">
        <f t="shared" si="163"/>
        <v>0</v>
      </c>
      <c r="BU144" s="14">
        <f t="shared" si="163"/>
        <v>0</v>
      </c>
      <c r="BV144" s="14">
        <f t="shared" si="163"/>
        <v>0</v>
      </c>
      <c r="BW144" s="14">
        <f t="shared" si="163"/>
        <v>0</v>
      </c>
      <c r="BX144" s="14">
        <f t="shared" si="127"/>
        <v>0</v>
      </c>
      <c r="BY144" s="14">
        <f t="shared" si="163"/>
        <v>0</v>
      </c>
      <c r="BZ144" s="14">
        <f t="shared" si="163"/>
        <v>0</v>
      </c>
      <c r="CA144" s="14">
        <f t="shared" si="163"/>
        <v>0</v>
      </c>
      <c r="CB144" s="14">
        <f t="shared" si="163"/>
        <v>0</v>
      </c>
      <c r="CC144" s="14">
        <f t="shared" si="163"/>
        <v>0</v>
      </c>
      <c r="CD144" s="14">
        <f t="shared" si="163"/>
        <v>0</v>
      </c>
      <c r="CE144" s="14">
        <f t="shared" si="163"/>
        <v>0</v>
      </c>
      <c r="CF144" s="14">
        <f t="shared" si="163"/>
        <v>0</v>
      </c>
      <c r="CG144" s="14">
        <f t="shared" si="128"/>
        <v>0</v>
      </c>
      <c r="CH144" s="14">
        <f t="shared" si="163"/>
        <v>0</v>
      </c>
      <c r="CI144" s="14">
        <f t="shared" si="163"/>
        <v>0</v>
      </c>
      <c r="CJ144" s="14">
        <f t="shared" si="163"/>
        <v>0</v>
      </c>
      <c r="CK144" s="14">
        <f t="shared" si="163"/>
        <v>0</v>
      </c>
      <c r="CL144" s="14">
        <f t="shared" si="163"/>
        <v>0</v>
      </c>
      <c r="CM144" s="14">
        <f t="shared" si="163"/>
        <v>0</v>
      </c>
      <c r="CN144" s="14">
        <f t="shared" si="163"/>
        <v>0</v>
      </c>
      <c r="CO144" s="14">
        <f t="shared" si="163"/>
        <v>0</v>
      </c>
      <c r="CP144" s="14">
        <f t="shared" si="163"/>
        <v>0</v>
      </c>
      <c r="CQ144" s="14">
        <f t="shared" si="163"/>
        <v>0</v>
      </c>
      <c r="CR144" s="14">
        <f t="shared" si="163"/>
        <v>0</v>
      </c>
      <c r="CS144" s="14">
        <f t="shared" si="163"/>
        <v>0</v>
      </c>
      <c r="CT144" s="14">
        <f t="shared" si="160"/>
        <v>0</v>
      </c>
      <c r="CU144" s="14">
        <f t="shared" si="160"/>
        <v>0</v>
      </c>
      <c r="CV144" s="14">
        <f t="shared" si="160"/>
        <v>0</v>
      </c>
      <c r="CW144" s="14">
        <f t="shared" si="160"/>
        <v>0</v>
      </c>
      <c r="CX144" s="14">
        <f t="shared" si="160"/>
        <v>0</v>
      </c>
    </row>
    <row r="145" spans="1:102" ht="15">
      <c r="A145" s="13" t="s">
        <v>96</v>
      </c>
      <c r="B145" s="14">
        <f aca="true" t="shared" si="164" ref="B145:AF145">B52+B83+B114</f>
        <v>0</v>
      </c>
      <c r="C145" s="14">
        <f t="shared" si="164"/>
        <v>0.6818123700687259</v>
      </c>
      <c r="D145" s="14">
        <f t="shared" si="164"/>
        <v>0</v>
      </c>
      <c r="E145" s="14">
        <f t="shared" si="164"/>
        <v>0.8881736877475868</v>
      </c>
      <c r="F145" s="14">
        <f t="shared" si="164"/>
        <v>0.10973913043478262</v>
      </c>
      <c r="G145" s="14">
        <f t="shared" si="164"/>
        <v>0.15168897436326093</v>
      </c>
      <c r="H145" s="14">
        <f t="shared" si="164"/>
        <v>0</v>
      </c>
      <c r="I145" s="14">
        <f t="shared" si="164"/>
        <v>0</v>
      </c>
      <c r="J145" s="14">
        <f t="shared" si="164"/>
        <v>0</v>
      </c>
      <c r="K145" s="14">
        <f t="shared" si="164"/>
        <v>0.01694630472601263</v>
      </c>
      <c r="L145" s="14">
        <f t="shared" si="164"/>
        <v>0</v>
      </c>
      <c r="M145" s="14">
        <f t="shared" si="164"/>
        <v>0</v>
      </c>
      <c r="N145" s="14">
        <f t="shared" si="164"/>
        <v>0.0017767804813242087</v>
      </c>
      <c r="O145" s="14">
        <f t="shared" si="164"/>
        <v>1.298413019202684</v>
      </c>
      <c r="P145" s="14">
        <f t="shared" si="164"/>
        <v>0.08339669647989646</v>
      </c>
      <c r="Q145" s="14">
        <f t="shared" si="164"/>
        <v>0</v>
      </c>
      <c r="R145" s="14">
        <f t="shared" si="164"/>
        <v>0</v>
      </c>
      <c r="S145" s="14">
        <f t="shared" si="164"/>
        <v>0</v>
      </c>
      <c r="T145" s="14">
        <f t="shared" si="164"/>
        <v>0.12293045431333334</v>
      </c>
      <c r="U145" s="14">
        <f t="shared" si="164"/>
        <v>0.10378151274349524</v>
      </c>
      <c r="V145" s="14">
        <f t="shared" si="164"/>
        <v>0</v>
      </c>
      <c r="W145" s="14">
        <f t="shared" si="164"/>
        <v>0</v>
      </c>
      <c r="X145" s="14">
        <f t="shared" si="164"/>
        <v>0</v>
      </c>
      <c r="Y145" s="14">
        <f t="shared" si="164"/>
        <v>0</v>
      </c>
      <c r="Z145" s="14">
        <f t="shared" si="164"/>
        <v>0</v>
      </c>
      <c r="AA145" s="14">
        <f t="shared" si="164"/>
        <v>0.16794085322386565</v>
      </c>
      <c r="AB145" s="14">
        <f t="shared" si="164"/>
        <v>1.779936377206425</v>
      </c>
      <c r="AC145" s="14">
        <f t="shared" si="164"/>
        <v>0</v>
      </c>
      <c r="AD145" s="14">
        <f t="shared" si="164"/>
        <v>0</v>
      </c>
      <c r="AE145" s="14">
        <f t="shared" si="164"/>
        <v>0</v>
      </c>
      <c r="AF145" s="14">
        <f t="shared" si="164"/>
        <v>0</v>
      </c>
      <c r="AG145" s="14">
        <f aca="true" t="shared" si="165" ref="AG145:AX145">AG52+AG83+AG114</f>
        <v>0</v>
      </c>
      <c r="AH145" s="14">
        <f t="shared" si="165"/>
        <v>0</v>
      </c>
      <c r="AI145" s="14">
        <f t="shared" si="165"/>
        <v>68.28397112854358</v>
      </c>
      <c r="AJ145" s="14">
        <f t="shared" si="165"/>
        <v>132.68117470676162</v>
      </c>
      <c r="AK145" s="14">
        <f t="shared" si="165"/>
        <v>25.075519641897476</v>
      </c>
      <c r="AL145" s="14">
        <f t="shared" si="165"/>
        <v>5.985701870625707</v>
      </c>
      <c r="AM145" s="14">
        <f t="shared" si="165"/>
        <v>3653.9488325671177</v>
      </c>
      <c r="AN145" s="14">
        <f t="shared" si="165"/>
        <v>40.77974548441355</v>
      </c>
      <c r="AO145" s="14">
        <f t="shared" si="165"/>
        <v>6.897922013822131</v>
      </c>
      <c r="AP145" s="14">
        <f t="shared" si="165"/>
        <v>86.88808868811135</v>
      </c>
      <c r="AQ145" s="14">
        <f t="shared" si="165"/>
        <v>30.579115392729065</v>
      </c>
      <c r="AR145" s="14">
        <f t="shared" si="165"/>
        <v>28.96820510353127</v>
      </c>
      <c r="AS145" s="14">
        <f t="shared" si="165"/>
        <v>2.475095700799531</v>
      </c>
      <c r="AT145" s="14">
        <f t="shared" si="165"/>
        <v>140.2261547519845</v>
      </c>
      <c r="AU145" s="14">
        <f t="shared" si="165"/>
        <v>6.105396965160173</v>
      </c>
      <c r="AV145" s="14">
        <f t="shared" si="165"/>
        <v>173.03819899940842</v>
      </c>
      <c r="AW145" s="14">
        <f t="shared" si="165"/>
        <v>75.36536474012037</v>
      </c>
      <c r="AX145" s="14">
        <f t="shared" si="165"/>
        <v>0.17438024443372038</v>
      </c>
      <c r="AY145" s="14"/>
      <c r="AZ145" s="14"/>
      <c r="BA145" s="14">
        <f t="shared" si="125"/>
        <v>1.615708058368043</v>
      </c>
      <c r="BB145" s="14">
        <f t="shared" si="125"/>
        <v>0.35472693785133863</v>
      </c>
      <c r="BC145" s="14">
        <f t="shared" si="125"/>
        <v>4.0778774151798105</v>
      </c>
      <c r="BD145" s="14"/>
      <c r="BE145" s="14">
        <f aca="true" t="shared" si="166" ref="BE145:CS145">BE52+BE83+BE114</f>
        <v>2.3420063027554106</v>
      </c>
      <c r="BF145" s="14">
        <f t="shared" si="166"/>
        <v>0.32991365587007004</v>
      </c>
      <c r="BG145" s="14">
        <f t="shared" si="166"/>
        <v>0</v>
      </c>
      <c r="BH145" s="14">
        <f t="shared" si="166"/>
        <v>1.9500372470864475</v>
      </c>
      <c r="BI145" s="14">
        <f t="shared" si="166"/>
        <v>0.9256338413031533</v>
      </c>
      <c r="BJ145" s="14">
        <f t="shared" si="166"/>
        <v>0.5506700167504187</v>
      </c>
      <c r="BK145" s="14">
        <f t="shared" si="166"/>
        <v>0.04900807154189206</v>
      </c>
      <c r="BL145" s="14">
        <f t="shared" si="166"/>
        <v>0</v>
      </c>
      <c r="BM145" s="14">
        <f t="shared" si="166"/>
        <v>0</v>
      </c>
      <c r="BN145" s="14">
        <f t="shared" si="166"/>
        <v>0</v>
      </c>
      <c r="BO145" s="14">
        <f t="shared" si="166"/>
        <v>0</v>
      </c>
      <c r="BP145" s="14">
        <f t="shared" si="166"/>
        <v>0</v>
      </c>
      <c r="BQ145" s="14">
        <f t="shared" si="166"/>
        <v>0</v>
      </c>
      <c r="BR145" s="14">
        <f t="shared" si="166"/>
        <v>0</v>
      </c>
      <c r="BS145" s="14">
        <f t="shared" si="166"/>
        <v>0</v>
      </c>
      <c r="BT145" s="14">
        <f t="shared" si="166"/>
        <v>0</v>
      </c>
      <c r="BU145" s="14">
        <f t="shared" si="166"/>
        <v>0</v>
      </c>
      <c r="BV145" s="14">
        <f t="shared" si="166"/>
        <v>0</v>
      </c>
      <c r="BW145" s="14">
        <f t="shared" si="166"/>
        <v>0</v>
      </c>
      <c r="BX145" s="14">
        <f t="shared" si="127"/>
        <v>0</v>
      </c>
      <c r="BY145" s="14">
        <f t="shared" si="166"/>
        <v>0</v>
      </c>
      <c r="BZ145" s="14">
        <f t="shared" si="166"/>
        <v>0</v>
      </c>
      <c r="CA145" s="14">
        <f t="shared" si="166"/>
        <v>0</v>
      </c>
      <c r="CB145" s="14">
        <f t="shared" si="166"/>
        <v>0</v>
      </c>
      <c r="CC145" s="14">
        <f t="shared" si="166"/>
        <v>0</v>
      </c>
      <c r="CD145" s="14">
        <f t="shared" si="166"/>
        <v>0</v>
      </c>
      <c r="CE145" s="14">
        <f t="shared" si="166"/>
        <v>0</v>
      </c>
      <c r="CF145" s="14">
        <f t="shared" si="166"/>
        <v>0</v>
      </c>
      <c r="CG145" s="14">
        <f t="shared" si="128"/>
        <v>0</v>
      </c>
      <c r="CH145" s="14">
        <f t="shared" si="166"/>
        <v>0</v>
      </c>
      <c r="CI145" s="14">
        <f t="shared" si="166"/>
        <v>1.3469240255530988</v>
      </c>
      <c r="CJ145" s="14">
        <f t="shared" si="166"/>
        <v>0</v>
      </c>
      <c r="CK145" s="14">
        <f t="shared" si="166"/>
        <v>0</v>
      </c>
      <c r="CL145" s="14">
        <f t="shared" si="166"/>
        <v>0</v>
      </c>
      <c r="CM145" s="14">
        <f t="shared" si="166"/>
        <v>0</v>
      </c>
      <c r="CN145" s="14">
        <f t="shared" si="166"/>
        <v>0</v>
      </c>
      <c r="CO145" s="14">
        <f t="shared" si="166"/>
        <v>0</v>
      </c>
      <c r="CP145" s="14">
        <f t="shared" si="166"/>
        <v>0</v>
      </c>
      <c r="CQ145" s="14">
        <f t="shared" si="166"/>
        <v>0</v>
      </c>
      <c r="CR145" s="14">
        <f t="shared" si="166"/>
        <v>0</v>
      </c>
      <c r="CS145" s="14">
        <f t="shared" si="166"/>
        <v>0</v>
      </c>
      <c r="CT145" s="14">
        <f t="shared" si="160"/>
        <v>0</v>
      </c>
      <c r="CU145" s="14">
        <f t="shared" si="160"/>
        <v>0</v>
      </c>
      <c r="CV145" s="14">
        <f t="shared" si="160"/>
        <v>0</v>
      </c>
      <c r="CW145" s="14">
        <f t="shared" si="160"/>
        <v>0</v>
      </c>
      <c r="CX145" s="14">
        <f t="shared" si="160"/>
        <v>0</v>
      </c>
    </row>
    <row r="146" spans="1:102" ht="15">
      <c r="A146" s="13" t="s">
        <v>100</v>
      </c>
      <c r="B146" s="14">
        <f aca="true" t="shared" si="167" ref="B146:AF146">B53+B84+B115</f>
        <v>0</v>
      </c>
      <c r="C146" s="14">
        <f t="shared" si="167"/>
        <v>0</v>
      </c>
      <c r="D146" s="14">
        <f t="shared" si="167"/>
        <v>0</v>
      </c>
      <c r="E146" s="14">
        <f t="shared" si="167"/>
        <v>0</v>
      </c>
      <c r="F146" s="14">
        <f t="shared" si="167"/>
        <v>0</v>
      </c>
      <c r="G146" s="14">
        <f t="shared" si="167"/>
        <v>0</v>
      </c>
      <c r="H146" s="14">
        <f t="shared" si="167"/>
        <v>0</v>
      </c>
      <c r="I146" s="14">
        <f t="shared" si="167"/>
        <v>0</v>
      </c>
      <c r="J146" s="14">
        <f t="shared" si="167"/>
        <v>0</v>
      </c>
      <c r="K146" s="14">
        <f t="shared" si="167"/>
        <v>0</v>
      </c>
      <c r="L146" s="14">
        <f t="shared" si="167"/>
        <v>0</v>
      </c>
      <c r="M146" s="14">
        <f t="shared" si="167"/>
        <v>0</v>
      </c>
      <c r="N146" s="14">
        <f t="shared" si="167"/>
        <v>0</v>
      </c>
      <c r="O146" s="14">
        <f t="shared" si="167"/>
        <v>0</v>
      </c>
      <c r="P146" s="14">
        <f t="shared" si="167"/>
        <v>0</v>
      </c>
      <c r="Q146" s="14">
        <f t="shared" si="167"/>
        <v>0</v>
      </c>
      <c r="R146" s="14">
        <f t="shared" si="167"/>
        <v>0</v>
      </c>
      <c r="S146" s="14">
        <f t="shared" si="167"/>
        <v>0</v>
      </c>
      <c r="T146" s="14">
        <f t="shared" si="167"/>
        <v>0</v>
      </c>
      <c r="U146" s="14">
        <f t="shared" si="167"/>
        <v>0</v>
      </c>
      <c r="V146" s="14">
        <f t="shared" si="167"/>
        <v>0</v>
      </c>
      <c r="W146" s="14">
        <f t="shared" si="167"/>
        <v>0</v>
      </c>
      <c r="X146" s="14">
        <f t="shared" si="167"/>
        <v>0</v>
      </c>
      <c r="Y146" s="14">
        <f t="shared" si="167"/>
        <v>0</v>
      </c>
      <c r="Z146" s="14">
        <f t="shared" si="167"/>
        <v>0</v>
      </c>
      <c r="AA146" s="14">
        <f t="shared" si="167"/>
        <v>0</v>
      </c>
      <c r="AB146" s="14">
        <f t="shared" si="167"/>
        <v>0</v>
      </c>
      <c r="AC146" s="14">
        <f t="shared" si="167"/>
        <v>0</v>
      </c>
      <c r="AD146" s="14">
        <f t="shared" si="167"/>
        <v>0</v>
      </c>
      <c r="AE146" s="14">
        <f t="shared" si="167"/>
        <v>0</v>
      </c>
      <c r="AF146" s="14">
        <f t="shared" si="167"/>
        <v>0</v>
      </c>
      <c r="AG146" s="14">
        <f aca="true" t="shared" si="168" ref="AG146:AX146">AG53+AG84+AG115</f>
        <v>0</v>
      </c>
      <c r="AH146" s="14">
        <f t="shared" si="168"/>
        <v>0</v>
      </c>
      <c r="AI146" s="14">
        <f t="shared" si="168"/>
        <v>0</v>
      </c>
      <c r="AJ146" s="14">
        <f t="shared" si="168"/>
        <v>0</v>
      </c>
      <c r="AK146" s="14">
        <f t="shared" si="168"/>
        <v>0</v>
      </c>
      <c r="AL146" s="14">
        <f t="shared" si="168"/>
        <v>0</v>
      </c>
      <c r="AM146" s="14">
        <f t="shared" si="168"/>
        <v>0</v>
      </c>
      <c r="AN146" s="14">
        <f t="shared" si="168"/>
        <v>0</v>
      </c>
      <c r="AO146" s="14">
        <f t="shared" si="168"/>
        <v>0</v>
      </c>
      <c r="AP146" s="14">
        <f t="shared" si="168"/>
        <v>0</v>
      </c>
      <c r="AQ146" s="14">
        <f t="shared" si="168"/>
        <v>0</v>
      </c>
      <c r="AR146" s="14">
        <f t="shared" si="168"/>
        <v>0</v>
      </c>
      <c r="AS146" s="14">
        <f t="shared" si="168"/>
        <v>0</v>
      </c>
      <c r="AT146" s="14">
        <f t="shared" si="168"/>
        <v>0</v>
      </c>
      <c r="AU146" s="14">
        <f t="shared" si="168"/>
        <v>0</v>
      </c>
      <c r="AV146" s="14">
        <f t="shared" si="168"/>
        <v>0</v>
      </c>
      <c r="AW146" s="14">
        <f t="shared" si="168"/>
        <v>0</v>
      </c>
      <c r="AX146" s="14">
        <f t="shared" si="168"/>
        <v>0</v>
      </c>
      <c r="AY146" s="14"/>
      <c r="AZ146" s="14"/>
      <c r="BA146" s="14">
        <f t="shared" si="125"/>
        <v>0</v>
      </c>
      <c r="BB146" s="14">
        <f t="shared" si="125"/>
        <v>0</v>
      </c>
      <c r="BC146" s="14">
        <f t="shared" si="125"/>
        <v>0</v>
      </c>
      <c r="BD146" s="14"/>
      <c r="BE146" s="14">
        <f aca="true" t="shared" si="169" ref="BE146:CS146">BE53+BE84+BE115</f>
        <v>0</v>
      </c>
      <c r="BF146" s="14">
        <f t="shared" si="169"/>
        <v>0</v>
      </c>
      <c r="BG146" s="14">
        <f t="shared" si="169"/>
        <v>0</v>
      </c>
      <c r="BH146" s="14">
        <f t="shared" si="169"/>
        <v>0</v>
      </c>
      <c r="BI146" s="14">
        <f t="shared" si="169"/>
        <v>0</v>
      </c>
      <c r="BJ146" s="14">
        <f t="shared" si="169"/>
        <v>0</v>
      </c>
      <c r="BK146" s="14">
        <f t="shared" si="169"/>
        <v>0</v>
      </c>
      <c r="BL146" s="14">
        <f t="shared" si="169"/>
        <v>0</v>
      </c>
      <c r="BM146" s="14">
        <f t="shared" si="169"/>
        <v>0</v>
      </c>
      <c r="BN146" s="14">
        <f t="shared" si="169"/>
        <v>0</v>
      </c>
      <c r="BO146" s="14">
        <f t="shared" si="169"/>
        <v>0</v>
      </c>
      <c r="BP146" s="14">
        <f t="shared" si="169"/>
        <v>0</v>
      </c>
      <c r="BQ146" s="14">
        <f t="shared" si="169"/>
        <v>0</v>
      </c>
      <c r="BR146" s="14">
        <f t="shared" si="169"/>
        <v>0</v>
      </c>
      <c r="BS146" s="14">
        <f t="shared" si="169"/>
        <v>0</v>
      </c>
      <c r="BT146" s="14">
        <f t="shared" si="169"/>
        <v>0</v>
      </c>
      <c r="BU146" s="14">
        <f t="shared" si="169"/>
        <v>0</v>
      </c>
      <c r="BV146" s="14">
        <f t="shared" si="169"/>
        <v>0</v>
      </c>
      <c r="BW146" s="14">
        <f t="shared" si="169"/>
        <v>0</v>
      </c>
      <c r="BX146" s="14">
        <f t="shared" si="127"/>
        <v>0</v>
      </c>
      <c r="BY146" s="14">
        <f t="shared" si="169"/>
        <v>0</v>
      </c>
      <c r="BZ146" s="14">
        <f t="shared" si="169"/>
        <v>0</v>
      </c>
      <c r="CA146" s="14">
        <f t="shared" si="169"/>
        <v>0</v>
      </c>
      <c r="CB146" s="14">
        <f t="shared" si="169"/>
        <v>0</v>
      </c>
      <c r="CC146" s="14">
        <f t="shared" si="169"/>
        <v>0</v>
      </c>
      <c r="CD146" s="14">
        <f t="shared" si="169"/>
        <v>0</v>
      </c>
      <c r="CE146" s="14">
        <f t="shared" si="169"/>
        <v>0</v>
      </c>
      <c r="CF146" s="14">
        <f t="shared" si="169"/>
        <v>0</v>
      </c>
      <c r="CG146" s="14">
        <f t="shared" si="128"/>
        <v>0</v>
      </c>
      <c r="CH146" s="14">
        <f t="shared" si="169"/>
        <v>0</v>
      </c>
      <c r="CI146" s="14">
        <f t="shared" si="169"/>
        <v>0</v>
      </c>
      <c r="CJ146" s="14">
        <f t="shared" si="169"/>
        <v>0</v>
      </c>
      <c r="CK146" s="14">
        <f t="shared" si="169"/>
        <v>0</v>
      </c>
      <c r="CL146" s="14">
        <f t="shared" si="169"/>
        <v>0</v>
      </c>
      <c r="CM146" s="14">
        <f t="shared" si="169"/>
        <v>0</v>
      </c>
      <c r="CN146" s="14">
        <f t="shared" si="169"/>
        <v>0</v>
      </c>
      <c r="CO146" s="14">
        <f t="shared" si="169"/>
        <v>0</v>
      </c>
      <c r="CP146" s="14">
        <f t="shared" si="169"/>
        <v>0</v>
      </c>
      <c r="CQ146" s="14">
        <f t="shared" si="169"/>
        <v>0</v>
      </c>
      <c r="CR146" s="14">
        <f t="shared" si="169"/>
        <v>0</v>
      </c>
      <c r="CS146" s="14">
        <f t="shared" si="169"/>
        <v>0</v>
      </c>
      <c r="CT146" s="14">
        <f t="shared" si="160"/>
        <v>0</v>
      </c>
      <c r="CU146" s="14">
        <f t="shared" si="160"/>
        <v>0</v>
      </c>
      <c r="CV146" s="14">
        <f t="shared" si="160"/>
        <v>0</v>
      </c>
      <c r="CW146" s="14">
        <f t="shared" si="160"/>
        <v>0</v>
      </c>
      <c r="CX146" s="14">
        <f t="shared" si="160"/>
        <v>0</v>
      </c>
    </row>
    <row r="147" spans="1:102" ht="15">
      <c r="A147" s="13" t="s">
        <v>102</v>
      </c>
      <c r="B147" s="14">
        <f aca="true" t="shared" si="170" ref="B147:AF147">B54+B85+B116</f>
        <v>0</v>
      </c>
      <c r="C147" s="14">
        <f t="shared" si="170"/>
        <v>0</v>
      </c>
      <c r="D147" s="14">
        <f t="shared" si="170"/>
        <v>0</v>
      </c>
      <c r="E147" s="14">
        <f t="shared" si="170"/>
        <v>0</v>
      </c>
      <c r="F147" s="14">
        <f t="shared" si="170"/>
        <v>0</v>
      </c>
      <c r="G147" s="14">
        <f t="shared" si="170"/>
        <v>0</v>
      </c>
      <c r="H147" s="14">
        <f t="shared" si="170"/>
        <v>0</v>
      </c>
      <c r="I147" s="14">
        <f t="shared" si="170"/>
        <v>0</v>
      </c>
      <c r="J147" s="14">
        <f t="shared" si="170"/>
        <v>0</v>
      </c>
      <c r="K147" s="14">
        <f t="shared" si="170"/>
        <v>0</v>
      </c>
      <c r="L147" s="14">
        <f t="shared" si="170"/>
        <v>0</v>
      </c>
      <c r="M147" s="14">
        <f t="shared" si="170"/>
        <v>0</v>
      </c>
      <c r="N147" s="14">
        <f t="shared" si="170"/>
        <v>0</v>
      </c>
      <c r="O147" s="14">
        <f t="shared" si="170"/>
        <v>0</v>
      </c>
      <c r="P147" s="14">
        <f t="shared" si="170"/>
        <v>0</v>
      </c>
      <c r="Q147" s="14">
        <f t="shared" si="170"/>
        <v>0</v>
      </c>
      <c r="R147" s="14">
        <f t="shared" si="170"/>
        <v>0</v>
      </c>
      <c r="S147" s="14">
        <f t="shared" si="170"/>
        <v>0</v>
      </c>
      <c r="T147" s="14">
        <f t="shared" si="170"/>
        <v>0</v>
      </c>
      <c r="U147" s="14">
        <f t="shared" si="170"/>
        <v>0</v>
      </c>
      <c r="V147" s="14">
        <f t="shared" si="170"/>
        <v>0</v>
      </c>
      <c r="W147" s="14">
        <f t="shared" si="170"/>
        <v>0</v>
      </c>
      <c r="X147" s="14">
        <f t="shared" si="170"/>
        <v>0</v>
      </c>
      <c r="Y147" s="14">
        <f t="shared" si="170"/>
        <v>0</v>
      </c>
      <c r="Z147" s="14">
        <f t="shared" si="170"/>
        <v>0</v>
      </c>
      <c r="AA147" s="14">
        <f t="shared" si="170"/>
        <v>0</v>
      </c>
      <c r="AB147" s="14">
        <f t="shared" si="170"/>
        <v>0</v>
      </c>
      <c r="AC147" s="14">
        <f t="shared" si="170"/>
        <v>0</v>
      </c>
      <c r="AD147" s="14">
        <f t="shared" si="170"/>
        <v>0</v>
      </c>
      <c r="AE147" s="14">
        <f t="shared" si="170"/>
        <v>0</v>
      </c>
      <c r="AF147" s="14">
        <f t="shared" si="170"/>
        <v>0</v>
      </c>
      <c r="AG147" s="14">
        <f aca="true" t="shared" si="171" ref="AG147:AX147">AG54+AG85+AG116</f>
        <v>0</v>
      </c>
      <c r="AH147" s="14">
        <f t="shared" si="171"/>
        <v>0</v>
      </c>
      <c r="AI147" s="14">
        <f t="shared" si="171"/>
        <v>0</v>
      </c>
      <c r="AJ147" s="14">
        <f t="shared" si="171"/>
        <v>0</v>
      </c>
      <c r="AK147" s="14">
        <f t="shared" si="171"/>
        <v>0</v>
      </c>
      <c r="AL147" s="14">
        <f t="shared" si="171"/>
        <v>0</v>
      </c>
      <c r="AM147" s="14">
        <f t="shared" si="171"/>
        <v>0</v>
      </c>
      <c r="AN147" s="14">
        <f t="shared" si="171"/>
        <v>0</v>
      </c>
      <c r="AO147" s="14">
        <f t="shared" si="171"/>
        <v>0</v>
      </c>
      <c r="AP147" s="14">
        <f t="shared" si="171"/>
        <v>0</v>
      </c>
      <c r="AQ147" s="14">
        <f t="shared" si="171"/>
        <v>0</v>
      </c>
      <c r="AR147" s="14">
        <f t="shared" si="171"/>
        <v>0</v>
      </c>
      <c r="AS147" s="14">
        <f t="shared" si="171"/>
        <v>0</v>
      </c>
      <c r="AT147" s="14">
        <f t="shared" si="171"/>
        <v>0</v>
      </c>
      <c r="AU147" s="14">
        <f t="shared" si="171"/>
        <v>0</v>
      </c>
      <c r="AV147" s="14">
        <f t="shared" si="171"/>
        <v>0</v>
      </c>
      <c r="AW147" s="14">
        <f t="shared" si="171"/>
        <v>0</v>
      </c>
      <c r="AX147" s="14">
        <f t="shared" si="171"/>
        <v>0</v>
      </c>
      <c r="AY147" s="14"/>
      <c r="AZ147" s="14"/>
      <c r="BA147" s="14">
        <f t="shared" si="125"/>
        <v>0</v>
      </c>
      <c r="BB147" s="14">
        <f t="shared" si="125"/>
        <v>0</v>
      </c>
      <c r="BC147" s="14">
        <f t="shared" si="125"/>
        <v>0</v>
      </c>
      <c r="BD147" s="14"/>
      <c r="BE147" s="14">
        <f aca="true" t="shared" si="172" ref="BE147:CS147">BE54+BE85+BE116</f>
        <v>0</v>
      </c>
      <c r="BF147" s="14">
        <f t="shared" si="172"/>
        <v>0</v>
      </c>
      <c r="BG147" s="14">
        <f t="shared" si="172"/>
        <v>0</v>
      </c>
      <c r="BH147" s="14">
        <f t="shared" si="172"/>
        <v>0</v>
      </c>
      <c r="BI147" s="14">
        <f t="shared" si="172"/>
        <v>0</v>
      </c>
      <c r="BJ147" s="14">
        <f t="shared" si="172"/>
        <v>0</v>
      </c>
      <c r="BK147" s="14">
        <f t="shared" si="172"/>
        <v>0</v>
      </c>
      <c r="BL147" s="14">
        <f t="shared" si="172"/>
        <v>0</v>
      </c>
      <c r="BM147" s="14">
        <f t="shared" si="172"/>
        <v>0</v>
      </c>
      <c r="BN147" s="14">
        <f t="shared" si="172"/>
        <v>0</v>
      </c>
      <c r="BO147" s="14">
        <f t="shared" si="172"/>
        <v>0</v>
      </c>
      <c r="BP147" s="14">
        <f t="shared" si="172"/>
        <v>0</v>
      </c>
      <c r="BQ147" s="14">
        <f t="shared" si="172"/>
        <v>0</v>
      </c>
      <c r="BR147" s="14">
        <f t="shared" si="172"/>
        <v>0</v>
      </c>
      <c r="BS147" s="14">
        <f t="shared" si="172"/>
        <v>0</v>
      </c>
      <c r="BT147" s="14">
        <f t="shared" si="172"/>
        <v>0</v>
      </c>
      <c r="BU147" s="14">
        <f t="shared" si="172"/>
        <v>0</v>
      </c>
      <c r="BV147" s="14">
        <f t="shared" si="172"/>
        <v>0</v>
      </c>
      <c r="BW147" s="14">
        <f t="shared" si="172"/>
        <v>0</v>
      </c>
      <c r="BX147" s="14">
        <f t="shared" si="127"/>
        <v>0</v>
      </c>
      <c r="BY147" s="14">
        <f t="shared" si="172"/>
        <v>0</v>
      </c>
      <c r="BZ147" s="14">
        <f t="shared" si="172"/>
        <v>0</v>
      </c>
      <c r="CA147" s="14">
        <f t="shared" si="172"/>
        <v>0</v>
      </c>
      <c r="CB147" s="14">
        <f t="shared" si="172"/>
        <v>0</v>
      </c>
      <c r="CC147" s="14">
        <f t="shared" si="172"/>
        <v>0</v>
      </c>
      <c r="CD147" s="14">
        <f t="shared" si="172"/>
        <v>0</v>
      </c>
      <c r="CE147" s="14">
        <f t="shared" si="172"/>
        <v>0</v>
      </c>
      <c r="CF147" s="14">
        <f t="shared" si="172"/>
        <v>0</v>
      </c>
      <c r="CG147" s="14">
        <f t="shared" si="128"/>
        <v>0</v>
      </c>
      <c r="CH147" s="14">
        <f t="shared" si="172"/>
        <v>0</v>
      </c>
      <c r="CI147" s="14">
        <f t="shared" si="172"/>
        <v>0</v>
      </c>
      <c r="CJ147" s="14">
        <f t="shared" si="172"/>
        <v>0</v>
      </c>
      <c r="CK147" s="14">
        <f t="shared" si="172"/>
        <v>0</v>
      </c>
      <c r="CL147" s="14">
        <f t="shared" si="172"/>
        <v>0</v>
      </c>
      <c r="CM147" s="14">
        <f t="shared" si="172"/>
        <v>0</v>
      </c>
      <c r="CN147" s="14">
        <f t="shared" si="172"/>
        <v>0</v>
      </c>
      <c r="CO147" s="14">
        <f t="shared" si="172"/>
        <v>0</v>
      </c>
      <c r="CP147" s="14">
        <f t="shared" si="172"/>
        <v>0</v>
      </c>
      <c r="CQ147" s="14">
        <f t="shared" si="172"/>
        <v>0</v>
      </c>
      <c r="CR147" s="14">
        <f t="shared" si="172"/>
        <v>0</v>
      </c>
      <c r="CS147" s="14">
        <f t="shared" si="172"/>
        <v>0</v>
      </c>
      <c r="CT147" s="14">
        <f t="shared" si="160"/>
        <v>0</v>
      </c>
      <c r="CU147" s="14">
        <f t="shared" si="160"/>
        <v>0</v>
      </c>
      <c r="CV147" s="14">
        <f t="shared" si="160"/>
        <v>0</v>
      </c>
      <c r="CW147" s="14">
        <f t="shared" si="160"/>
        <v>0</v>
      </c>
      <c r="CX147" s="14">
        <f t="shared" si="160"/>
        <v>0</v>
      </c>
    </row>
    <row r="148" spans="1:102" ht="15">
      <c r="A148" s="13" t="s">
        <v>106</v>
      </c>
      <c r="B148" s="14">
        <f aca="true" t="shared" si="173" ref="B148:AF148">B55+B86+B117</f>
        <v>0</v>
      </c>
      <c r="C148" s="14">
        <f t="shared" si="173"/>
        <v>0</v>
      </c>
      <c r="D148" s="14">
        <f t="shared" si="173"/>
        <v>0</v>
      </c>
      <c r="E148" s="14">
        <f t="shared" si="173"/>
        <v>0</v>
      </c>
      <c r="F148" s="14">
        <f t="shared" si="173"/>
        <v>0</v>
      </c>
      <c r="G148" s="14">
        <f t="shared" si="173"/>
        <v>0</v>
      </c>
      <c r="H148" s="14">
        <f t="shared" si="173"/>
        <v>0</v>
      </c>
      <c r="I148" s="14">
        <f t="shared" si="173"/>
        <v>0</v>
      </c>
      <c r="J148" s="14">
        <f t="shared" si="173"/>
        <v>0</v>
      </c>
      <c r="K148" s="14">
        <f t="shared" si="173"/>
        <v>0</v>
      </c>
      <c r="L148" s="14">
        <f t="shared" si="173"/>
        <v>0</v>
      </c>
      <c r="M148" s="14">
        <f t="shared" si="173"/>
        <v>0</v>
      </c>
      <c r="N148" s="14">
        <f t="shared" si="173"/>
        <v>0</v>
      </c>
      <c r="O148" s="14">
        <f t="shared" si="173"/>
        <v>0</v>
      </c>
      <c r="P148" s="14">
        <f t="shared" si="173"/>
        <v>0</v>
      </c>
      <c r="Q148" s="14">
        <f t="shared" si="173"/>
        <v>0</v>
      </c>
      <c r="R148" s="14">
        <f t="shared" si="173"/>
        <v>0</v>
      </c>
      <c r="S148" s="14">
        <f t="shared" si="173"/>
        <v>0</v>
      </c>
      <c r="T148" s="14">
        <f t="shared" si="173"/>
        <v>0</v>
      </c>
      <c r="U148" s="14">
        <f t="shared" si="173"/>
        <v>0</v>
      </c>
      <c r="V148" s="14">
        <f t="shared" si="173"/>
        <v>0</v>
      </c>
      <c r="W148" s="14">
        <f t="shared" si="173"/>
        <v>0</v>
      </c>
      <c r="X148" s="14">
        <f t="shared" si="173"/>
        <v>0</v>
      </c>
      <c r="Y148" s="14">
        <f t="shared" si="173"/>
        <v>0</v>
      </c>
      <c r="Z148" s="14">
        <f t="shared" si="173"/>
        <v>0</v>
      </c>
      <c r="AA148" s="14">
        <f t="shared" si="173"/>
        <v>2.026979857240255</v>
      </c>
      <c r="AB148" s="14">
        <f t="shared" si="173"/>
        <v>0</v>
      </c>
      <c r="AC148" s="14">
        <f t="shared" si="173"/>
        <v>0</v>
      </c>
      <c r="AD148" s="14">
        <f t="shared" si="173"/>
        <v>0</v>
      </c>
      <c r="AE148" s="14">
        <f t="shared" si="173"/>
        <v>0</v>
      </c>
      <c r="AF148" s="14">
        <f t="shared" si="173"/>
        <v>0</v>
      </c>
      <c r="AG148" s="14">
        <f aca="true" t="shared" si="174" ref="AG148:AX148">AG55+AG86+AG117</f>
        <v>0</v>
      </c>
      <c r="AH148" s="14">
        <f t="shared" si="174"/>
        <v>0</v>
      </c>
      <c r="AI148" s="14">
        <f t="shared" si="174"/>
        <v>0</v>
      </c>
      <c r="AJ148" s="14">
        <f t="shared" si="174"/>
        <v>0</v>
      </c>
      <c r="AK148" s="14">
        <f t="shared" si="174"/>
        <v>0</v>
      </c>
      <c r="AL148" s="14">
        <f t="shared" si="174"/>
        <v>0</v>
      </c>
      <c r="AM148" s="14">
        <f t="shared" si="174"/>
        <v>0</v>
      </c>
      <c r="AN148" s="14">
        <f t="shared" si="174"/>
        <v>0</v>
      </c>
      <c r="AO148" s="14">
        <f t="shared" si="174"/>
        <v>0</v>
      </c>
      <c r="AP148" s="14">
        <f t="shared" si="174"/>
        <v>0</v>
      </c>
      <c r="AQ148" s="14">
        <f t="shared" si="174"/>
        <v>0</v>
      </c>
      <c r="AR148" s="14">
        <f t="shared" si="174"/>
        <v>0</v>
      </c>
      <c r="AS148" s="14">
        <f t="shared" si="174"/>
        <v>0</v>
      </c>
      <c r="AT148" s="14">
        <f t="shared" si="174"/>
        <v>0</v>
      </c>
      <c r="AU148" s="14">
        <f t="shared" si="174"/>
        <v>0</v>
      </c>
      <c r="AV148" s="14">
        <f t="shared" si="174"/>
        <v>0</v>
      </c>
      <c r="AW148" s="14">
        <f t="shared" si="174"/>
        <v>0</v>
      </c>
      <c r="AX148" s="14">
        <f t="shared" si="174"/>
        <v>0</v>
      </c>
      <c r="AY148" s="14"/>
      <c r="AZ148" s="14"/>
      <c r="BA148" s="14">
        <f t="shared" si="125"/>
        <v>0</v>
      </c>
      <c r="BB148" s="14">
        <f t="shared" si="125"/>
        <v>0</v>
      </c>
      <c r="BC148" s="14">
        <f t="shared" si="125"/>
        <v>0</v>
      </c>
      <c r="BD148" s="14"/>
      <c r="BE148" s="14">
        <f aca="true" t="shared" si="175" ref="BE148:CS148">BE55+BE86+BE117</f>
        <v>0</v>
      </c>
      <c r="BF148" s="14">
        <f t="shared" si="175"/>
        <v>0</v>
      </c>
      <c r="BG148" s="14">
        <f t="shared" si="175"/>
        <v>0</v>
      </c>
      <c r="BH148" s="14">
        <f t="shared" si="175"/>
        <v>0</v>
      </c>
      <c r="BI148" s="14">
        <f t="shared" si="175"/>
        <v>0</v>
      </c>
      <c r="BJ148" s="14">
        <f t="shared" si="175"/>
        <v>0</v>
      </c>
      <c r="BK148" s="14">
        <f t="shared" si="175"/>
        <v>0</v>
      </c>
      <c r="BL148" s="14">
        <f t="shared" si="175"/>
        <v>0</v>
      </c>
      <c r="BM148" s="14">
        <f t="shared" si="175"/>
        <v>0</v>
      </c>
      <c r="BN148" s="14">
        <f t="shared" si="175"/>
        <v>0</v>
      </c>
      <c r="BO148" s="14">
        <f t="shared" si="175"/>
        <v>0</v>
      </c>
      <c r="BP148" s="14">
        <f t="shared" si="175"/>
        <v>0</v>
      </c>
      <c r="BQ148" s="14">
        <f t="shared" si="175"/>
        <v>0</v>
      </c>
      <c r="BR148" s="14">
        <f t="shared" si="175"/>
        <v>0</v>
      </c>
      <c r="BS148" s="14">
        <f t="shared" si="175"/>
        <v>0</v>
      </c>
      <c r="BT148" s="14">
        <f t="shared" si="175"/>
        <v>0</v>
      </c>
      <c r="BU148" s="14">
        <f t="shared" si="175"/>
        <v>0</v>
      </c>
      <c r="BV148" s="14">
        <f t="shared" si="175"/>
        <v>0</v>
      </c>
      <c r="BW148" s="14">
        <f t="shared" si="175"/>
        <v>0</v>
      </c>
      <c r="BX148" s="14">
        <f t="shared" si="127"/>
        <v>0</v>
      </c>
      <c r="BY148" s="14">
        <f t="shared" si="175"/>
        <v>0</v>
      </c>
      <c r="BZ148" s="14">
        <f t="shared" si="175"/>
        <v>0</v>
      </c>
      <c r="CA148" s="14">
        <f t="shared" si="175"/>
        <v>0</v>
      </c>
      <c r="CB148" s="14">
        <f t="shared" si="175"/>
        <v>0</v>
      </c>
      <c r="CC148" s="14">
        <f t="shared" si="175"/>
        <v>0</v>
      </c>
      <c r="CD148" s="14">
        <f t="shared" si="175"/>
        <v>0</v>
      </c>
      <c r="CE148" s="14">
        <f t="shared" si="175"/>
        <v>0</v>
      </c>
      <c r="CF148" s="14">
        <f t="shared" si="175"/>
        <v>0</v>
      </c>
      <c r="CG148" s="14">
        <f t="shared" si="128"/>
        <v>0</v>
      </c>
      <c r="CH148" s="14">
        <f t="shared" si="175"/>
        <v>0</v>
      </c>
      <c r="CI148" s="14">
        <f t="shared" si="175"/>
        <v>0</v>
      </c>
      <c r="CJ148" s="14">
        <f t="shared" si="175"/>
        <v>0</v>
      </c>
      <c r="CK148" s="14">
        <f t="shared" si="175"/>
        <v>0</v>
      </c>
      <c r="CL148" s="14">
        <f t="shared" si="175"/>
        <v>0</v>
      </c>
      <c r="CM148" s="14">
        <f t="shared" si="175"/>
        <v>0</v>
      </c>
      <c r="CN148" s="14">
        <f t="shared" si="175"/>
        <v>0</v>
      </c>
      <c r="CO148" s="14">
        <f t="shared" si="175"/>
        <v>0</v>
      </c>
      <c r="CP148" s="14">
        <f t="shared" si="175"/>
        <v>0</v>
      </c>
      <c r="CQ148" s="14">
        <f t="shared" si="175"/>
        <v>0</v>
      </c>
      <c r="CR148" s="14">
        <f t="shared" si="175"/>
        <v>0</v>
      </c>
      <c r="CS148" s="14">
        <f t="shared" si="175"/>
        <v>0</v>
      </c>
      <c r="CT148" s="14">
        <f t="shared" si="160"/>
        <v>0</v>
      </c>
      <c r="CU148" s="14">
        <f t="shared" si="160"/>
        <v>0</v>
      </c>
      <c r="CV148" s="14">
        <f t="shared" si="160"/>
        <v>0</v>
      </c>
      <c r="CW148" s="14">
        <f t="shared" si="160"/>
        <v>0</v>
      </c>
      <c r="CX148" s="14">
        <f t="shared" si="160"/>
        <v>0</v>
      </c>
    </row>
    <row r="149" spans="1:102" ht="15">
      <c r="A149" s="13" t="s">
        <v>33</v>
      </c>
      <c r="B149" s="14">
        <f aca="true" t="shared" si="176" ref="B149:AF149">B56+B87+B118</f>
        <v>0</v>
      </c>
      <c r="C149" s="14">
        <f t="shared" si="176"/>
        <v>0</v>
      </c>
      <c r="D149" s="14">
        <f t="shared" si="176"/>
        <v>0</v>
      </c>
      <c r="E149" s="14">
        <f t="shared" si="176"/>
        <v>0</v>
      </c>
      <c r="F149" s="14">
        <f t="shared" si="176"/>
        <v>0</v>
      </c>
      <c r="G149" s="14">
        <f t="shared" si="176"/>
        <v>0</v>
      </c>
      <c r="H149" s="14">
        <f t="shared" si="176"/>
        <v>0</v>
      </c>
      <c r="I149" s="14">
        <f t="shared" si="176"/>
        <v>0</v>
      </c>
      <c r="J149" s="14">
        <f t="shared" si="176"/>
        <v>0</v>
      </c>
      <c r="K149" s="14">
        <f t="shared" si="176"/>
        <v>0</v>
      </c>
      <c r="L149" s="14">
        <f t="shared" si="176"/>
        <v>0</v>
      </c>
      <c r="M149" s="14">
        <f t="shared" si="176"/>
        <v>0</v>
      </c>
      <c r="N149" s="14">
        <f t="shared" si="176"/>
        <v>0</v>
      </c>
      <c r="O149" s="14">
        <f t="shared" si="176"/>
        <v>0</v>
      </c>
      <c r="P149" s="14">
        <f t="shared" si="176"/>
        <v>0</v>
      </c>
      <c r="Q149" s="14">
        <f t="shared" si="176"/>
        <v>0</v>
      </c>
      <c r="R149" s="14">
        <f t="shared" si="176"/>
        <v>0</v>
      </c>
      <c r="S149" s="14">
        <f t="shared" si="176"/>
        <v>0</v>
      </c>
      <c r="T149" s="14">
        <f t="shared" si="176"/>
        <v>0</v>
      </c>
      <c r="U149" s="14">
        <f t="shared" si="176"/>
        <v>0</v>
      </c>
      <c r="V149" s="14">
        <f t="shared" si="176"/>
        <v>0</v>
      </c>
      <c r="W149" s="14">
        <f t="shared" si="176"/>
        <v>0</v>
      </c>
      <c r="X149" s="14">
        <f t="shared" si="176"/>
        <v>0</v>
      </c>
      <c r="Y149" s="14">
        <f t="shared" si="176"/>
        <v>0</v>
      </c>
      <c r="Z149" s="14">
        <f t="shared" si="176"/>
        <v>0</v>
      </c>
      <c r="AA149" s="14">
        <f t="shared" si="176"/>
        <v>38.914659260295394</v>
      </c>
      <c r="AB149" s="14">
        <f t="shared" si="176"/>
        <v>0</v>
      </c>
      <c r="AC149" s="14">
        <f t="shared" si="176"/>
        <v>0</v>
      </c>
      <c r="AD149" s="14">
        <f t="shared" si="176"/>
        <v>0</v>
      </c>
      <c r="AE149" s="14">
        <f t="shared" si="176"/>
        <v>0</v>
      </c>
      <c r="AF149" s="14">
        <f t="shared" si="176"/>
        <v>0</v>
      </c>
      <c r="AG149" s="14">
        <f aca="true" t="shared" si="177" ref="AG149:AX149">AG56+AG87+AG118</f>
        <v>0</v>
      </c>
      <c r="AH149" s="14">
        <f t="shared" si="177"/>
        <v>0</v>
      </c>
      <c r="AI149" s="14">
        <f t="shared" si="177"/>
        <v>0</v>
      </c>
      <c r="AJ149" s="14">
        <f t="shared" si="177"/>
        <v>0</v>
      </c>
      <c r="AK149" s="14">
        <f t="shared" si="177"/>
        <v>0</v>
      </c>
      <c r="AL149" s="14">
        <f t="shared" si="177"/>
        <v>0</v>
      </c>
      <c r="AM149" s="14">
        <f t="shared" si="177"/>
        <v>0</v>
      </c>
      <c r="AN149" s="14">
        <f t="shared" si="177"/>
        <v>0</v>
      </c>
      <c r="AO149" s="14">
        <f t="shared" si="177"/>
        <v>0</v>
      </c>
      <c r="AP149" s="14">
        <f t="shared" si="177"/>
        <v>0</v>
      </c>
      <c r="AQ149" s="14">
        <f t="shared" si="177"/>
        <v>0</v>
      </c>
      <c r="AR149" s="14">
        <f t="shared" si="177"/>
        <v>0</v>
      </c>
      <c r="AS149" s="14">
        <f t="shared" si="177"/>
        <v>0</v>
      </c>
      <c r="AT149" s="14">
        <f t="shared" si="177"/>
        <v>0</v>
      </c>
      <c r="AU149" s="14">
        <f t="shared" si="177"/>
        <v>0</v>
      </c>
      <c r="AV149" s="14">
        <f t="shared" si="177"/>
        <v>0</v>
      </c>
      <c r="AW149" s="14">
        <f t="shared" si="177"/>
        <v>0</v>
      </c>
      <c r="AX149" s="14">
        <f t="shared" si="177"/>
        <v>0</v>
      </c>
      <c r="AY149" s="14"/>
      <c r="AZ149" s="14"/>
      <c r="BA149" s="14">
        <f t="shared" si="125"/>
        <v>0</v>
      </c>
      <c r="BB149" s="14">
        <f t="shared" si="125"/>
        <v>0</v>
      </c>
      <c r="BC149" s="14">
        <f t="shared" si="125"/>
        <v>0</v>
      </c>
      <c r="BD149" s="14"/>
      <c r="BE149" s="14">
        <f aca="true" t="shared" si="178" ref="BE149:CS149">BE56+BE87+BE118</f>
        <v>0</v>
      </c>
      <c r="BF149" s="14">
        <f t="shared" si="178"/>
        <v>0</v>
      </c>
      <c r="BG149" s="14">
        <f t="shared" si="178"/>
        <v>0</v>
      </c>
      <c r="BH149" s="14">
        <f t="shared" si="178"/>
        <v>0</v>
      </c>
      <c r="BI149" s="14">
        <f t="shared" si="178"/>
        <v>0</v>
      </c>
      <c r="BJ149" s="14">
        <f t="shared" si="178"/>
        <v>0</v>
      </c>
      <c r="BK149" s="14">
        <f t="shared" si="178"/>
        <v>0</v>
      </c>
      <c r="BL149" s="14">
        <f t="shared" si="178"/>
        <v>0</v>
      </c>
      <c r="BM149" s="14">
        <f t="shared" si="178"/>
        <v>0</v>
      </c>
      <c r="BN149" s="14">
        <f t="shared" si="178"/>
        <v>0</v>
      </c>
      <c r="BO149" s="14">
        <f t="shared" si="178"/>
        <v>0</v>
      </c>
      <c r="BP149" s="14">
        <f t="shared" si="178"/>
        <v>0</v>
      </c>
      <c r="BQ149" s="14">
        <f t="shared" si="178"/>
        <v>0</v>
      </c>
      <c r="BR149" s="14">
        <f t="shared" si="178"/>
        <v>0</v>
      </c>
      <c r="BS149" s="14">
        <f t="shared" si="178"/>
        <v>0</v>
      </c>
      <c r="BT149" s="14">
        <f t="shared" si="178"/>
        <v>0</v>
      </c>
      <c r="BU149" s="14">
        <f t="shared" si="178"/>
        <v>0</v>
      </c>
      <c r="BV149" s="14">
        <f t="shared" si="178"/>
        <v>0</v>
      </c>
      <c r="BW149" s="14">
        <f t="shared" si="178"/>
        <v>0</v>
      </c>
      <c r="BX149" s="14">
        <f t="shared" si="127"/>
        <v>0</v>
      </c>
      <c r="BY149" s="14">
        <f t="shared" si="178"/>
        <v>0</v>
      </c>
      <c r="BZ149" s="14">
        <f t="shared" si="178"/>
        <v>0</v>
      </c>
      <c r="CA149" s="14">
        <f t="shared" si="178"/>
        <v>0</v>
      </c>
      <c r="CB149" s="14">
        <f t="shared" si="178"/>
        <v>0</v>
      </c>
      <c r="CC149" s="14">
        <f t="shared" si="178"/>
        <v>0</v>
      </c>
      <c r="CD149" s="14">
        <f t="shared" si="178"/>
        <v>0</v>
      </c>
      <c r="CE149" s="14">
        <f t="shared" si="178"/>
        <v>0</v>
      </c>
      <c r="CF149" s="14">
        <f t="shared" si="178"/>
        <v>0</v>
      </c>
      <c r="CG149" s="14">
        <f t="shared" si="128"/>
        <v>0</v>
      </c>
      <c r="CH149" s="14">
        <f t="shared" si="178"/>
        <v>0</v>
      </c>
      <c r="CI149" s="14">
        <f t="shared" si="178"/>
        <v>0</v>
      </c>
      <c r="CJ149" s="14">
        <f t="shared" si="178"/>
        <v>0</v>
      </c>
      <c r="CK149" s="14">
        <f t="shared" si="178"/>
        <v>8.814812607202393</v>
      </c>
      <c r="CL149" s="14">
        <f t="shared" si="178"/>
        <v>0</v>
      </c>
      <c r="CM149" s="14">
        <f t="shared" si="178"/>
        <v>0</v>
      </c>
      <c r="CN149" s="14">
        <f t="shared" si="178"/>
        <v>0.8580125235414378</v>
      </c>
      <c r="CO149" s="14">
        <f t="shared" si="178"/>
        <v>6.785895988112277</v>
      </c>
      <c r="CP149" s="14">
        <f t="shared" si="178"/>
        <v>0</v>
      </c>
      <c r="CQ149" s="14">
        <f t="shared" si="178"/>
        <v>0</v>
      </c>
      <c r="CR149" s="14">
        <f t="shared" si="178"/>
        <v>0</v>
      </c>
      <c r="CS149" s="14">
        <f t="shared" si="178"/>
        <v>0</v>
      </c>
      <c r="CT149" s="14">
        <f t="shared" si="160"/>
        <v>0</v>
      </c>
      <c r="CU149" s="14">
        <f t="shared" si="160"/>
        <v>0</v>
      </c>
      <c r="CV149" s="14">
        <f t="shared" si="160"/>
        <v>0</v>
      </c>
      <c r="CW149" s="14">
        <f t="shared" si="160"/>
        <v>0</v>
      </c>
      <c r="CX149" s="14">
        <f t="shared" si="160"/>
        <v>0</v>
      </c>
    </row>
    <row r="150" spans="1:102" ht="15">
      <c r="A150" s="13" t="s">
        <v>108</v>
      </c>
      <c r="B150" s="14">
        <f aca="true" t="shared" si="179" ref="B150:AF150">B57+B88+B119</f>
        <v>0</v>
      </c>
      <c r="C150" s="14">
        <f t="shared" si="179"/>
        <v>0</v>
      </c>
      <c r="D150" s="14">
        <f t="shared" si="179"/>
        <v>0</v>
      </c>
      <c r="E150" s="14">
        <f t="shared" si="179"/>
        <v>0</v>
      </c>
      <c r="F150" s="14">
        <f t="shared" si="179"/>
        <v>0</v>
      </c>
      <c r="G150" s="14">
        <f t="shared" si="179"/>
        <v>0</v>
      </c>
      <c r="H150" s="14">
        <f t="shared" si="179"/>
        <v>0</v>
      </c>
      <c r="I150" s="14">
        <f t="shared" si="179"/>
        <v>0</v>
      </c>
      <c r="J150" s="14">
        <f t="shared" si="179"/>
        <v>0</v>
      </c>
      <c r="K150" s="14">
        <f t="shared" si="179"/>
        <v>0</v>
      </c>
      <c r="L150" s="14">
        <f t="shared" si="179"/>
        <v>0</v>
      </c>
      <c r="M150" s="14">
        <f t="shared" si="179"/>
        <v>0</v>
      </c>
      <c r="N150" s="14">
        <f t="shared" si="179"/>
        <v>0</v>
      </c>
      <c r="O150" s="14">
        <f t="shared" si="179"/>
        <v>0</v>
      </c>
      <c r="P150" s="14">
        <f t="shared" si="179"/>
        <v>0</v>
      </c>
      <c r="Q150" s="14">
        <f t="shared" si="179"/>
        <v>0</v>
      </c>
      <c r="R150" s="14">
        <f t="shared" si="179"/>
        <v>0</v>
      </c>
      <c r="S150" s="14">
        <f t="shared" si="179"/>
        <v>0</v>
      </c>
      <c r="T150" s="14">
        <f t="shared" si="179"/>
        <v>0</v>
      </c>
      <c r="U150" s="14">
        <f t="shared" si="179"/>
        <v>0</v>
      </c>
      <c r="V150" s="14">
        <f t="shared" si="179"/>
        <v>0</v>
      </c>
      <c r="W150" s="14">
        <f t="shared" si="179"/>
        <v>0</v>
      </c>
      <c r="X150" s="14">
        <f t="shared" si="179"/>
        <v>0</v>
      </c>
      <c r="Y150" s="14">
        <f t="shared" si="179"/>
        <v>0</v>
      </c>
      <c r="Z150" s="14">
        <f t="shared" si="179"/>
        <v>0</v>
      </c>
      <c r="AA150" s="14">
        <f t="shared" si="179"/>
        <v>0</v>
      </c>
      <c r="AB150" s="14">
        <f t="shared" si="179"/>
        <v>0</v>
      </c>
      <c r="AC150" s="14">
        <f t="shared" si="179"/>
        <v>0</v>
      </c>
      <c r="AD150" s="14">
        <f t="shared" si="179"/>
        <v>0</v>
      </c>
      <c r="AE150" s="14">
        <f t="shared" si="179"/>
        <v>0</v>
      </c>
      <c r="AF150" s="14">
        <f t="shared" si="179"/>
        <v>0</v>
      </c>
      <c r="AG150" s="14">
        <f aca="true" t="shared" si="180" ref="AG150:AX150">AG57+AG88+AG119</f>
        <v>0</v>
      </c>
      <c r="AH150" s="14">
        <f t="shared" si="180"/>
        <v>0</v>
      </c>
      <c r="AI150" s="14">
        <f t="shared" si="180"/>
        <v>0</v>
      </c>
      <c r="AJ150" s="14">
        <f t="shared" si="180"/>
        <v>0</v>
      </c>
      <c r="AK150" s="14">
        <f t="shared" si="180"/>
        <v>0</v>
      </c>
      <c r="AL150" s="14">
        <f t="shared" si="180"/>
        <v>0</v>
      </c>
      <c r="AM150" s="14">
        <f t="shared" si="180"/>
        <v>0</v>
      </c>
      <c r="AN150" s="14">
        <f t="shared" si="180"/>
        <v>0</v>
      </c>
      <c r="AO150" s="14">
        <f t="shared" si="180"/>
        <v>0</v>
      </c>
      <c r="AP150" s="14">
        <f t="shared" si="180"/>
        <v>0</v>
      </c>
      <c r="AQ150" s="14">
        <f t="shared" si="180"/>
        <v>0</v>
      </c>
      <c r="AR150" s="14">
        <f t="shared" si="180"/>
        <v>0</v>
      </c>
      <c r="AS150" s="14">
        <f t="shared" si="180"/>
        <v>0</v>
      </c>
      <c r="AT150" s="14">
        <f t="shared" si="180"/>
        <v>0</v>
      </c>
      <c r="AU150" s="14">
        <f t="shared" si="180"/>
        <v>0</v>
      </c>
      <c r="AV150" s="14">
        <f t="shared" si="180"/>
        <v>0</v>
      </c>
      <c r="AW150" s="14">
        <f t="shared" si="180"/>
        <v>0</v>
      </c>
      <c r="AX150" s="14">
        <f t="shared" si="180"/>
        <v>0</v>
      </c>
      <c r="AY150" s="14"/>
      <c r="AZ150" s="14"/>
      <c r="BA150" s="14">
        <f t="shared" si="125"/>
        <v>0</v>
      </c>
      <c r="BB150" s="14">
        <f t="shared" si="125"/>
        <v>0</v>
      </c>
      <c r="BC150" s="14">
        <f t="shared" si="125"/>
        <v>0</v>
      </c>
      <c r="BD150" s="14"/>
      <c r="BE150" s="14">
        <f aca="true" t="shared" si="181" ref="BE150:CS150">BE57+BE88+BE119</f>
        <v>0</v>
      </c>
      <c r="BF150" s="14">
        <f t="shared" si="181"/>
        <v>0</v>
      </c>
      <c r="BG150" s="14">
        <f t="shared" si="181"/>
        <v>0</v>
      </c>
      <c r="BH150" s="14">
        <f t="shared" si="181"/>
        <v>0</v>
      </c>
      <c r="BI150" s="14">
        <f t="shared" si="181"/>
        <v>0</v>
      </c>
      <c r="BJ150" s="14">
        <f t="shared" si="181"/>
        <v>0</v>
      </c>
      <c r="BK150" s="14">
        <f t="shared" si="181"/>
        <v>0</v>
      </c>
      <c r="BL150" s="14">
        <f t="shared" si="181"/>
        <v>0</v>
      </c>
      <c r="BM150" s="14">
        <f t="shared" si="181"/>
        <v>0</v>
      </c>
      <c r="BN150" s="14">
        <f t="shared" si="181"/>
        <v>0</v>
      </c>
      <c r="BO150" s="14">
        <f t="shared" si="181"/>
        <v>0</v>
      </c>
      <c r="BP150" s="14">
        <f t="shared" si="181"/>
        <v>0</v>
      </c>
      <c r="BQ150" s="14">
        <f t="shared" si="181"/>
        <v>0</v>
      </c>
      <c r="BR150" s="14">
        <f t="shared" si="181"/>
        <v>0</v>
      </c>
      <c r="BS150" s="14">
        <f t="shared" si="181"/>
        <v>0</v>
      </c>
      <c r="BT150" s="14">
        <f t="shared" si="181"/>
        <v>0</v>
      </c>
      <c r="BU150" s="14">
        <f t="shared" si="181"/>
        <v>0</v>
      </c>
      <c r="BV150" s="14">
        <f t="shared" si="181"/>
        <v>0</v>
      </c>
      <c r="BW150" s="14">
        <f t="shared" si="181"/>
        <v>0</v>
      </c>
      <c r="BX150" s="14">
        <f t="shared" si="127"/>
        <v>0</v>
      </c>
      <c r="BY150" s="14">
        <f t="shared" si="181"/>
        <v>0</v>
      </c>
      <c r="BZ150" s="14">
        <f t="shared" si="181"/>
        <v>0</v>
      </c>
      <c r="CA150" s="14">
        <f t="shared" si="181"/>
        <v>0</v>
      </c>
      <c r="CB150" s="14">
        <f t="shared" si="181"/>
        <v>0</v>
      </c>
      <c r="CC150" s="14">
        <f t="shared" si="181"/>
        <v>0</v>
      </c>
      <c r="CD150" s="14">
        <f t="shared" si="181"/>
        <v>0</v>
      </c>
      <c r="CE150" s="14">
        <f t="shared" si="181"/>
        <v>0</v>
      </c>
      <c r="CF150" s="14">
        <f t="shared" si="181"/>
        <v>0</v>
      </c>
      <c r="CG150" s="14">
        <f t="shared" si="128"/>
        <v>0</v>
      </c>
      <c r="CH150" s="14">
        <f t="shared" si="181"/>
        <v>0</v>
      </c>
      <c r="CI150" s="14">
        <f t="shared" si="181"/>
        <v>0</v>
      </c>
      <c r="CJ150" s="14">
        <f t="shared" si="181"/>
        <v>0</v>
      </c>
      <c r="CK150" s="14">
        <f t="shared" si="181"/>
        <v>0</v>
      </c>
      <c r="CL150" s="14">
        <f t="shared" si="181"/>
        <v>0</v>
      </c>
      <c r="CM150" s="14">
        <f t="shared" si="181"/>
        <v>0</v>
      </c>
      <c r="CN150" s="14">
        <f t="shared" si="181"/>
        <v>0</v>
      </c>
      <c r="CO150" s="14">
        <f t="shared" si="181"/>
        <v>0</v>
      </c>
      <c r="CP150" s="14">
        <f t="shared" si="181"/>
        <v>0</v>
      </c>
      <c r="CQ150" s="14">
        <f t="shared" si="181"/>
        <v>0</v>
      </c>
      <c r="CR150" s="14">
        <f t="shared" si="181"/>
        <v>0</v>
      </c>
      <c r="CS150" s="14">
        <f t="shared" si="181"/>
        <v>0</v>
      </c>
      <c r="CT150" s="14">
        <f t="shared" si="160"/>
        <v>0</v>
      </c>
      <c r="CU150" s="14">
        <f t="shared" si="160"/>
        <v>0</v>
      </c>
      <c r="CV150" s="14">
        <f t="shared" si="160"/>
        <v>0</v>
      </c>
      <c r="CW150" s="14">
        <f t="shared" si="160"/>
        <v>0</v>
      </c>
      <c r="CX150" s="14">
        <f t="shared" si="160"/>
        <v>0</v>
      </c>
    </row>
    <row r="151" spans="1:102" ht="15">
      <c r="A151" s="13" t="s">
        <v>0</v>
      </c>
      <c r="B151" s="14">
        <f aca="true" t="shared" si="182" ref="B151:AF151">B58+B89+B120</f>
        <v>0</v>
      </c>
      <c r="C151" s="14">
        <f t="shared" si="182"/>
        <v>0</v>
      </c>
      <c r="D151" s="14">
        <f t="shared" si="182"/>
        <v>0</v>
      </c>
      <c r="E151" s="14">
        <f t="shared" si="182"/>
        <v>0</v>
      </c>
      <c r="F151" s="14">
        <f t="shared" si="182"/>
        <v>0</v>
      </c>
      <c r="G151" s="14">
        <f t="shared" si="182"/>
        <v>0</v>
      </c>
      <c r="H151" s="14">
        <f t="shared" si="182"/>
        <v>0</v>
      </c>
      <c r="I151" s="14">
        <f t="shared" si="182"/>
        <v>0</v>
      </c>
      <c r="J151" s="14">
        <f t="shared" si="182"/>
        <v>0</v>
      </c>
      <c r="K151" s="14">
        <f t="shared" si="182"/>
        <v>0</v>
      </c>
      <c r="L151" s="14">
        <f t="shared" si="182"/>
        <v>0</v>
      </c>
      <c r="M151" s="14">
        <f t="shared" si="182"/>
        <v>0</v>
      </c>
      <c r="N151" s="14">
        <f t="shared" si="182"/>
        <v>0</v>
      </c>
      <c r="O151" s="14">
        <f t="shared" si="182"/>
        <v>0</v>
      </c>
      <c r="P151" s="14">
        <f t="shared" si="182"/>
        <v>0</v>
      </c>
      <c r="Q151" s="14">
        <f t="shared" si="182"/>
        <v>0</v>
      </c>
      <c r="R151" s="14">
        <f t="shared" si="182"/>
        <v>0</v>
      </c>
      <c r="S151" s="14">
        <f t="shared" si="182"/>
        <v>0</v>
      </c>
      <c r="T151" s="14">
        <f t="shared" si="182"/>
        <v>0</v>
      </c>
      <c r="U151" s="14">
        <f t="shared" si="182"/>
        <v>0</v>
      </c>
      <c r="V151" s="14">
        <f t="shared" si="182"/>
        <v>0</v>
      </c>
      <c r="W151" s="14">
        <f t="shared" si="182"/>
        <v>0</v>
      </c>
      <c r="X151" s="14">
        <f t="shared" si="182"/>
        <v>0</v>
      </c>
      <c r="Y151" s="14">
        <f t="shared" si="182"/>
        <v>0</v>
      </c>
      <c r="Z151" s="14">
        <f t="shared" si="182"/>
        <v>0</v>
      </c>
      <c r="AA151" s="14">
        <f t="shared" si="182"/>
        <v>4.742068575526456</v>
      </c>
      <c r="AB151" s="14">
        <f t="shared" si="182"/>
        <v>0</v>
      </c>
      <c r="AC151" s="14">
        <f t="shared" si="182"/>
        <v>0</v>
      </c>
      <c r="AD151" s="14">
        <f t="shared" si="182"/>
        <v>0</v>
      </c>
      <c r="AE151" s="14">
        <f t="shared" si="182"/>
        <v>0</v>
      </c>
      <c r="AF151" s="14">
        <f t="shared" si="182"/>
        <v>0</v>
      </c>
      <c r="AG151" s="14">
        <f aca="true" t="shared" si="183" ref="AG151:AX151">AG58+AG89+AG120</f>
        <v>0</v>
      </c>
      <c r="AH151" s="14">
        <f t="shared" si="183"/>
        <v>0</v>
      </c>
      <c r="AI151" s="14">
        <f t="shared" si="183"/>
        <v>0.2893388607141677</v>
      </c>
      <c r="AJ151" s="14">
        <f t="shared" si="183"/>
        <v>2.649838011262001</v>
      </c>
      <c r="AK151" s="14">
        <f t="shared" si="183"/>
        <v>0.4323365455499565</v>
      </c>
      <c r="AL151" s="14">
        <f t="shared" si="183"/>
        <v>0</v>
      </c>
      <c r="AM151" s="14">
        <f t="shared" si="183"/>
        <v>0.5545528657713034</v>
      </c>
      <c r="AN151" s="14">
        <f t="shared" si="183"/>
        <v>0</v>
      </c>
      <c r="AO151" s="14">
        <f t="shared" si="183"/>
        <v>0</v>
      </c>
      <c r="AP151" s="14">
        <f t="shared" si="183"/>
        <v>0.6826224700525022</v>
      </c>
      <c r="AQ151" s="14">
        <f t="shared" si="183"/>
        <v>0</v>
      </c>
      <c r="AR151" s="14">
        <f t="shared" si="183"/>
        <v>0.7453226012915422</v>
      </c>
      <c r="AS151" s="14">
        <f t="shared" si="183"/>
        <v>0</v>
      </c>
      <c r="AT151" s="14">
        <f t="shared" si="183"/>
        <v>0.09591392253897708</v>
      </c>
      <c r="AU151" s="14">
        <f t="shared" si="183"/>
        <v>0.11306290676222543</v>
      </c>
      <c r="AV151" s="14">
        <f t="shared" si="183"/>
        <v>0</v>
      </c>
      <c r="AW151" s="14">
        <f t="shared" si="183"/>
        <v>0</v>
      </c>
      <c r="AX151" s="14">
        <f t="shared" si="183"/>
        <v>0</v>
      </c>
      <c r="AY151" s="14"/>
      <c r="AZ151" s="14"/>
      <c r="BA151" s="14">
        <f t="shared" si="125"/>
        <v>0</v>
      </c>
      <c r="BB151" s="14">
        <f t="shared" si="125"/>
        <v>0</v>
      </c>
      <c r="BC151" s="14">
        <f t="shared" si="125"/>
        <v>0</v>
      </c>
      <c r="BD151" s="14"/>
      <c r="BE151" s="14">
        <f aca="true" t="shared" si="184" ref="BE151:CS151">BE58+BE89+BE120</f>
        <v>0</v>
      </c>
      <c r="BF151" s="14">
        <f t="shared" si="184"/>
        <v>0</v>
      </c>
      <c r="BG151" s="14">
        <f t="shared" si="184"/>
        <v>0</v>
      </c>
      <c r="BH151" s="14">
        <f t="shared" si="184"/>
        <v>12.870245830770553</v>
      </c>
      <c r="BI151" s="14">
        <f t="shared" si="184"/>
        <v>0</v>
      </c>
      <c r="BJ151" s="14">
        <f t="shared" si="184"/>
        <v>0</v>
      </c>
      <c r="BK151" s="14">
        <f t="shared" si="184"/>
        <v>0</v>
      </c>
      <c r="BL151" s="14">
        <f t="shared" si="184"/>
        <v>0</v>
      </c>
      <c r="BM151" s="14">
        <f t="shared" si="184"/>
        <v>0</v>
      </c>
      <c r="BN151" s="14">
        <f t="shared" si="184"/>
        <v>0</v>
      </c>
      <c r="BO151" s="14">
        <f t="shared" si="184"/>
        <v>0</v>
      </c>
      <c r="BP151" s="14">
        <f t="shared" si="184"/>
        <v>0</v>
      </c>
      <c r="BQ151" s="14">
        <f t="shared" si="184"/>
        <v>0</v>
      </c>
      <c r="BR151" s="14">
        <f t="shared" si="184"/>
        <v>0</v>
      </c>
      <c r="BS151" s="14">
        <f t="shared" si="184"/>
        <v>0</v>
      </c>
      <c r="BT151" s="14">
        <f t="shared" si="184"/>
        <v>0</v>
      </c>
      <c r="BU151" s="14">
        <f t="shared" si="184"/>
        <v>0</v>
      </c>
      <c r="BV151" s="14">
        <f t="shared" si="184"/>
        <v>0</v>
      </c>
      <c r="BW151" s="14">
        <f t="shared" si="184"/>
        <v>0</v>
      </c>
      <c r="BX151" s="14">
        <f t="shared" si="127"/>
        <v>0</v>
      </c>
      <c r="BY151" s="14">
        <f t="shared" si="184"/>
        <v>0</v>
      </c>
      <c r="BZ151" s="14">
        <f t="shared" si="184"/>
        <v>0</v>
      </c>
      <c r="CA151" s="14">
        <f t="shared" si="184"/>
        <v>0</v>
      </c>
      <c r="CB151" s="14">
        <f t="shared" si="184"/>
        <v>0</v>
      </c>
      <c r="CC151" s="14">
        <f t="shared" si="184"/>
        <v>0</v>
      </c>
      <c r="CD151" s="14">
        <f t="shared" si="184"/>
        <v>0</v>
      </c>
      <c r="CE151" s="14">
        <f t="shared" si="184"/>
        <v>0</v>
      </c>
      <c r="CF151" s="14">
        <f t="shared" si="184"/>
        <v>0</v>
      </c>
      <c r="CG151" s="14">
        <f t="shared" si="128"/>
        <v>0</v>
      </c>
      <c r="CH151" s="14">
        <f t="shared" si="184"/>
        <v>0</v>
      </c>
      <c r="CI151" s="14">
        <f t="shared" si="184"/>
        <v>0</v>
      </c>
      <c r="CJ151" s="14">
        <f t="shared" si="184"/>
        <v>0</v>
      </c>
      <c r="CK151" s="14">
        <f t="shared" si="184"/>
        <v>0.314814735971514</v>
      </c>
      <c r="CL151" s="14">
        <f t="shared" si="184"/>
        <v>0</v>
      </c>
      <c r="CM151" s="14">
        <f t="shared" si="184"/>
        <v>0</v>
      </c>
      <c r="CN151" s="14">
        <f t="shared" si="184"/>
        <v>0</v>
      </c>
      <c r="CO151" s="14">
        <f t="shared" si="184"/>
        <v>0</v>
      </c>
      <c r="CP151" s="14">
        <f t="shared" si="184"/>
        <v>0</v>
      </c>
      <c r="CQ151" s="14">
        <f t="shared" si="184"/>
        <v>0</v>
      </c>
      <c r="CR151" s="14">
        <f t="shared" si="184"/>
        <v>0</v>
      </c>
      <c r="CS151" s="14">
        <f t="shared" si="184"/>
        <v>0</v>
      </c>
      <c r="CT151" s="14">
        <f t="shared" si="160"/>
        <v>0</v>
      </c>
      <c r="CU151" s="14">
        <f t="shared" si="160"/>
        <v>0</v>
      </c>
      <c r="CV151" s="14">
        <f t="shared" si="160"/>
        <v>0</v>
      </c>
      <c r="CW151" s="14">
        <f t="shared" si="160"/>
        <v>0</v>
      </c>
      <c r="CX151" s="14">
        <f t="shared" si="160"/>
        <v>0</v>
      </c>
    </row>
    <row r="152" spans="1:102" ht="15">
      <c r="A152" s="13" t="s">
        <v>109</v>
      </c>
      <c r="B152" s="14">
        <f aca="true" t="shared" si="185" ref="B152:AF152">B59+B90+B121</f>
        <v>0</v>
      </c>
      <c r="C152" s="14">
        <f t="shared" si="185"/>
        <v>0</v>
      </c>
      <c r="D152" s="14">
        <f t="shared" si="185"/>
        <v>0</v>
      </c>
      <c r="E152" s="14">
        <f t="shared" si="185"/>
        <v>0</v>
      </c>
      <c r="F152" s="14">
        <f t="shared" si="185"/>
        <v>0</v>
      </c>
      <c r="G152" s="14">
        <f t="shared" si="185"/>
        <v>0</v>
      </c>
      <c r="H152" s="14">
        <f t="shared" si="185"/>
        <v>0</v>
      </c>
      <c r="I152" s="14">
        <f t="shared" si="185"/>
        <v>0</v>
      </c>
      <c r="J152" s="14">
        <f t="shared" si="185"/>
        <v>0</v>
      </c>
      <c r="K152" s="14">
        <f t="shared" si="185"/>
        <v>0</v>
      </c>
      <c r="L152" s="14">
        <f t="shared" si="185"/>
        <v>0</v>
      </c>
      <c r="M152" s="14">
        <f t="shared" si="185"/>
        <v>0</v>
      </c>
      <c r="N152" s="14">
        <f t="shared" si="185"/>
        <v>0</v>
      </c>
      <c r="O152" s="14">
        <f t="shared" si="185"/>
        <v>0</v>
      </c>
      <c r="P152" s="14">
        <f t="shared" si="185"/>
        <v>0</v>
      </c>
      <c r="Q152" s="14">
        <f t="shared" si="185"/>
        <v>0</v>
      </c>
      <c r="R152" s="14">
        <f t="shared" si="185"/>
        <v>0</v>
      </c>
      <c r="S152" s="14">
        <f t="shared" si="185"/>
        <v>0</v>
      </c>
      <c r="T152" s="14">
        <f t="shared" si="185"/>
        <v>0</v>
      </c>
      <c r="U152" s="14">
        <f t="shared" si="185"/>
        <v>0</v>
      </c>
      <c r="V152" s="14">
        <f t="shared" si="185"/>
        <v>0</v>
      </c>
      <c r="W152" s="14">
        <f t="shared" si="185"/>
        <v>0</v>
      </c>
      <c r="X152" s="14">
        <f t="shared" si="185"/>
        <v>0</v>
      </c>
      <c r="Y152" s="14">
        <f t="shared" si="185"/>
        <v>0</v>
      </c>
      <c r="Z152" s="14">
        <f t="shared" si="185"/>
        <v>0</v>
      </c>
      <c r="AA152" s="14">
        <f t="shared" si="185"/>
        <v>0</v>
      </c>
      <c r="AB152" s="14">
        <f t="shared" si="185"/>
        <v>0</v>
      </c>
      <c r="AC152" s="14">
        <f t="shared" si="185"/>
        <v>0</v>
      </c>
      <c r="AD152" s="14">
        <f t="shared" si="185"/>
        <v>0</v>
      </c>
      <c r="AE152" s="14">
        <f t="shared" si="185"/>
        <v>0</v>
      </c>
      <c r="AF152" s="14">
        <f t="shared" si="185"/>
        <v>0</v>
      </c>
      <c r="AG152" s="14">
        <f aca="true" t="shared" si="186" ref="AG152:AX152">AG59+AG90+AG121</f>
        <v>0</v>
      </c>
      <c r="AH152" s="14">
        <f t="shared" si="186"/>
        <v>0</v>
      </c>
      <c r="AI152" s="14">
        <f t="shared" si="186"/>
        <v>0</v>
      </c>
      <c r="AJ152" s="14">
        <f t="shared" si="186"/>
        <v>0</v>
      </c>
      <c r="AK152" s="14">
        <f t="shared" si="186"/>
        <v>0</v>
      </c>
      <c r="AL152" s="14">
        <f t="shared" si="186"/>
        <v>0</v>
      </c>
      <c r="AM152" s="14">
        <f t="shared" si="186"/>
        <v>0</v>
      </c>
      <c r="AN152" s="14">
        <f t="shared" si="186"/>
        <v>0</v>
      </c>
      <c r="AO152" s="14">
        <f t="shared" si="186"/>
        <v>0</v>
      </c>
      <c r="AP152" s="14">
        <f t="shared" si="186"/>
        <v>0</v>
      </c>
      <c r="AQ152" s="14">
        <f t="shared" si="186"/>
        <v>0</v>
      </c>
      <c r="AR152" s="14">
        <f t="shared" si="186"/>
        <v>0</v>
      </c>
      <c r="AS152" s="14">
        <f t="shared" si="186"/>
        <v>0</v>
      </c>
      <c r="AT152" s="14">
        <f t="shared" si="186"/>
        <v>0</v>
      </c>
      <c r="AU152" s="14">
        <f t="shared" si="186"/>
        <v>0</v>
      </c>
      <c r="AV152" s="14">
        <f t="shared" si="186"/>
        <v>0</v>
      </c>
      <c r="AW152" s="14">
        <f t="shared" si="186"/>
        <v>0</v>
      </c>
      <c r="AX152" s="14">
        <f t="shared" si="186"/>
        <v>0</v>
      </c>
      <c r="AY152" s="14"/>
      <c r="AZ152" s="14"/>
      <c r="BA152" s="14">
        <f t="shared" si="125"/>
        <v>0</v>
      </c>
      <c r="BB152" s="14">
        <f t="shared" si="125"/>
        <v>0</v>
      </c>
      <c r="BC152" s="14">
        <f t="shared" si="125"/>
        <v>0</v>
      </c>
      <c r="BD152" s="14"/>
      <c r="BE152" s="14">
        <f aca="true" t="shared" si="187" ref="BE152:CS152">BE59+BE90+BE121</f>
        <v>0</v>
      </c>
      <c r="BF152" s="14">
        <f t="shared" si="187"/>
        <v>0</v>
      </c>
      <c r="BG152" s="14">
        <f t="shared" si="187"/>
        <v>0</v>
      </c>
      <c r="BH152" s="14">
        <f t="shared" si="187"/>
        <v>0</v>
      </c>
      <c r="BI152" s="14">
        <f t="shared" si="187"/>
        <v>0</v>
      </c>
      <c r="BJ152" s="14">
        <f t="shared" si="187"/>
        <v>0</v>
      </c>
      <c r="BK152" s="14">
        <f t="shared" si="187"/>
        <v>0</v>
      </c>
      <c r="BL152" s="14">
        <f t="shared" si="187"/>
        <v>0</v>
      </c>
      <c r="BM152" s="14">
        <f t="shared" si="187"/>
        <v>0</v>
      </c>
      <c r="BN152" s="14">
        <f t="shared" si="187"/>
        <v>0</v>
      </c>
      <c r="BO152" s="14">
        <f t="shared" si="187"/>
        <v>0</v>
      </c>
      <c r="BP152" s="14">
        <f t="shared" si="187"/>
        <v>0</v>
      </c>
      <c r="BQ152" s="14">
        <f t="shared" si="187"/>
        <v>0</v>
      </c>
      <c r="BR152" s="14">
        <f t="shared" si="187"/>
        <v>0</v>
      </c>
      <c r="BS152" s="14">
        <f t="shared" si="187"/>
        <v>0</v>
      </c>
      <c r="BT152" s="14">
        <f t="shared" si="187"/>
        <v>0</v>
      </c>
      <c r="BU152" s="14">
        <f t="shared" si="187"/>
        <v>0</v>
      </c>
      <c r="BV152" s="14">
        <f t="shared" si="187"/>
        <v>0</v>
      </c>
      <c r="BW152" s="14">
        <f t="shared" si="187"/>
        <v>0</v>
      </c>
      <c r="BX152" s="14">
        <f t="shared" si="127"/>
        <v>0</v>
      </c>
      <c r="BY152" s="14">
        <f t="shared" si="187"/>
        <v>0</v>
      </c>
      <c r="BZ152" s="14">
        <f t="shared" si="187"/>
        <v>0</v>
      </c>
      <c r="CA152" s="14">
        <f t="shared" si="187"/>
        <v>0</v>
      </c>
      <c r="CB152" s="14">
        <f t="shared" si="187"/>
        <v>0</v>
      </c>
      <c r="CC152" s="14">
        <f t="shared" si="187"/>
        <v>0</v>
      </c>
      <c r="CD152" s="14">
        <f t="shared" si="187"/>
        <v>0</v>
      </c>
      <c r="CE152" s="14">
        <f t="shared" si="187"/>
        <v>0</v>
      </c>
      <c r="CF152" s="14">
        <f t="shared" si="187"/>
        <v>0</v>
      </c>
      <c r="CG152" s="14">
        <f t="shared" si="128"/>
        <v>0</v>
      </c>
      <c r="CH152" s="14">
        <f t="shared" si="187"/>
        <v>0</v>
      </c>
      <c r="CI152" s="14">
        <f t="shared" si="187"/>
        <v>0</v>
      </c>
      <c r="CJ152" s="14">
        <f t="shared" si="187"/>
        <v>0</v>
      </c>
      <c r="CK152" s="14">
        <f t="shared" si="187"/>
        <v>0</v>
      </c>
      <c r="CL152" s="14">
        <f t="shared" si="187"/>
        <v>0</v>
      </c>
      <c r="CM152" s="14">
        <f t="shared" si="187"/>
        <v>0</v>
      </c>
      <c r="CN152" s="14">
        <f t="shared" si="187"/>
        <v>0</v>
      </c>
      <c r="CO152" s="14">
        <f t="shared" si="187"/>
        <v>0</v>
      </c>
      <c r="CP152" s="14">
        <f t="shared" si="187"/>
        <v>0</v>
      </c>
      <c r="CQ152" s="14">
        <f t="shared" si="187"/>
        <v>0</v>
      </c>
      <c r="CR152" s="14">
        <f t="shared" si="187"/>
        <v>0</v>
      </c>
      <c r="CS152" s="14">
        <f t="shared" si="187"/>
        <v>0</v>
      </c>
      <c r="CT152" s="14">
        <f t="shared" si="160"/>
        <v>0</v>
      </c>
      <c r="CU152" s="14">
        <f t="shared" si="160"/>
        <v>0</v>
      </c>
      <c r="CV152" s="14">
        <f t="shared" si="160"/>
        <v>0</v>
      </c>
      <c r="CW152" s="14">
        <f t="shared" si="160"/>
        <v>0</v>
      </c>
      <c r="CX152" s="14">
        <f t="shared" si="160"/>
        <v>0</v>
      </c>
    </row>
    <row r="153" spans="1:102" ht="15">
      <c r="A153" s="13" t="s">
        <v>112</v>
      </c>
      <c r="B153" s="14">
        <f aca="true" t="shared" si="188" ref="B153:AF153">B60+B91+B122</f>
        <v>0</v>
      </c>
      <c r="C153" s="14">
        <f t="shared" si="188"/>
        <v>0</v>
      </c>
      <c r="D153" s="14">
        <f t="shared" si="188"/>
        <v>0</v>
      </c>
      <c r="E153" s="14">
        <f t="shared" si="188"/>
        <v>0</v>
      </c>
      <c r="F153" s="14">
        <f t="shared" si="188"/>
        <v>0</v>
      </c>
      <c r="G153" s="14">
        <f t="shared" si="188"/>
        <v>0</v>
      </c>
      <c r="H153" s="14">
        <f t="shared" si="188"/>
        <v>0</v>
      </c>
      <c r="I153" s="14">
        <f t="shared" si="188"/>
        <v>0</v>
      </c>
      <c r="J153" s="14">
        <f t="shared" si="188"/>
        <v>0</v>
      </c>
      <c r="K153" s="14">
        <f t="shared" si="188"/>
        <v>0</v>
      </c>
      <c r="L153" s="14">
        <f t="shared" si="188"/>
        <v>0</v>
      </c>
      <c r="M153" s="14">
        <f t="shared" si="188"/>
        <v>0</v>
      </c>
      <c r="N153" s="14">
        <f t="shared" si="188"/>
        <v>0</v>
      </c>
      <c r="O153" s="14">
        <f t="shared" si="188"/>
        <v>0</v>
      </c>
      <c r="P153" s="14">
        <f t="shared" si="188"/>
        <v>0</v>
      </c>
      <c r="Q153" s="14">
        <f t="shared" si="188"/>
        <v>0</v>
      </c>
      <c r="R153" s="14">
        <f t="shared" si="188"/>
        <v>0</v>
      </c>
      <c r="S153" s="14">
        <f t="shared" si="188"/>
        <v>0</v>
      </c>
      <c r="T153" s="14">
        <f t="shared" si="188"/>
        <v>0</v>
      </c>
      <c r="U153" s="14">
        <f t="shared" si="188"/>
        <v>0</v>
      </c>
      <c r="V153" s="14">
        <f t="shared" si="188"/>
        <v>0</v>
      </c>
      <c r="W153" s="14">
        <f t="shared" si="188"/>
        <v>0</v>
      </c>
      <c r="X153" s="14">
        <f t="shared" si="188"/>
        <v>0</v>
      </c>
      <c r="Y153" s="14">
        <f t="shared" si="188"/>
        <v>0</v>
      </c>
      <c r="Z153" s="14">
        <f t="shared" si="188"/>
        <v>0</v>
      </c>
      <c r="AA153" s="14">
        <f t="shared" si="188"/>
        <v>0</v>
      </c>
      <c r="AB153" s="14">
        <f t="shared" si="188"/>
        <v>0</v>
      </c>
      <c r="AC153" s="14">
        <f t="shared" si="188"/>
        <v>0</v>
      </c>
      <c r="AD153" s="14">
        <f t="shared" si="188"/>
        <v>0</v>
      </c>
      <c r="AE153" s="14">
        <f t="shared" si="188"/>
        <v>0</v>
      </c>
      <c r="AF153" s="14">
        <f t="shared" si="188"/>
        <v>0</v>
      </c>
      <c r="AG153" s="14">
        <f aca="true" t="shared" si="189" ref="AG153:AX153">AG60+AG91+AG122</f>
        <v>0</v>
      </c>
      <c r="AH153" s="14">
        <f t="shared" si="189"/>
        <v>0</v>
      </c>
      <c r="AI153" s="14">
        <f t="shared" si="189"/>
        <v>0</v>
      </c>
      <c r="AJ153" s="14">
        <f t="shared" si="189"/>
        <v>0</v>
      </c>
      <c r="AK153" s="14">
        <f t="shared" si="189"/>
        <v>0</v>
      </c>
      <c r="AL153" s="14">
        <f t="shared" si="189"/>
        <v>0</v>
      </c>
      <c r="AM153" s="14">
        <f t="shared" si="189"/>
        <v>0</v>
      </c>
      <c r="AN153" s="14">
        <f t="shared" si="189"/>
        <v>0</v>
      </c>
      <c r="AO153" s="14">
        <f t="shared" si="189"/>
        <v>0</v>
      </c>
      <c r="AP153" s="14">
        <f t="shared" si="189"/>
        <v>0</v>
      </c>
      <c r="AQ153" s="14">
        <f t="shared" si="189"/>
        <v>0</v>
      </c>
      <c r="AR153" s="14">
        <f t="shared" si="189"/>
        <v>0</v>
      </c>
      <c r="AS153" s="14">
        <f t="shared" si="189"/>
        <v>0</v>
      </c>
      <c r="AT153" s="14">
        <f t="shared" si="189"/>
        <v>0</v>
      </c>
      <c r="AU153" s="14">
        <f t="shared" si="189"/>
        <v>0</v>
      </c>
      <c r="AV153" s="14">
        <f t="shared" si="189"/>
        <v>0</v>
      </c>
      <c r="AW153" s="14">
        <f t="shared" si="189"/>
        <v>0</v>
      </c>
      <c r="AX153" s="14">
        <f t="shared" si="189"/>
        <v>0</v>
      </c>
      <c r="AY153" s="14"/>
      <c r="AZ153" s="14"/>
      <c r="BA153" s="14">
        <f t="shared" si="125"/>
        <v>0</v>
      </c>
      <c r="BB153" s="14">
        <f t="shared" si="125"/>
        <v>0</v>
      </c>
      <c r="BC153" s="14">
        <f t="shared" si="125"/>
        <v>0</v>
      </c>
      <c r="BD153" s="14"/>
      <c r="BE153" s="14">
        <f aca="true" t="shared" si="190" ref="BE153:CS153">BE60+BE91+BE122</f>
        <v>0</v>
      </c>
      <c r="BF153" s="14">
        <f t="shared" si="190"/>
        <v>0</v>
      </c>
      <c r="BG153" s="14">
        <f t="shared" si="190"/>
        <v>0</v>
      </c>
      <c r="BH153" s="14">
        <f t="shared" si="190"/>
        <v>0</v>
      </c>
      <c r="BI153" s="14">
        <f t="shared" si="190"/>
        <v>0</v>
      </c>
      <c r="BJ153" s="14">
        <f t="shared" si="190"/>
        <v>0</v>
      </c>
      <c r="BK153" s="14">
        <f t="shared" si="190"/>
        <v>0</v>
      </c>
      <c r="BL153" s="14">
        <f t="shared" si="190"/>
        <v>0</v>
      </c>
      <c r="BM153" s="14">
        <f t="shared" si="190"/>
        <v>0</v>
      </c>
      <c r="BN153" s="14">
        <f t="shared" si="190"/>
        <v>0</v>
      </c>
      <c r="BO153" s="14">
        <f t="shared" si="190"/>
        <v>0</v>
      </c>
      <c r="BP153" s="14">
        <f t="shared" si="190"/>
        <v>0</v>
      </c>
      <c r="BQ153" s="14">
        <f t="shared" si="190"/>
        <v>0</v>
      </c>
      <c r="BR153" s="14">
        <f t="shared" si="190"/>
        <v>0</v>
      </c>
      <c r="BS153" s="14">
        <f t="shared" si="190"/>
        <v>0</v>
      </c>
      <c r="BT153" s="14">
        <f t="shared" si="190"/>
        <v>0</v>
      </c>
      <c r="BU153" s="14">
        <f t="shared" si="190"/>
        <v>0</v>
      </c>
      <c r="BV153" s="14">
        <f t="shared" si="190"/>
        <v>0</v>
      </c>
      <c r="BW153" s="14">
        <f t="shared" si="190"/>
        <v>0</v>
      </c>
      <c r="BX153" s="14">
        <f t="shared" si="127"/>
        <v>0</v>
      </c>
      <c r="BY153" s="14">
        <f t="shared" si="190"/>
        <v>0</v>
      </c>
      <c r="BZ153" s="14">
        <f t="shared" si="190"/>
        <v>0</v>
      </c>
      <c r="CA153" s="14">
        <f t="shared" si="190"/>
        <v>0</v>
      </c>
      <c r="CB153" s="14">
        <f t="shared" si="190"/>
        <v>0</v>
      </c>
      <c r="CC153" s="14">
        <f t="shared" si="190"/>
        <v>0</v>
      </c>
      <c r="CD153" s="14">
        <f t="shared" si="190"/>
        <v>0</v>
      </c>
      <c r="CE153" s="14">
        <f t="shared" si="190"/>
        <v>0</v>
      </c>
      <c r="CF153" s="14">
        <f t="shared" si="190"/>
        <v>0</v>
      </c>
      <c r="CG153" s="14">
        <f t="shared" si="128"/>
        <v>0</v>
      </c>
      <c r="CH153" s="14">
        <f t="shared" si="190"/>
        <v>0</v>
      </c>
      <c r="CI153" s="14">
        <f t="shared" si="190"/>
        <v>0</v>
      </c>
      <c r="CJ153" s="14">
        <f t="shared" si="190"/>
        <v>0</v>
      </c>
      <c r="CK153" s="14">
        <f t="shared" si="190"/>
        <v>0</v>
      </c>
      <c r="CL153" s="14">
        <f t="shared" si="190"/>
        <v>0</v>
      </c>
      <c r="CM153" s="14">
        <f t="shared" si="190"/>
        <v>0</v>
      </c>
      <c r="CN153" s="14">
        <f t="shared" si="190"/>
        <v>0</v>
      </c>
      <c r="CO153" s="14">
        <f t="shared" si="190"/>
        <v>0</v>
      </c>
      <c r="CP153" s="14">
        <f t="shared" si="190"/>
        <v>0</v>
      </c>
      <c r="CQ153" s="14">
        <f t="shared" si="190"/>
        <v>0</v>
      </c>
      <c r="CR153" s="14">
        <f t="shared" si="190"/>
        <v>0</v>
      </c>
      <c r="CS153" s="14">
        <f t="shared" si="190"/>
        <v>0</v>
      </c>
      <c r="CT153" s="14">
        <f aca="true" t="shared" si="191" ref="CT153:CX160">CT60+CT91+CT122</f>
        <v>0</v>
      </c>
      <c r="CU153" s="14">
        <f t="shared" si="191"/>
        <v>0</v>
      </c>
      <c r="CV153" s="14">
        <f t="shared" si="191"/>
        <v>0</v>
      </c>
      <c r="CW153" s="14">
        <f t="shared" si="191"/>
        <v>0</v>
      </c>
      <c r="CX153" s="14">
        <f t="shared" si="191"/>
        <v>0</v>
      </c>
    </row>
    <row r="154" spans="1:102" ht="15">
      <c r="A154" s="13" t="s">
        <v>92</v>
      </c>
      <c r="B154" s="14">
        <f aca="true" t="shared" si="192" ref="B154:AF154">B61+B92+B123</f>
        <v>0.027344524488567244</v>
      </c>
      <c r="C154" s="14">
        <f t="shared" si="192"/>
        <v>0</v>
      </c>
      <c r="D154" s="14">
        <f t="shared" si="192"/>
        <v>0</v>
      </c>
      <c r="E154" s="14">
        <f t="shared" si="192"/>
        <v>0</v>
      </c>
      <c r="F154" s="14">
        <f t="shared" si="192"/>
        <v>0</v>
      </c>
      <c r="G154" s="14">
        <f t="shared" si="192"/>
        <v>5.55181646169535</v>
      </c>
      <c r="H154" s="14">
        <f t="shared" si="192"/>
        <v>0</v>
      </c>
      <c r="I154" s="14">
        <f t="shared" si="192"/>
        <v>0</v>
      </c>
      <c r="J154" s="14">
        <f t="shared" si="192"/>
        <v>0</v>
      </c>
      <c r="K154" s="14">
        <f t="shared" si="192"/>
        <v>0.07456374079445557</v>
      </c>
      <c r="L154" s="14">
        <f t="shared" si="192"/>
        <v>0</v>
      </c>
      <c r="M154" s="14">
        <f t="shared" si="192"/>
        <v>0</v>
      </c>
      <c r="N154" s="14">
        <f t="shared" si="192"/>
        <v>0.06840604853098203</v>
      </c>
      <c r="O154" s="14">
        <f t="shared" si="192"/>
        <v>0</v>
      </c>
      <c r="P154" s="14">
        <f t="shared" si="192"/>
        <v>0</v>
      </c>
      <c r="Q154" s="14">
        <f t="shared" si="192"/>
        <v>0.47414409194731366</v>
      </c>
      <c r="R154" s="14">
        <f t="shared" si="192"/>
        <v>0.04786973329151226</v>
      </c>
      <c r="S154" s="14">
        <f t="shared" si="192"/>
        <v>0</v>
      </c>
      <c r="T154" s="14">
        <f t="shared" si="192"/>
        <v>1.2395487476594444</v>
      </c>
      <c r="U154" s="14">
        <f t="shared" si="192"/>
        <v>0.2075630254869905</v>
      </c>
      <c r="V154" s="14">
        <f t="shared" si="192"/>
        <v>0</v>
      </c>
      <c r="W154" s="14">
        <f t="shared" si="192"/>
        <v>0</v>
      </c>
      <c r="X154" s="14">
        <f t="shared" si="192"/>
        <v>0.49388433017583777</v>
      </c>
      <c r="Y154" s="14">
        <f t="shared" si="192"/>
        <v>6.341308452688778</v>
      </c>
      <c r="Z154" s="14">
        <f t="shared" si="192"/>
        <v>0.24733583267084663</v>
      </c>
      <c r="AA154" s="14">
        <f t="shared" si="192"/>
        <v>2.1284372268722995</v>
      </c>
      <c r="AB154" s="14">
        <f t="shared" si="192"/>
        <v>0</v>
      </c>
      <c r="AC154" s="14">
        <f t="shared" si="192"/>
        <v>0</v>
      </c>
      <c r="AD154" s="14">
        <f t="shared" si="192"/>
        <v>0</v>
      </c>
      <c r="AE154" s="14">
        <f t="shared" si="192"/>
        <v>0</v>
      </c>
      <c r="AF154" s="14">
        <f t="shared" si="192"/>
        <v>0</v>
      </c>
      <c r="AG154" s="14">
        <f aca="true" t="shared" si="193" ref="AG154:AX154">AG61+AG92+AG123</f>
        <v>0</v>
      </c>
      <c r="AH154" s="14">
        <f t="shared" si="193"/>
        <v>0</v>
      </c>
      <c r="AI154" s="14">
        <f t="shared" si="193"/>
        <v>0</v>
      </c>
      <c r="AJ154" s="14">
        <f t="shared" si="193"/>
        <v>0</v>
      </c>
      <c r="AK154" s="14">
        <f t="shared" si="193"/>
        <v>0</v>
      </c>
      <c r="AL154" s="14">
        <f t="shared" si="193"/>
        <v>0</v>
      </c>
      <c r="AM154" s="14">
        <f t="shared" si="193"/>
        <v>0</v>
      </c>
      <c r="AN154" s="14">
        <f t="shared" si="193"/>
        <v>0</v>
      </c>
      <c r="AO154" s="14">
        <f t="shared" si="193"/>
        <v>0</v>
      </c>
      <c r="AP154" s="14">
        <f t="shared" si="193"/>
        <v>0</v>
      </c>
      <c r="AQ154" s="14">
        <f t="shared" si="193"/>
        <v>0</v>
      </c>
      <c r="AR154" s="14">
        <f t="shared" si="193"/>
        <v>0</v>
      </c>
      <c r="AS154" s="14">
        <f t="shared" si="193"/>
        <v>0</v>
      </c>
      <c r="AT154" s="14">
        <f t="shared" si="193"/>
        <v>0</v>
      </c>
      <c r="AU154" s="14">
        <f t="shared" si="193"/>
        <v>0</v>
      </c>
      <c r="AV154" s="14">
        <f t="shared" si="193"/>
        <v>0</v>
      </c>
      <c r="AW154" s="14">
        <f t="shared" si="193"/>
        <v>0</v>
      </c>
      <c r="AX154" s="14">
        <f t="shared" si="193"/>
        <v>0</v>
      </c>
      <c r="AY154" s="14"/>
      <c r="AZ154" s="14"/>
      <c r="BA154" s="14">
        <f t="shared" si="125"/>
        <v>0</v>
      </c>
      <c r="BB154" s="14">
        <f t="shared" si="125"/>
        <v>0</v>
      </c>
      <c r="BC154" s="14">
        <f t="shared" si="125"/>
        <v>0</v>
      </c>
      <c r="BD154" s="14"/>
      <c r="BE154" s="14">
        <f aca="true" t="shared" si="194" ref="BE154:CS154">BE61+BE92+BE123</f>
        <v>0</v>
      </c>
      <c r="BF154" s="14">
        <f t="shared" si="194"/>
        <v>0</v>
      </c>
      <c r="BG154" s="14">
        <f t="shared" si="194"/>
        <v>0</v>
      </c>
      <c r="BH154" s="14">
        <f t="shared" si="194"/>
        <v>0</v>
      </c>
      <c r="BI154" s="14">
        <f t="shared" si="194"/>
        <v>0</v>
      </c>
      <c r="BJ154" s="14">
        <f t="shared" si="194"/>
        <v>0</v>
      </c>
      <c r="BK154" s="14">
        <f t="shared" si="194"/>
        <v>0</v>
      </c>
      <c r="BL154" s="14">
        <f t="shared" si="194"/>
        <v>0</v>
      </c>
      <c r="BM154" s="14">
        <f t="shared" si="194"/>
        <v>0</v>
      </c>
      <c r="BN154" s="14">
        <f t="shared" si="194"/>
        <v>0</v>
      </c>
      <c r="BO154" s="14">
        <f t="shared" si="194"/>
        <v>0</v>
      </c>
      <c r="BP154" s="14">
        <f t="shared" si="194"/>
        <v>0</v>
      </c>
      <c r="BQ154" s="14">
        <f t="shared" si="194"/>
        <v>0</v>
      </c>
      <c r="BR154" s="14">
        <f t="shared" si="194"/>
        <v>0</v>
      </c>
      <c r="BS154" s="14">
        <f t="shared" si="194"/>
        <v>0</v>
      </c>
      <c r="BT154" s="14">
        <f t="shared" si="194"/>
        <v>0</v>
      </c>
      <c r="BU154" s="14">
        <f t="shared" si="194"/>
        <v>0</v>
      </c>
      <c r="BV154" s="14">
        <f t="shared" si="194"/>
        <v>0</v>
      </c>
      <c r="BW154" s="14">
        <f t="shared" si="194"/>
        <v>0</v>
      </c>
      <c r="BX154" s="14">
        <f t="shared" si="127"/>
        <v>0</v>
      </c>
      <c r="BY154" s="14">
        <f t="shared" si="194"/>
        <v>0</v>
      </c>
      <c r="BZ154" s="14">
        <f t="shared" si="194"/>
        <v>0</v>
      </c>
      <c r="CA154" s="14">
        <f t="shared" si="194"/>
        <v>0</v>
      </c>
      <c r="CB154" s="14">
        <f t="shared" si="194"/>
        <v>0</v>
      </c>
      <c r="CC154" s="14">
        <f t="shared" si="194"/>
        <v>0</v>
      </c>
      <c r="CD154" s="14">
        <f t="shared" si="194"/>
        <v>0</v>
      </c>
      <c r="CE154" s="14">
        <f t="shared" si="194"/>
        <v>0</v>
      </c>
      <c r="CF154" s="14">
        <f t="shared" si="194"/>
        <v>0</v>
      </c>
      <c r="CG154" s="14">
        <f t="shared" si="128"/>
        <v>0</v>
      </c>
      <c r="CH154" s="14">
        <f t="shared" si="194"/>
        <v>0</v>
      </c>
      <c r="CI154" s="14">
        <f t="shared" si="194"/>
        <v>0</v>
      </c>
      <c r="CJ154" s="14">
        <f t="shared" si="194"/>
        <v>0</v>
      </c>
      <c r="CK154" s="14">
        <f t="shared" si="194"/>
        <v>0</v>
      </c>
      <c r="CL154" s="14">
        <f t="shared" si="194"/>
        <v>0</v>
      </c>
      <c r="CM154" s="14">
        <f t="shared" si="194"/>
        <v>0</v>
      </c>
      <c r="CN154" s="14">
        <f t="shared" si="194"/>
        <v>0</v>
      </c>
      <c r="CO154" s="14">
        <f t="shared" si="194"/>
        <v>0</v>
      </c>
      <c r="CP154" s="14">
        <f t="shared" si="194"/>
        <v>0</v>
      </c>
      <c r="CQ154" s="14">
        <f t="shared" si="194"/>
        <v>0</v>
      </c>
      <c r="CR154" s="14">
        <f t="shared" si="194"/>
        <v>0</v>
      </c>
      <c r="CS154" s="14">
        <f t="shared" si="194"/>
        <v>0</v>
      </c>
      <c r="CT154" s="14">
        <f t="shared" si="191"/>
        <v>0</v>
      </c>
      <c r="CU154" s="14">
        <f t="shared" si="191"/>
        <v>0</v>
      </c>
      <c r="CV154" s="14">
        <f t="shared" si="191"/>
        <v>0</v>
      </c>
      <c r="CW154" s="14">
        <f t="shared" si="191"/>
        <v>0</v>
      </c>
      <c r="CX154" s="14">
        <f t="shared" si="191"/>
        <v>0</v>
      </c>
    </row>
    <row r="155" spans="1:102" ht="15">
      <c r="A155" s="13" t="s">
        <v>107</v>
      </c>
      <c r="B155" s="14">
        <f aca="true" t="shared" si="195" ref="B155:AF155">B62+B93+B124</f>
        <v>0.07109576367027481</v>
      </c>
      <c r="C155" s="14">
        <f t="shared" si="195"/>
        <v>0</v>
      </c>
      <c r="D155" s="14">
        <f t="shared" si="195"/>
        <v>0</v>
      </c>
      <c r="E155" s="14">
        <f t="shared" si="195"/>
        <v>0</v>
      </c>
      <c r="F155" s="14">
        <f t="shared" si="195"/>
        <v>0</v>
      </c>
      <c r="G155" s="14">
        <f t="shared" si="195"/>
        <v>10.769917179791525</v>
      </c>
      <c r="H155" s="14">
        <f t="shared" si="195"/>
        <v>0</v>
      </c>
      <c r="I155" s="14">
        <f t="shared" si="195"/>
        <v>0</v>
      </c>
      <c r="J155" s="14">
        <f t="shared" si="195"/>
        <v>0</v>
      </c>
      <c r="K155" s="14">
        <f t="shared" si="195"/>
        <v>0.12540265497249345</v>
      </c>
      <c r="L155" s="14">
        <f t="shared" si="195"/>
        <v>0.26875791947504285</v>
      </c>
      <c r="M155" s="14">
        <f t="shared" si="195"/>
        <v>0.14278017896922596</v>
      </c>
      <c r="N155" s="14">
        <f t="shared" si="195"/>
        <v>0.09594614599150728</v>
      </c>
      <c r="O155" s="14">
        <f t="shared" si="195"/>
        <v>0.27823136125771797</v>
      </c>
      <c r="P155" s="14">
        <f t="shared" si="195"/>
        <v>1.0216095318787315</v>
      </c>
      <c r="Q155" s="14">
        <f t="shared" si="195"/>
        <v>1.1063362145437319</v>
      </c>
      <c r="R155" s="14">
        <f t="shared" si="195"/>
        <v>0.11169604434686194</v>
      </c>
      <c r="S155" s="14">
        <f t="shared" si="195"/>
        <v>0.09095400816524965</v>
      </c>
      <c r="T155" s="14">
        <f t="shared" si="195"/>
        <v>1.8644452237522222</v>
      </c>
      <c r="U155" s="14">
        <f t="shared" si="195"/>
        <v>0.31134453823048575</v>
      </c>
      <c r="V155" s="14">
        <f t="shared" si="195"/>
        <v>4.369707080853548</v>
      </c>
      <c r="W155" s="14">
        <f t="shared" si="195"/>
        <v>0.7281061545696074</v>
      </c>
      <c r="X155" s="14">
        <f t="shared" si="195"/>
        <v>0.29633059810550266</v>
      </c>
      <c r="Y155" s="14">
        <f t="shared" si="195"/>
        <v>20.55053665223215</v>
      </c>
      <c r="Z155" s="14">
        <f t="shared" si="195"/>
        <v>0.8015513095814474</v>
      </c>
      <c r="AA155" s="14">
        <f t="shared" si="195"/>
        <v>10.546339263625265</v>
      </c>
      <c r="AB155" s="14">
        <f t="shared" si="195"/>
        <v>0</v>
      </c>
      <c r="AC155" s="14">
        <f t="shared" si="195"/>
        <v>0</v>
      </c>
      <c r="AD155" s="14">
        <f t="shared" si="195"/>
        <v>0</v>
      </c>
      <c r="AE155" s="14">
        <f t="shared" si="195"/>
        <v>0</v>
      </c>
      <c r="AF155" s="14">
        <f t="shared" si="195"/>
        <v>0</v>
      </c>
      <c r="AG155" s="14">
        <f aca="true" t="shared" si="196" ref="AG155:AX155">AG62+AG93+AG124</f>
        <v>0</v>
      </c>
      <c r="AH155" s="14">
        <f t="shared" si="196"/>
        <v>0</v>
      </c>
      <c r="AI155" s="14">
        <f t="shared" si="196"/>
        <v>66.2849026363366</v>
      </c>
      <c r="AJ155" s="14">
        <f t="shared" si="196"/>
        <v>133.20167860183093</v>
      </c>
      <c r="AK155" s="14">
        <f t="shared" si="196"/>
        <v>28.77740131316898</v>
      </c>
      <c r="AL155" s="14">
        <f t="shared" si="196"/>
        <v>19.933516606895047</v>
      </c>
      <c r="AM155" s="14">
        <f t="shared" si="196"/>
        <v>58.366689122429676</v>
      </c>
      <c r="AN155" s="14">
        <f t="shared" si="196"/>
        <v>0</v>
      </c>
      <c r="AO155" s="14">
        <f t="shared" si="196"/>
        <v>2.7964548704684318</v>
      </c>
      <c r="AP155" s="14">
        <f t="shared" si="196"/>
        <v>330.97438047974174</v>
      </c>
      <c r="AQ155" s="14">
        <f t="shared" si="196"/>
        <v>22.60634273257858</v>
      </c>
      <c r="AR155" s="14">
        <f t="shared" si="196"/>
        <v>33.98671061889433</v>
      </c>
      <c r="AS155" s="14">
        <f t="shared" si="196"/>
        <v>4.950191401599062</v>
      </c>
      <c r="AT155" s="14">
        <f t="shared" si="196"/>
        <v>28.58234891661517</v>
      </c>
      <c r="AU155" s="14">
        <f t="shared" si="196"/>
        <v>5.059565077609588</v>
      </c>
      <c r="AV155" s="14">
        <f t="shared" si="196"/>
        <v>2.9640802606380148</v>
      </c>
      <c r="AW155" s="14">
        <f t="shared" si="196"/>
        <v>1.7944134461933423</v>
      </c>
      <c r="AX155" s="14">
        <f t="shared" si="196"/>
        <v>0</v>
      </c>
      <c r="AY155" s="14"/>
      <c r="AZ155" s="14"/>
      <c r="BA155" s="14">
        <f t="shared" si="125"/>
        <v>31.123639440142302</v>
      </c>
      <c r="BB155" s="14">
        <f t="shared" si="125"/>
        <v>6.83316101334684</v>
      </c>
      <c r="BC155" s="14">
        <f t="shared" si="125"/>
        <v>13.628695571785157</v>
      </c>
      <c r="BD155" s="14"/>
      <c r="BE155" s="14">
        <f aca="true" t="shared" si="197" ref="BE155:CS155">BE62+BE93+BE124</f>
        <v>21.158815562824742</v>
      </c>
      <c r="BF155" s="14">
        <f t="shared" si="197"/>
        <v>0.9347553582985318</v>
      </c>
      <c r="BG155" s="14">
        <f t="shared" si="197"/>
        <v>0</v>
      </c>
      <c r="BH155" s="14">
        <f t="shared" si="197"/>
        <v>397.8075984056353</v>
      </c>
      <c r="BI155" s="14">
        <f t="shared" si="197"/>
        <v>1.0578672472036037</v>
      </c>
      <c r="BJ155" s="14">
        <f t="shared" si="197"/>
        <v>0.9912060301507538</v>
      </c>
      <c r="BK155" s="14">
        <f t="shared" si="197"/>
        <v>0.3920645723351365</v>
      </c>
      <c r="BL155" s="14">
        <f t="shared" si="197"/>
        <v>0</v>
      </c>
      <c r="BM155" s="14">
        <f t="shared" si="197"/>
        <v>0</v>
      </c>
      <c r="BN155" s="14">
        <f t="shared" si="197"/>
        <v>0</v>
      </c>
      <c r="BO155" s="14">
        <f t="shared" si="197"/>
        <v>0</v>
      </c>
      <c r="BP155" s="14">
        <f t="shared" si="197"/>
        <v>0</v>
      </c>
      <c r="BQ155" s="14">
        <f t="shared" si="197"/>
        <v>0</v>
      </c>
      <c r="BR155" s="14">
        <f t="shared" si="197"/>
        <v>0</v>
      </c>
      <c r="BS155" s="14">
        <f t="shared" si="197"/>
        <v>0</v>
      </c>
      <c r="BT155" s="14">
        <f t="shared" si="197"/>
        <v>0</v>
      </c>
      <c r="BU155" s="14">
        <f t="shared" si="197"/>
        <v>0</v>
      </c>
      <c r="BV155" s="14">
        <f t="shared" si="197"/>
        <v>0</v>
      </c>
      <c r="BW155" s="14">
        <f t="shared" si="197"/>
        <v>0</v>
      </c>
      <c r="BX155" s="14">
        <f t="shared" si="127"/>
        <v>0</v>
      </c>
      <c r="BY155" s="14">
        <f t="shared" si="197"/>
        <v>0</v>
      </c>
      <c r="BZ155" s="14">
        <f t="shared" si="197"/>
        <v>0</v>
      </c>
      <c r="CA155" s="14">
        <f t="shared" si="197"/>
        <v>0</v>
      </c>
      <c r="CB155" s="14">
        <f t="shared" si="197"/>
        <v>0</v>
      </c>
      <c r="CC155" s="14">
        <f t="shared" si="197"/>
        <v>0</v>
      </c>
      <c r="CD155" s="14">
        <f t="shared" si="197"/>
        <v>0</v>
      </c>
      <c r="CE155" s="14">
        <f t="shared" si="197"/>
        <v>0</v>
      </c>
      <c r="CF155" s="14">
        <f t="shared" si="197"/>
        <v>0</v>
      </c>
      <c r="CG155" s="14">
        <f t="shared" si="128"/>
        <v>0</v>
      </c>
      <c r="CH155" s="14">
        <f t="shared" si="197"/>
        <v>0.16940836425034866</v>
      </c>
      <c r="CI155" s="14">
        <f t="shared" si="197"/>
        <v>3.6734291605993596</v>
      </c>
      <c r="CJ155" s="14">
        <f t="shared" si="197"/>
        <v>0</v>
      </c>
      <c r="CK155" s="14">
        <f t="shared" si="197"/>
        <v>0.1259258943886056</v>
      </c>
      <c r="CL155" s="14">
        <f t="shared" si="197"/>
        <v>0</v>
      </c>
      <c r="CM155" s="14">
        <f t="shared" si="197"/>
        <v>0</v>
      </c>
      <c r="CN155" s="14">
        <f t="shared" si="197"/>
        <v>0</v>
      </c>
      <c r="CO155" s="14">
        <f t="shared" si="197"/>
        <v>0</v>
      </c>
      <c r="CP155" s="14">
        <f t="shared" si="197"/>
        <v>4.137630208333335</v>
      </c>
      <c r="CQ155" s="14">
        <f t="shared" si="197"/>
        <v>2.7025225225225227</v>
      </c>
      <c r="CR155" s="14">
        <f t="shared" si="197"/>
        <v>0</v>
      </c>
      <c r="CS155" s="14">
        <f t="shared" si="197"/>
        <v>0.015151515151515152</v>
      </c>
      <c r="CT155" s="14">
        <f t="shared" si="191"/>
        <v>0</v>
      </c>
      <c r="CU155" s="14">
        <f t="shared" si="191"/>
        <v>0</v>
      </c>
      <c r="CV155" s="14">
        <f t="shared" si="191"/>
        <v>0</v>
      </c>
      <c r="CW155" s="14">
        <f t="shared" si="191"/>
        <v>0</v>
      </c>
      <c r="CX155" s="14">
        <f t="shared" si="191"/>
        <v>0</v>
      </c>
    </row>
    <row r="156" spans="1:102" ht="15">
      <c r="A156" s="13" t="s">
        <v>103</v>
      </c>
      <c r="B156" s="14">
        <f aca="true" t="shared" si="198" ref="B156:AF156">B63+B94+B125</f>
        <v>0.06562685877256137</v>
      </c>
      <c r="C156" s="14">
        <f t="shared" si="198"/>
        <v>0</v>
      </c>
      <c r="D156" s="14">
        <f t="shared" si="198"/>
        <v>0.2205232596543105</v>
      </c>
      <c r="E156" s="14">
        <f t="shared" si="198"/>
        <v>0</v>
      </c>
      <c r="F156" s="14">
        <f t="shared" si="198"/>
        <v>0</v>
      </c>
      <c r="G156" s="14">
        <f t="shared" si="198"/>
        <v>4.125940102680698</v>
      </c>
      <c r="H156" s="14">
        <f t="shared" si="198"/>
        <v>2.39263744437873</v>
      </c>
      <c r="I156" s="14">
        <f t="shared" si="198"/>
        <v>0</v>
      </c>
      <c r="J156" s="14">
        <f t="shared" si="198"/>
        <v>0</v>
      </c>
      <c r="K156" s="14">
        <f t="shared" si="198"/>
        <v>0.2660569841983983</v>
      </c>
      <c r="L156" s="14">
        <f t="shared" si="198"/>
        <v>0.13437895973752143</v>
      </c>
      <c r="M156" s="14">
        <f t="shared" si="198"/>
        <v>0.07139008948461298</v>
      </c>
      <c r="N156" s="14">
        <f t="shared" si="198"/>
        <v>0.34291863289557223</v>
      </c>
      <c r="O156" s="14">
        <f t="shared" si="198"/>
        <v>3.1532887609208036</v>
      </c>
      <c r="P156" s="14">
        <f t="shared" si="198"/>
        <v>2.001520715517515</v>
      </c>
      <c r="Q156" s="14">
        <f t="shared" si="198"/>
        <v>19.914051861787172</v>
      </c>
      <c r="R156" s="14">
        <f t="shared" si="198"/>
        <v>2.0105287982435147</v>
      </c>
      <c r="S156" s="14">
        <f t="shared" si="198"/>
        <v>0.7276320653219972</v>
      </c>
      <c r="T156" s="14">
        <f t="shared" si="198"/>
        <v>5.562603057678333</v>
      </c>
      <c r="U156" s="14">
        <f t="shared" si="198"/>
        <v>6.226890764609714</v>
      </c>
      <c r="V156" s="14">
        <f t="shared" si="198"/>
        <v>5.280062722698037</v>
      </c>
      <c r="W156" s="14">
        <f t="shared" si="198"/>
        <v>0.879794936771609</v>
      </c>
      <c r="X156" s="14">
        <f t="shared" si="198"/>
        <v>8.791141077129913</v>
      </c>
      <c r="Y156" s="14">
        <f t="shared" si="198"/>
        <v>75.27367996617605</v>
      </c>
      <c r="Z156" s="14">
        <f t="shared" si="198"/>
        <v>2.9359679396669014</v>
      </c>
      <c r="AA156" s="14">
        <f t="shared" si="198"/>
        <v>0.010214500022068043</v>
      </c>
      <c r="AB156" s="14">
        <f t="shared" si="198"/>
        <v>0</v>
      </c>
      <c r="AC156" s="14">
        <f t="shared" si="198"/>
        <v>0</v>
      </c>
      <c r="AD156" s="14">
        <f t="shared" si="198"/>
        <v>0</v>
      </c>
      <c r="AE156" s="14">
        <f t="shared" si="198"/>
        <v>0</v>
      </c>
      <c r="AF156" s="14">
        <f t="shared" si="198"/>
        <v>0</v>
      </c>
      <c r="AG156" s="14">
        <f aca="true" t="shared" si="199" ref="AG156:AX156">AG63+AG94+AG125</f>
        <v>0</v>
      </c>
      <c r="AH156" s="14">
        <f t="shared" si="199"/>
        <v>0</v>
      </c>
      <c r="AI156" s="14">
        <f t="shared" si="199"/>
        <v>0</v>
      </c>
      <c r="AJ156" s="14">
        <f t="shared" si="199"/>
        <v>0</v>
      </c>
      <c r="AK156" s="14">
        <f t="shared" si="199"/>
        <v>0</v>
      </c>
      <c r="AL156" s="14">
        <f t="shared" si="199"/>
        <v>0</v>
      </c>
      <c r="AM156" s="14">
        <f t="shared" si="199"/>
        <v>0</v>
      </c>
      <c r="AN156" s="14">
        <f t="shared" si="199"/>
        <v>0</v>
      </c>
      <c r="AO156" s="14">
        <f t="shared" si="199"/>
        <v>0</v>
      </c>
      <c r="AP156" s="14">
        <f t="shared" si="199"/>
        <v>0</v>
      </c>
      <c r="AQ156" s="14">
        <f t="shared" si="199"/>
        <v>0</v>
      </c>
      <c r="AR156" s="14">
        <f t="shared" si="199"/>
        <v>0</v>
      </c>
      <c r="AS156" s="14">
        <f t="shared" si="199"/>
        <v>0</v>
      </c>
      <c r="AT156" s="14">
        <f t="shared" si="199"/>
        <v>0</v>
      </c>
      <c r="AU156" s="14">
        <f t="shared" si="199"/>
        <v>0</v>
      </c>
      <c r="AV156" s="14">
        <f t="shared" si="199"/>
        <v>0</v>
      </c>
      <c r="AW156" s="14">
        <f t="shared" si="199"/>
        <v>0</v>
      </c>
      <c r="AX156" s="14">
        <f t="shared" si="199"/>
        <v>0</v>
      </c>
      <c r="AY156" s="14"/>
      <c r="AZ156" s="14"/>
      <c r="BA156" s="14">
        <f t="shared" si="125"/>
        <v>1.0204471947587639</v>
      </c>
      <c r="BB156" s="14">
        <f t="shared" si="125"/>
        <v>0.22403806601137177</v>
      </c>
      <c r="BC156" s="14">
        <f t="shared" si="125"/>
        <v>0</v>
      </c>
      <c r="BD156" s="14"/>
      <c r="BE156" s="14">
        <f aca="true" t="shared" si="200" ref="BE156:CS156">BE63+BE94+BE125</f>
        <v>0</v>
      </c>
      <c r="BF156" s="14">
        <f t="shared" si="200"/>
        <v>0.49487048380510507</v>
      </c>
      <c r="BG156" s="14">
        <f t="shared" si="200"/>
        <v>0.4423912846571197</v>
      </c>
      <c r="BH156" s="14">
        <f t="shared" si="200"/>
        <v>26.78051152665388</v>
      </c>
      <c r="BI156" s="14">
        <f t="shared" si="200"/>
        <v>1.123983950153829</v>
      </c>
      <c r="BJ156" s="14">
        <f t="shared" si="200"/>
        <v>0</v>
      </c>
      <c r="BK156" s="14">
        <f t="shared" si="200"/>
        <v>0.1470242146256762</v>
      </c>
      <c r="BL156" s="14">
        <f t="shared" si="200"/>
        <v>0</v>
      </c>
      <c r="BM156" s="14">
        <f t="shared" si="200"/>
        <v>0</v>
      </c>
      <c r="BN156" s="14">
        <f t="shared" si="200"/>
        <v>0</v>
      </c>
      <c r="BO156" s="14">
        <f t="shared" si="200"/>
        <v>0</v>
      </c>
      <c r="BP156" s="14">
        <f t="shared" si="200"/>
        <v>0</v>
      </c>
      <c r="BQ156" s="14">
        <f t="shared" si="200"/>
        <v>0</v>
      </c>
      <c r="BR156" s="14">
        <f t="shared" si="200"/>
        <v>0</v>
      </c>
      <c r="BS156" s="14">
        <f t="shared" si="200"/>
        <v>0</v>
      </c>
      <c r="BT156" s="14">
        <f t="shared" si="200"/>
        <v>0</v>
      </c>
      <c r="BU156" s="14">
        <f t="shared" si="200"/>
        <v>0</v>
      </c>
      <c r="BV156" s="14">
        <f t="shared" si="200"/>
        <v>0</v>
      </c>
      <c r="BW156" s="14">
        <f t="shared" si="200"/>
        <v>0</v>
      </c>
      <c r="BX156" s="14">
        <f t="shared" si="127"/>
        <v>0</v>
      </c>
      <c r="BY156" s="14">
        <f t="shared" si="200"/>
        <v>0</v>
      </c>
      <c r="BZ156" s="14">
        <f t="shared" si="200"/>
        <v>0</v>
      </c>
      <c r="CA156" s="14">
        <f t="shared" si="200"/>
        <v>0</v>
      </c>
      <c r="CB156" s="14">
        <f t="shared" si="200"/>
        <v>0</v>
      </c>
      <c r="CC156" s="14">
        <f t="shared" si="200"/>
        <v>0</v>
      </c>
      <c r="CD156" s="14">
        <f t="shared" si="200"/>
        <v>0</v>
      </c>
      <c r="CE156" s="14">
        <f t="shared" si="200"/>
        <v>0</v>
      </c>
      <c r="CF156" s="14">
        <f t="shared" si="200"/>
        <v>0</v>
      </c>
      <c r="CG156" s="14">
        <f t="shared" si="128"/>
        <v>0</v>
      </c>
      <c r="CH156" s="14">
        <f t="shared" si="200"/>
        <v>0</v>
      </c>
      <c r="CI156" s="14">
        <f t="shared" si="200"/>
        <v>0</v>
      </c>
      <c r="CJ156" s="14">
        <f t="shared" si="200"/>
        <v>0</v>
      </c>
      <c r="CK156" s="14">
        <f t="shared" si="200"/>
        <v>0.0629629471943028</v>
      </c>
      <c r="CL156" s="14">
        <f t="shared" si="200"/>
        <v>0</v>
      </c>
      <c r="CM156" s="14">
        <f t="shared" si="200"/>
        <v>0</v>
      </c>
      <c r="CN156" s="14">
        <f t="shared" si="200"/>
        <v>0</v>
      </c>
      <c r="CO156" s="14">
        <f t="shared" si="200"/>
        <v>0</v>
      </c>
      <c r="CP156" s="14">
        <f t="shared" si="200"/>
        <v>0</v>
      </c>
      <c r="CQ156" s="14">
        <f t="shared" si="200"/>
        <v>0</v>
      </c>
      <c r="CR156" s="14">
        <f t="shared" si="200"/>
        <v>0</v>
      </c>
      <c r="CS156" s="14">
        <f t="shared" si="200"/>
        <v>0</v>
      </c>
      <c r="CT156" s="14">
        <f t="shared" si="191"/>
        <v>0</v>
      </c>
      <c r="CU156" s="14">
        <f t="shared" si="191"/>
        <v>0</v>
      </c>
      <c r="CV156" s="14">
        <f t="shared" si="191"/>
        <v>0</v>
      </c>
      <c r="CW156" s="14">
        <f t="shared" si="191"/>
        <v>0</v>
      </c>
      <c r="CX156" s="14">
        <f t="shared" si="191"/>
        <v>0</v>
      </c>
    </row>
    <row r="157" spans="1:102" ht="15">
      <c r="A157" s="13" t="s">
        <v>130</v>
      </c>
      <c r="B157" s="14">
        <f aca="true" t="shared" si="201" ref="B157:AF157">B64+B95+B126</f>
        <v>0</v>
      </c>
      <c r="C157" s="14">
        <f t="shared" si="201"/>
        <v>0</v>
      </c>
      <c r="D157" s="14">
        <f t="shared" si="201"/>
        <v>0</v>
      </c>
      <c r="E157" s="14">
        <f t="shared" si="201"/>
        <v>0</v>
      </c>
      <c r="F157" s="14">
        <f t="shared" si="201"/>
        <v>0</v>
      </c>
      <c r="G157" s="14">
        <f t="shared" si="201"/>
        <v>0</v>
      </c>
      <c r="H157" s="14">
        <f t="shared" si="201"/>
        <v>0</v>
      </c>
      <c r="I157" s="14">
        <f t="shared" si="201"/>
        <v>0</v>
      </c>
      <c r="J157" s="14">
        <f t="shared" si="201"/>
        <v>0</v>
      </c>
      <c r="K157" s="14">
        <f t="shared" si="201"/>
        <v>0</v>
      </c>
      <c r="L157" s="14">
        <f t="shared" si="201"/>
        <v>0</v>
      </c>
      <c r="M157" s="14">
        <f t="shared" si="201"/>
        <v>0</v>
      </c>
      <c r="N157" s="14">
        <f t="shared" si="201"/>
        <v>0</v>
      </c>
      <c r="O157" s="14">
        <f t="shared" si="201"/>
        <v>0</v>
      </c>
      <c r="P157" s="14">
        <f t="shared" si="201"/>
        <v>0</v>
      </c>
      <c r="Q157" s="14">
        <f t="shared" si="201"/>
        <v>0</v>
      </c>
      <c r="R157" s="14">
        <f t="shared" si="201"/>
        <v>0</v>
      </c>
      <c r="S157" s="14">
        <f t="shared" si="201"/>
        <v>0</v>
      </c>
      <c r="T157" s="14">
        <f t="shared" si="201"/>
        <v>0</v>
      </c>
      <c r="U157" s="14">
        <f t="shared" si="201"/>
        <v>0</v>
      </c>
      <c r="V157" s="14">
        <f t="shared" si="201"/>
        <v>0</v>
      </c>
      <c r="W157" s="14">
        <f t="shared" si="201"/>
        <v>0</v>
      </c>
      <c r="X157" s="14">
        <f t="shared" si="201"/>
        <v>0</v>
      </c>
      <c r="Y157" s="14">
        <f t="shared" si="201"/>
        <v>0</v>
      </c>
      <c r="Z157" s="14">
        <f t="shared" si="201"/>
        <v>0</v>
      </c>
      <c r="AA157" s="14">
        <f t="shared" si="201"/>
        <v>0</v>
      </c>
      <c r="AB157" s="14">
        <f t="shared" si="201"/>
        <v>0</v>
      </c>
      <c r="AC157" s="14">
        <f t="shared" si="201"/>
        <v>0</v>
      </c>
      <c r="AD157" s="14">
        <f t="shared" si="201"/>
        <v>0</v>
      </c>
      <c r="AE157" s="14">
        <f t="shared" si="201"/>
        <v>0</v>
      </c>
      <c r="AF157" s="14">
        <f t="shared" si="201"/>
        <v>0</v>
      </c>
      <c r="AG157" s="14">
        <f aca="true" t="shared" si="202" ref="AG157:AX157">AG64+AG95+AG126</f>
        <v>0</v>
      </c>
      <c r="AH157" s="14">
        <f t="shared" si="202"/>
        <v>0</v>
      </c>
      <c r="AI157" s="14">
        <f t="shared" si="202"/>
        <v>0</v>
      </c>
      <c r="AJ157" s="14">
        <f t="shared" si="202"/>
        <v>0</v>
      </c>
      <c r="AK157" s="14">
        <f t="shared" si="202"/>
        <v>0</v>
      </c>
      <c r="AL157" s="14">
        <f t="shared" si="202"/>
        <v>0</v>
      </c>
      <c r="AM157" s="14">
        <f t="shared" si="202"/>
        <v>0</v>
      </c>
      <c r="AN157" s="14">
        <f t="shared" si="202"/>
        <v>0</v>
      </c>
      <c r="AO157" s="14">
        <f t="shared" si="202"/>
        <v>0</v>
      </c>
      <c r="AP157" s="14">
        <f t="shared" si="202"/>
        <v>0</v>
      </c>
      <c r="AQ157" s="14">
        <f t="shared" si="202"/>
        <v>0</v>
      </c>
      <c r="AR157" s="14">
        <f t="shared" si="202"/>
        <v>0</v>
      </c>
      <c r="AS157" s="14">
        <f t="shared" si="202"/>
        <v>0</v>
      </c>
      <c r="AT157" s="14">
        <f t="shared" si="202"/>
        <v>0</v>
      </c>
      <c r="AU157" s="14">
        <f t="shared" si="202"/>
        <v>0</v>
      </c>
      <c r="AV157" s="14">
        <f t="shared" si="202"/>
        <v>0</v>
      </c>
      <c r="AW157" s="14">
        <f t="shared" si="202"/>
        <v>0</v>
      </c>
      <c r="AX157" s="14">
        <f t="shared" si="202"/>
        <v>0</v>
      </c>
      <c r="AY157" s="14"/>
      <c r="AZ157" s="14"/>
      <c r="BA157" s="14">
        <f t="shared" si="125"/>
        <v>0</v>
      </c>
      <c r="BB157" s="14">
        <f t="shared" si="125"/>
        <v>0</v>
      </c>
      <c r="BC157" s="14">
        <f t="shared" si="125"/>
        <v>0</v>
      </c>
      <c r="BD157" s="14"/>
      <c r="BE157" s="14">
        <f aca="true" t="shared" si="203" ref="BE157:CS157">BE64+BE95+BE126</f>
        <v>0</v>
      </c>
      <c r="BF157" s="14">
        <f t="shared" si="203"/>
        <v>0</v>
      </c>
      <c r="BG157" s="14">
        <f t="shared" si="203"/>
        <v>0</v>
      </c>
      <c r="BH157" s="14">
        <f t="shared" si="203"/>
        <v>0</v>
      </c>
      <c r="BI157" s="14">
        <f t="shared" si="203"/>
        <v>0</v>
      </c>
      <c r="BJ157" s="14">
        <f t="shared" si="203"/>
        <v>0</v>
      </c>
      <c r="BK157" s="14">
        <f t="shared" si="203"/>
        <v>0</v>
      </c>
      <c r="BL157" s="14">
        <f t="shared" si="203"/>
        <v>0</v>
      </c>
      <c r="BM157" s="14">
        <f t="shared" si="203"/>
        <v>0</v>
      </c>
      <c r="BN157" s="14">
        <f t="shared" si="203"/>
        <v>0</v>
      </c>
      <c r="BO157" s="14">
        <f t="shared" si="203"/>
        <v>1750</v>
      </c>
      <c r="BP157" s="14">
        <f t="shared" si="203"/>
        <v>0</v>
      </c>
      <c r="BQ157" s="14">
        <f t="shared" si="203"/>
        <v>0</v>
      </c>
      <c r="BR157" s="14">
        <f t="shared" si="203"/>
        <v>0</v>
      </c>
      <c r="BS157" s="14">
        <f t="shared" si="203"/>
        <v>0</v>
      </c>
      <c r="BT157" s="14">
        <f t="shared" si="203"/>
        <v>0</v>
      </c>
      <c r="BU157" s="14">
        <f t="shared" si="203"/>
        <v>0</v>
      </c>
      <c r="BV157" s="14">
        <f t="shared" si="203"/>
        <v>0</v>
      </c>
      <c r="BW157" s="14">
        <f t="shared" si="203"/>
        <v>0</v>
      </c>
      <c r="BX157" s="14">
        <f t="shared" si="127"/>
        <v>0</v>
      </c>
      <c r="BY157" s="14">
        <f t="shared" si="203"/>
        <v>0</v>
      </c>
      <c r="BZ157" s="14">
        <f t="shared" si="203"/>
        <v>0</v>
      </c>
      <c r="CA157" s="14">
        <f t="shared" si="203"/>
        <v>0</v>
      </c>
      <c r="CB157" s="14">
        <f t="shared" si="203"/>
        <v>0</v>
      </c>
      <c r="CC157" s="14">
        <f t="shared" si="203"/>
        <v>0</v>
      </c>
      <c r="CD157" s="14">
        <f t="shared" si="203"/>
        <v>0</v>
      </c>
      <c r="CE157" s="14">
        <f t="shared" si="203"/>
        <v>0</v>
      </c>
      <c r="CF157" s="14">
        <f t="shared" si="203"/>
        <v>0</v>
      </c>
      <c r="CG157" s="14">
        <f t="shared" si="128"/>
        <v>0</v>
      </c>
      <c r="CH157" s="14">
        <f t="shared" si="203"/>
        <v>0</v>
      </c>
      <c r="CI157" s="14">
        <f t="shared" si="203"/>
        <v>0</v>
      </c>
      <c r="CJ157" s="14">
        <f t="shared" si="203"/>
        <v>0</v>
      </c>
      <c r="CK157" s="14">
        <f t="shared" si="203"/>
        <v>0</v>
      </c>
      <c r="CL157" s="14">
        <f t="shared" si="203"/>
        <v>0</v>
      </c>
      <c r="CM157" s="14">
        <f t="shared" si="203"/>
        <v>0</v>
      </c>
      <c r="CN157" s="14">
        <f t="shared" si="203"/>
        <v>0</v>
      </c>
      <c r="CO157" s="14">
        <f t="shared" si="203"/>
        <v>0</v>
      </c>
      <c r="CP157" s="14">
        <f t="shared" si="203"/>
        <v>0</v>
      </c>
      <c r="CQ157" s="14">
        <f t="shared" si="203"/>
        <v>0</v>
      </c>
      <c r="CR157" s="14">
        <f t="shared" si="203"/>
        <v>0</v>
      </c>
      <c r="CS157" s="14">
        <f t="shared" si="203"/>
        <v>0</v>
      </c>
      <c r="CT157" s="14">
        <f t="shared" si="191"/>
        <v>0</v>
      </c>
      <c r="CU157" s="14">
        <f t="shared" si="191"/>
        <v>0</v>
      </c>
      <c r="CV157" s="14">
        <f t="shared" si="191"/>
        <v>0</v>
      </c>
      <c r="CW157" s="14">
        <f t="shared" si="191"/>
        <v>0</v>
      </c>
      <c r="CX157" s="14">
        <f t="shared" si="191"/>
        <v>0</v>
      </c>
    </row>
    <row r="158" spans="1:102" ht="15">
      <c r="A158" s="13" t="s">
        <v>119</v>
      </c>
      <c r="B158" s="14">
        <f aca="true" t="shared" si="204" ref="B158:AF158">B65+B96+B127</f>
        <v>0</v>
      </c>
      <c r="C158" s="14">
        <f t="shared" si="204"/>
        <v>0</v>
      </c>
      <c r="D158" s="14">
        <f t="shared" si="204"/>
        <v>0</v>
      </c>
      <c r="E158" s="14">
        <f t="shared" si="204"/>
        <v>0</v>
      </c>
      <c r="F158" s="14">
        <f t="shared" si="204"/>
        <v>0</v>
      </c>
      <c r="G158" s="14">
        <f t="shared" si="204"/>
        <v>0</v>
      </c>
      <c r="H158" s="14">
        <f t="shared" si="204"/>
        <v>0</v>
      </c>
      <c r="I158" s="14">
        <f t="shared" si="204"/>
        <v>0</v>
      </c>
      <c r="J158" s="14">
        <f t="shared" si="204"/>
        <v>0</v>
      </c>
      <c r="K158" s="14">
        <f t="shared" si="204"/>
        <v>0</v>
      </c>
      <c r="L158" s="14">
        <f t="shared" si="204"/>
        <v>0</v>
      </c>
      <c r="M158" s="14">
        <f t="shared" si="204"/>
        <v>0</v>
      </c>
      <c r="N158" s="14">
        <f t="shared" si="204"/>
        <v>0</v>
      </c>
      <c r="O158" s="14">
        <f t="shared" si="204"/>
        <v>0</v>
      </c>
      <c r="P158" s="14">
        <f t="shared" si="204"/>
        <v>0</v>
      </c>
      <c r="Q158" s="14">
        <f t="shared" si="204"/>
        <v>0</v>
      </c>
      <c r="R158" s="14">
        <f t="shared" si="204"/>
        <v>0</v>
      </c>
      <c r="S158" s="14">
        <f t="shared" si="204"/>
        <v>0</v>
      </c>
      <c r="T158" s="14">
        <f t="shared" si="204"/>
        <v>0</v>
      </c>
      <c r="U158" s="14">
        <f t="shared" si="204"/>
        <v>0</v>
      </c>
      <c r="V158" s="14">
        <f t="shared" si="204"/>
        <v>0</v>
      </c>
      <c r="W158" s="14">
        <f t="shared" si="204"/>
        <v>0</v>
      </c>
      <c r="X158" s="14">
        <f t="shared" si="204"/>
        <v>0</v>
      </c>
      <c r="Y158" s="14">
        <f t="shared" si="204"/>
        <v>0</v>
      </c>
      <c r="Z158" s="14">
        <f t="shared" si="204"/>
        <v>0</v>
      </c>
      <c r="AA158" s="14">
        <f t="shared" si="204"/>
        <v>0</v>
      </c>
      <c r="AB158" s="14">
        <f t="shared" si="204"/>
        <v>0</v>
      </c>
      <c r="AC158" s="14">
        <f t="shared" si="204"/>
        <v>0</v>
      </c>
      <c r="AD158" s="14">
        <f t="shared" si="204"/>
        <v>0</v>
      </c>
      <c r="AE158" s="14">
        <f t="shared" si="204"/>
        <v>0</v>
      </c>
      <c r="AF158" s="14">
        <f t="shared" si="204"/>
        <v>0</v>
      </c>
      <c r="AG158" s="14">
        <f aca="true" t="shared" si="205" ref="AG158:AX158">AG65+AG96+AG127</f>
        <v>0</v>
      </c>
      <c r="AH158" s="14">
        <f t="shared" si="205"/>
        <v>0</v>
      </c>
      <c r="AI158" s="14">
        <f t="shared" si="205"/>
        <v>0</v>
      </c>
      <c r="AJ158" s="14">
        <f t="shared" si="205"/>
        <v>0</v>
      </c>
      <c r="AK158" s="14">
        <f t="shared" si="205"/>
        <v>0</v>
      </c>
      <c r="AL158" s="14">
        <f t="shared" si="205"/>
        <v>0</v>
      </c>
      <c r="AM158" s="14">
        <f t="shared" si="205"/>
        <v>0</v>
      </c>
      <c r="AN158" s="14">
        <f t="shared" si="205"/>
        <v>0</v>
      </c>
      <c r="AO158" s="14">
        <f t="shared" si="205"/>
        <v>0</v>
      </c>
      <c r="AP158" s="14">
        <f t="shared" si="205"/>
        <v>0</v>
      </c>
      <c r="AQ158" s="14">
        <f t="shared" si="205"/>
        <v>0</v>
      </c>
      <c r="AR158" s="14">
        <f t="shared" si="205"/>
        <v>0</v>
      </c>
      <c r="AS158" s="14">
        <f t="shared" si="205"/>
        <v>0</v>
      </c>
      <c r="AT158" s="14">
        <f t="shared" si="205"/>
        <v>0</v>
      </c>
      <c r="AU158" s="14">
        <f t="shared" si="205"/>
        <v>0</v>
      </c>
      <c r="AV158" s="14">
        <f t="shared" si="205"/>
        <v>0</v>
      </c>
      <c r="AW158" s="14">
        <f t="shared" si="205"/>
        <v>0</v>
      </c>
      <c r="AX158" s="14">
        <f t="shared" si="205"/>
        <v>0</v>
      </c>
      <c r="AY158" s="14"/>
      <c r="AZ158" s="14"/>
      <c r="BA158" s="14">
        <f t="shared" si="125"/>
        <v>0</v>
      </c>
      <c r="BB158" s="14">
        <f t="shared" si="125"/>
        <v>0</v>
      </c>
      <c r="BC158" s="14">
        <f t="shared" si="125"/>
        <v>0</v>
      </c>
      <c r="BD158" s="14"/>
      <c r="BE158" s="14">
        <f aca="true" t="shared" si="206" ref="BE158:CS158">BE65+BE96+BE127</f>
        <v>0</v>
      </c>
      <c r="BF158" s="14">
        <f t="shared" si="206"/>
        <v>0</v>
      </c>
      <c r="BG158" s="14">
        <f t="shared" si="206"/>
        <v>0</v>
      </c>
      <c r="BH158" s="14">
        <f t="shared" si="206"/>
        <v>0</v>
      </c>
      <c r="BI158" s="14">
        <f t="shared" si="206"/>
        <v>0</v>
      </c>
      <c r="BJ158" s="14">
        <f t="shared" si="206"/>
        <v>0</v>
      </c>
      <c r="BK158" s="14">
        <f t="shared" si="206"/>
        <v>0</v>
      </c>
      <c r="BL158" s="14">
        <f t="shared" si="206"/>
        <v>0</v>
      </c>
      <c r="BM158" s="14">
        <f t="shared" si="206"/>
        <v>0</v>
      </c>
      <c r="BN158" s="14">
        <f t="shared" si="206"/>
        <v>0</v>
      </c>
      <c r="BO158" s="14">
        <f t="shared" si="206"/>
        <v>0</v>
      </c>
      <c r="BP158" s="14">
        <f t="shared" si="206"/>
        <v>0</v>
      </c>
      <c r="BQ158" s="14">
        <f t="shared" si="206"/>
        <v>0</v>
      </c>
      <c r="BR158" s="14">
        <f t="shared" si="206"/>
        <v>0</v>
      </c>
      <c r="BS158" s="14">
        <f t="shared" si="206"/>
        <v>0</v>
      </c>
      <c r="BT158" s="14">
        <f t="shared" si="206"/>
        <v>0</v>
      </c>
      <c r="BU158" s="14">
        <f t="shared" si="206"/>
        <v>0</v>
      </c>
      <c r="BV158" s="14">
        <f t="shared" si="206"/>
        <v>0</v>
      </c>
      <c r="BW158" s="14">
        <f t="shared" si="206"/>
        <v>0</v>
      </c>
      <c r="BX158" s="14">
        <f t="shared" si="127"/>
        <v>0</v>
      </c>
      <c r="BY158" s="14">
        <f t="shared" si="206"/>
        <v>0</v>
      </c>
      <c r="BZ158" s="14">
        <f t="shared" si="206"/>
        <v>0</v>
      </c>
      <c r="CA158" s="14">
        <f t="shared" si="206"/>
        <v>0</v>
      </c>
      <c r="CB158" s="14">
        <f t="shared" si="206"/>
        <v>0</v>
      </c>
      <c r="CC158" s="14">
        <f t="shared" si="206"/>
        <v>0</v>
      </c>
      <c r="CD158" s="14">
        <f t="shared" si="206"/>
        <v>0</v>
      </c>
      <c r="CE158" s="14">
        <f t="shared" si="206"/>
        <v>0</v>
      </c>
      <c r="CF158" s="14">
        <f t="shared" si="206"/>
        <v>0</v>
      </c>
      <c r="CG158" s="14">
        <f t="shared" si="128"/>
        <v>0</v>
      </c>
      <c r="CH158" s="14">
        <f t="shared" si="206"/>
        <v>0</v>
      </c>
      <c r="CI158" s="14">
        <f t="shared" si="206"/>
        <v>0</v>
      </c>
      <c r="CJ158" s="14">
        <f t="shared" si="206"/>
        <v>0</v>
      </c>
      <c r="CK158" s="14">
        <f t="shared" si="206"/>
        <v>0</v>
      </c>
      <c r="CL158" s="14">
        <f t="shared" si="206"/>
        <v>0</v>
      </c>
      <c r="CM158" s="14">
        <f t="shared" si="206"/>
        <v>0</v>
      </c>
      <c r="CN158" s="14">
        <f t="shared" si="206"/>
        <v>0</v>
      </c>
      <c r="CO158" s="14">
        <f t="shared" si="206"/>
        <v>0</v>
      </c>
      <c r="CP158" s="14">
        <f t="shared" si="206"/>
        <v>0</v>
      </c>
      <c r="CQ158" s="14">
        <f t="shared" si="206"/>
        <v>0</v>
      </c>
      <c r="CR158" s="14">
        <f t="shared" si="206"/>
        <v>0</v>
      </c>
      <c r="CS158" s="14">
        <f t="shared" si="206"/>
        <v>0</v>
      </c>
      <c r="CT158" s="14">
        <f t="shared" si="191"/>
        <v>0</v>
      </c>
      <c r="CU158" s="14">
        <f t="shared" si="191"/>
        <v>0</v>
      </c>
      <c r="CV158" s="14">
        <f t="shared" si="191"/>
        <v>0</v>
      </c>
      <c r="CW158" s="14">
        <f t="shared" si="191"/>
        <v>0</v>
      </c>
      <c r="CX158" s="14">
        <f t="shared" si="191"/>
        <v>0</v>
      </c>
    </row>
    <row r="159" spans="1:102" ht="15">
      <c r="A159" s="13" t="s">
        <v>104</v>
      </c>
      <c r="B159" s="14">
        <f aca="true" t="shared" si="207" ref="B159:AF159">B66+B97+B128</f>
        <v>0.017538731365097926</v>
      </c>
      <c r="C159" s="14">
        <f t="shared" si="207"/>
        <v>4.6160000000000005</v>
      </c>
      <c r="D159" s="14">
        <f t="shared" si="207"/>
        <v>3.865568181818182</v>
      </c>
      <c r="E159" s="14">
        <f t="shared" si="207"/>
        <v>0</v>
      </c>
      <c r="F159" s="14">
        <f t="shared" si="207"/>
        <v>0</v>
      </c>
      <c r="G159" s="14">
        <f t="shared" si="207"/>
        <v>2.185117183281132</v>
      </c>
      <c r="H159" s="14">
        <f t="shared" si="207"/>
        <v>43.85916824034335</v>
      </c>
      <c r="I159" s="14">
        <f t="shared" si="207"/>
        <v>0</v>
      </c>
      <c r="J159" s="14">
        <f t="shared" si="207"/>
        <v>0</v>
      </c>
      <c r="K159" s="14">
        <f t="shared" si="207"/>
        <v>0.04070753574024715</v>
      </c>
      <c r="L159" s="14">
        <f t="shared" si="207"/>
        <v>1.9899000000000002</v>
      </c>
      <c r="M159" s="14">
        <f t="shared" si="207"/>
        <v>1.0562225806451615</v>
      </c>
      <c r="N159" s="14">
        <f t="shared" si="207"/>
        <v>0.03772382221707134</v>
      </c>
      <c r="O159" s="14">
        <f t="shared" si="207"/>
        <v>17.901323316960415</v>
      </c>
      <c r="P159" s="14">
        <f t="shared" si="207"/>
        <v>4.133131470990428</v>
      </c>
      <c r="Q159" s="14">
        <f t="shared" si="207"/>
        <v>13.56497908171371</v>
      </c>
      <c r="R159" s="14">
        <f t="shared" si="207"/>
        <v>1.3564979081713713</v>
      </c>
      <c r="S159" s="14">
        <f t="shared" si="207"/>
        <v>0.09181167555430816</v>
      </c>
      <c r="T159" s="14">
        <f t="shared" si="207"/>
        <v>0.6925568526891153</v>
      </c>
      <c r="U159" s="14">
        <f t="shared" si="207"/>
        <v>0.2106790481717934</v>
      </c>
      <c r="V159" s="14">
        <f t="shared" si="207"/>
        <v>0.1836218741412476</v>
      </c>
      <c r="W159" s="14">
        <f t="shared" si="207"/>
        <v>0.03033800494641385</v>
      </c>
      <c r="X159" s="14">
        <f t="shared" si="207"/>
        <v>11.559165733000086</v>
      </c>
      <c r="Y159" s="14">
        <f t="shared" si="207"/>
        <v>1.409140829602095</v>
      </c>
      <c r="Z159" s="14">
        <f t="shared" si="207"/>
        <v>0.05514910872687336</v>
      </c>
      <c r="AA159" s="14">
        <f t="shared" si="207"/>
        <v>75.48989331467965</v>
      </c>
      <c r="AB159" s="14">
        <f t="shared" si="207"/>
        <v>11.32100214326042</v>
      </c>
      <c r="AC159" s="14">
        <f t="shared" si="207"/>
        <v>0</v>
      </c>
      <c r="AD159" s="14">
        <f t="shared" si="207"/>
        <v>1.7818155856209619</v>
      </c>
      <c r="AE159" s="14">
        <f t="shared" si="207"/>
        <v>0.10069294066695539</v>
      </c>
      <c r="AF159" s="14">
        <f t="shared" si="207"/>
        <v>0</v>
      </c>
      <c r="AG159" s="14">
        <f aca="true" t="shared" si="208" ref="AG159:AX159">AG66+AG97+AG128</f>
        <v>0</v>
      </c>
      <c r="AH159" s="14">
        <f t="shared" si="208"/>
        <v>168.67833814370348</v>
      </c>
      <c r="AI159" s="14">
        <f t="shared" si="208"/>
        <v>19.49282219245886</v>
      </c>
      <c r="AJ159" s="14">
        <f t="shared" si="208"/>
        <v>0.5691468867200169</v>
      </c>
      <c r="AK159" s="14">
        <f t="shared" si="208"/>
        <v>3.1868465583743117</v>
      </c>
      <c r="AL159" s="14">
        <f t="shared" si="208"/>
        <v>0.22646921873036546</v>
      </c>
      <c r="AM159" s="14">
        <f t="shared" si="208"/>
        <v>44.449513513513516</v>
      </c>
      <c r="AN159" s="14">
        <f t="shared" si="208"/>
        <v>4.9875</v>
      </c>
      <c r="AO159" s="14">
        <f t="shared" si="208"/>
        <v>0</v>
      </c>
      <c r="AP159" s="14">
        <f t="shared" si="208"/>
        <v>6.046140285452758</v>
      </c>
      <c r="AQ159" s="14">
        <f t="shared" si="208"/>
        <v>0</v>
      </c>
      <c r="AR159" s="14">
        <f t="shared" si="208"/>
        <v>0.2484500661160608</v>
      </c>
      <c r="AS159" s="14">
        <f t="shared" si="208"/>
        <v>0</v>
      </c>
      <c r="AT159" s="14">
        <f t="shared" si="208"/>
        <v>0.28772878024812676</v>
      </c>
      <c r="AU159" s="14">
        <f t="shared" si="208"/>
        <v>10.174772795366023</v>
      </c>
      <c r="AV159" s="14">
        <f t="shared" si="208"/>
        <v>0.8011300575118555</v>
      </c>
      <c r="AW159" s="14">
        <f t="shared" si="208"/>
        <v>0.6524655760856773</v>
      </c>
      <c r="AX159" s="14">
        <f t="shared" si="208"/>
        <v>18.48257980878302</v>
      </c>
      <c r="AY159" s="14"/>
      <c r="AZ159" s="14"/>
      <c r="BA159" s="14">
        <f t="shared" si="125"/>
        <v>0.9371615858625548</v>
      </c>
      <c r="BB159" s="14">
        <f t="shared" si="125"/>
        <v>0.20581712938560764</v>
      </c>
      <c r="BC159" s="14">
        <f t="shared" si="125"/>
        <v>0</v>
      </c>
      <c r="BD159" s="14"/>
      <c r="BE159" s="14">
        <f aca="true" t="shared" si="209" ref="BE159:CS159">BE66+BE97+BE128</f>
        <v>1.2133069757365684</v>
      </c>
      <c r="BF159" s="14">
        <f t="shared" si="209"/>
        <v>0.2220155925899435</v>
      </c>
      <c r="BG159" s="14">
        <f t="shared" si="209"/>
        <v>0</v>
      </c>
      <c r="BH159" s="14">
        <f t="shared" si="209"/>
        <v>137.6230835141757</v>
      </c>
      <c r="BI159" s="14">
        <f t="shared" si="209"/>
        <v>0.4635479951397327</v>
      </c>
      <c r="BJ159" s="14">
        <f t="shared" si="209"/>
        <v>0</v>
      </c>
      <c r="BK159" s="14">
        <f t="shared" si="209"/>
        <v>0.10129235068110375</v>
      </c>
      <c r="BL159" s="14">
        <f t="shared" si="209"/>
        <v>0</v>
      </c>
      <c r="BM159" s="14">
        <f t="shared" si="209"/>
        <v>0</v>
      </c>
      <c r="BN159" s="14">
        <f t="shared" si="209"/>
        <v>0</v>
      </c>
      <c r="BO159" s="14">
        <f t="shared" si="209"/>
        <v>2.9230799598974726</v>
      </c>
      <c r="BP159" s="14">
        <f t="shared" si="209"/>
        <v>1.7791314790707013</v>
      </c>
      <c r="BQ159" s="14">
        <f t="shared" si="209"/>
        <v>0</v>
      </c>
      <c r="BR159" s="14">
        <f t="shared" si="209"/>
        <v>0</v>
      </c>
      <c r="BS159" s="14">
        <f t="shared" si="209"/>
        <v>0</v>
      </c>
      <c r="BT159" s="14">
        <f t="shared" si="209"/>
        <v>0.03142852513692363</v>
      </c>
      <c r="BU159" s="14">
        <f t="shared" si="209"/>
        <v>0.6771772501247567</v>
      </c>
      <c r="BV159" s="14">
        <f t="shared" si="209"/>
        <v>0</v>
      </c>
      <c r="BW159" s="14">
        <f t="shared" si="209"/>
        <v>0</v>
      </c>
      <c r="BX159" s="14">
        <f t="shared" si="127"/>
        <v>0</v>
      </c>
      <c r="BY159" s="14">
        <f t="shared" si="209"/>
        <v>0</v>
      </c>
      <c r="BZ159" s="14">
        <f t="shared" si="209"/>
        <v>0</v>
      </c>
      <c r="CA159" s="14">
        <f t="shared" si="209"/>
        <v>0</v>
      </c>
      <c r="CB159" s="14">
        <f t="shared" si="209"/>
        <v>0</v>
      </c>
      <c r="CC159" s="14">
        <f t="shared" si="209"/>
        <v>0</v>
      </c>
      <c r="CD159" s="14">
        <f t="shared" si="209"/>
        <v>0</v>
      </c>
      <c r="CE159" s="14">
        <f t="shared" si="209"/>
        <v>0</v>
      </c>
      <c r="CF159" s="14">
        <f t="shared" si="209"/>
        <v>0.2398738437258894</v>
      </c>
      <c r="CG159" s="14">
        <f t="shared" si="128"/>
        <v>0</v>
      </c>
      <c r="CH159" s="14">
        <f t="shared" si="209"/>
        <v>0.0338863395693611</v>
      </c>
      <c r="CI159" s="14">
        <f t="shared" si="209"/>
        <v>3.4896483612368434</v>
      </c>
      <c r="CJ159" s="14">
        <f t="shared" si="209"/>
        <v>0</v>
      </c>
      <c r="CK159" s="14">
        <f t="shared" si="209"/>
        <v>0.6296764865353335</v>
      </c>
      <c r="CL159" s="14">
        <f t="shared" si="209"/>
        <v>0</v>
      </c>
      <c r="CM159" s="14">
        <f t="shared" si="209"/>
        <v>0</v>
      </c>
      <c r="CN159" s="14">
        <f t="shared" si="209"/>
        <v>0</v>
      </c>
      <c r="CO159" s="14">
        <f t="shared" si="209"/>
        <v>0</v>
      </c>
      <c r="CP159" s="14">
        <f t="shared" si="209"/>
        <v>0</v>
      </c>
      <c r="CQ159" s="14">
        <f t="shared" si="209"/>
        <v>0</v>
      </c>
      <c r="CR159" s="14">
        <f t="shared" si="209"/>
        <v>0</v>
      </c>
      <c r="CS159" s="14">
        <f t="shared" si="209"/>
        <v>0</v>
      </c>
      <c r="CT159" s="14">
        <f t="shared" si="191"/>
        <v>0</v>
      </c>
      <c r="CU159" s="14">
        <f t="shared" si="191"/>
        <v>0</v>
      </c>
      <c r="CV159" s="14">
        <f t="shared" si="191"/>
        <v>0</v>
      </c>
      <c r="CW159" s="14">
        <f t="shared" si="191"/>
        <v>0</v>
      </c>
      <c r="CX159" s="14">
        <f t="shared" si="191"/>
        <v>0</v>
      </c>
    </row>
    <row r="160" spans="1:102" ht="15">
      <c r="A160" s="13" t="s">
        <v>118</v>
      </c>
      <c r="B160" s="14">
        <f aca="true" t="shared" si="210" ref="B160:AF160">B67+B98+B129</f>
        <v>0.504908561619459</v>
      </c>
      <c r="C160" s="14">
        <f t="shared" si="210"/>
        <v>249.56839084957733</v>
      </c>
      <c r="D160" s="14">
        <f t="shared" si="210"/>
        <v>29.040178426799425</v>
      </c>
      <c r="E160" s="14">
        <f t="shared" si="210"/>
        <v>13.316671608247775</v>
      </c>
      <c r="F160" s="14">
        <f t="shared" si="210"/>
        <v>0</v>
      </c>
      <c r="G160" s="14">
        <f t="shared" si="210"/>
        <v>33.73999394135842</v>
      </c>
      <c r="H160" s="14">
        <f t="shared" si="210"/>
        <v>743.6997915271214</v>
      </c>
      <c r="I160" s="14">
        <f t="shared" si="210"/>
        <v>6.825710401196364</v>
      </c>
      <c r="J160" s="14">
        <f t="shared" si="210"/>
        <v>0</v>
      </c>
      <c r="K160" s="14">
        <f t="shared" si="210"/>
        <v>1.682851653007388</v>
      </c>
      <c r="L160" s="14">
        <f t="shared" si="210"/>
        <v>85.18337470508408</v>
      </c>
      <c r="M160" s="14">
        <f t="shared" si="210"/>
        <v>60.24635634258594</v>
      </c>
      <c r="N160" s="14">
        <f t="shared" si="210"/>
        <v>0.1085</v>
      </c>
      <c r="O160" s="14">
        <f t="shared" si="210"/>
        <v>320.1379117554832</v>
      </c>
      <c r="P160" s="14">
        <f t="shared" si="210"/>
        <v>8.132537578735457</v>
      </c>
      <c r="Q160" s="14">
        <f t="shared" si="210"/>
        <v>298.237939877376</v>
      </c>
      <c r="R160" s="14">
        <f t="shared" si="210"/>
        <v>24.44971808164293</v>
      </c>
      <c r="S160" s="14">
        <f t="shared" si="210"/>
        <v>36.67018406353327</v>
      </c>
      <c r="T160" s="14">
        <f t="shared" si="210"/>
        <v>16.422745286239223</v>
      </c>
      <c r="U160" s="14">
        <f t="shared" si="210"/>
        <v>23.593522211602735</v>
      </c>
      <c r="V160" s="14">
        <f t="shared" si="210"/>
        <v>88.77262541330714</v>
      </c>
      <c r="W160" s="14">
        <f t="shared" si="210"/>
        <v>2.2839536032732686</v>
      </c>
      <c r="X160" s="14">
        <f t="shared" si="210"/>
        <v>390.3377304404286</v>
      </c>
      <c r="Y160" s="14">
        <f t="shared" si="210"/>
        <v>43.96323381491286</v>
      </c>
      <c r="Z160" s="14">
        <f t="shared" si="210"/>
        <v>1.7205754816771652</v>
      </c>
      <c r="AA160" s="14">
        <f t="shared" si="210"/>
        <v>345.93622593917104</v>
      </c>
      <c r="AB160" s="14">
        <f t="shared" si="210"/>
        <v>92.92523671843757</v>
      </c>
      <c r="AC160" s="14">
        <f t="shared" si="210"/>
        <v>0</v>
      </c>
      <c r="AD160" s="14">
        <f t="shared" si="210"/>
        <v>153.39787119184086</v>
      </c>
      <c r="AE160" s="14">
        <f t="shared" si="210"/>
        <v>88.13658890204798</v>
      </c>
      <c r="AF160" s="14">
        <f t="shared" si="210"/>
        <v>0</v>
      </c>
      <c r="AG160" s="14">
        <f aca="true" t="shared" si="211" ref="AG160:AX160">AG67+AG98+AG129</f>
        <v>6.510367471219471</v>
      </c>
      <c r="AH160" s="14">
        <f t="shared" si="211"/>
        <v>351.5849791438018</v>
      </c>
      <c r="AI160" s="14">
        <f t="shared" si="211"/>
        <v>538.6951343345501</v>
      </c>
      <c r="AJ160" s="14">
        <f t="shared" si="211"/>
        <v>96.83720684265194</v>
      </c>
      <c r="AK160" s="14">
        <f t="shared" si="211"/>
        <v>324.67896995834656</v>
      </c>
      <c r="AL160" s="14">
        <f t="shared" si="211"/>
        <v>8.758887793919735</v>
      </c>
      <c r="AM160" s="14">
        <f t="shared" si="211"/>
        <v>76.17346185644568</v>
      </c>
      <c r="AN160" s="14">
        <f t="shared" si="211"/>
        <v>66.44507932985812</v>
      </c>
      <c r="AO160" s="14">
        <f t="shared" si="211"/>
        <v>0.5569619273319651</v>
      </c>
      <c r="AP160" s="14">
        <f t="shared" si="211"/>
        <v>245.11547847196653</v>
      </c>
      <c r="AQ160" s="14">
        <f t="shared" si="211"/>
        <v>0</v>
      </c>
      <c r="AR160" s="14">
        <f t="shared" si="211"/>
        <v>21.285606989997554</v>
      </c>
      <c r="AS160" s="14">
        <f t="shared" si="211"/>
        <v>0.07434334919715035</v>
      </c>
      <c r="AT160" s="14">
        <f t="shared" si="211"/>
        <v>259.91754745028675</v>
      </c>
      <c r="AU160" s="14">
        <f t="shared" si="211"/>
        <v>60.010346405647404</v>
      </c>
      <c r="AV160" s="14">
        <f t="shared" si="211"/>
        <v>18.74211251578315</v>
      </c>
      <c r="AW160" s="14">
        <f t="shared" si="211"/>
        <v>11.57266267650338</v>
      </c>
      <c r="AX160" s="14">
        <f t="shared" si="211"/>
        <v>0</v>
      </c>
      <c r="AY160" s="14"/>
      <c r="AZ160" s="14"/>
      <c r="BA160" s="14">
        <f t="shared" si="125"/>
        <v>0.1584576785950087</v>
      </c>
      <c r="BB160" s="14">
        <f t="shared" si="125"/>
        <v>0.0316915357190018</v>
      </c>
      <c r="BC160" s="14">
        <f t="shared" si="125"/>
        <v>0</v>
      </c>
      <c r="BD160" s="14"/>
      <c r="BE160" s="14">
        <f aca="true" t="shared" si="212" ref="BE160:CS160">BE67+BE98+BE129</f>
        <v>1.3285988951473138</v>
      </c>
      <c r="BF160" s="14">
        <f t="shared" si="212"/>
        <v>0.23041474654377692</v>
      </c>
      <c r="BG160" s="14">
        <f t="shared" si="212"/>
        <v>0.0023414218816517687</v>
      </c>
      <c r="BH160" s="14">
        <f t="shared" si="212"/>
        <v>61.94462534615345</v>
      </c>
      <c r="BI160" s="14">
        <f t="shared" si="212"/>
        <v>0.06057459328487372</v>
      </c>
      <c r="BJ160" s="14">
        <f t="shared" si="212"/>
        <v>0</v>
      </c>
      <c r="BK160" s="14">
        <f t="shared" si="212"/>
        <v>0.02157066389709999</v>
      </c>
      <c r="BL160" s="14">
        <f t="shared" si="212"/>
        <v>0</v>
      </c>
      <c r="BM160" s="14">
        <f t="shared" si="212"/>
        <v>0</v>
      </c>
      <c r="BN160" s="14">
        <f t="shared" si="212"/>
        <v>0</v>
      </c>
      <c r="BO160" s="14">
        <f t="shared" si="212"/>
        <v>67.67330721432478</v>
      </c>
      <c r="BP160" s="14">
        <f t="shared" si="212"/>
        <v>41.189332077679694</v>
      </c>
      <c r="BQ160" s="14">
        <f t="shared" si="212"/>
        <v>0</v>
      </c>
      <c r="BR160" s="14">
        <f t="shared" si="212"/>
        <v>0</v>
      </c>
      <c r="BS160" s="14">
        <f t="shared" si="212"/>
        <v>0</v>
      </c>
      <c r="BT160" s="14">
        <f t="shared" si="212"/>
        <v>0</v>
      </c>
      <c r="BU160" s="14">
        <f t="shared" si="212"/>
        <v>0</v>
      </c>
      <c r="BV160" s="14">
        <f t="shared" si="212"/>
        <v>0</v>
      </c>
      <c r="BW160" s="14">
        <f t="shared" si="212"/>
        <v>0</v>
      </c>
      <c r="BX160" s="14">
        <f t="shared" si="127"/>
        <v>0</v>
      </c>
      <c r="BY160" s="14">
        <f t="shared" si="212"/>
        <v>0</v>
      </c>
      <c r="BZ160" s="14">
        <f t="shared" si="212"/>
        <v>0</v>
      </c>
      <c r="CA160" s="14">
        <f t="shared" si="212"/>
        <v>0</v>
      </c>
      <c r="CB160" s="14">
        <f t="shared" si="212"/>
        <v>0</v>
      </c>
      <c r="CC160" s="14">
        <f t="shared" si="212"/>
        <v>0</v>
      </c>
      <c r="CD160" s="14">
        <f t="shared" si="212"/>
        <v>0</v>
      </c>
      <c r="CE160" s="14">
        <f t="shared" si="212"/>
        <v>0</v>
      </c>
      <c r="CF160" s="14">
        <f t="shared" si="212"/>
        <v>5.553408234413274</v>
      </c>
      <c r="CG160" s="14">
        <f t="shared" si="128"/>
        <v>0</v>
      </c>
      <c r="CH160" s="14">
        <f t="shared" si="212"/>
        <v>0.07624426403106248</v>
      </c>
      <c r="CI160" s="14">
        <f t="shared" si="212"/>
        <v>2.9087662030925556</v>
      </c>
      <c r="CJ160" s="14">
        <f t="shared" si="212"/>
        <v>0</v>
      </c>
      <c r="CK160" s="14">
        <f t="shared" si="212"/>
        <v>30.01138558796197</v>
      </c>
      <c r="CL160" s="14">
        <f t="shared" si="212"/>
        <v>0</v>
      </c>
      <c r="CM160" s="14">
        <f t="shared" si="212"/>
        <v>0</v>
      </c>
      <c r="CN160" s="14">
        <f t="shared" si="212"/>
        <v>0.018387096774193548</v>
      </c>
      <c r="CO160" s="14">
        <f t="shared" si="212"/>
        <v>4.965810077029928</v>
      </c>
      <c r="CP160" s="14">
        <f t="shared" si="212"/>
        <v>0</v>
      </c>
      <c r="CQ160" s="14">
        <f t="shared" si="212"/>
        <v>0</v>
      </c>
      <c r="CR160" s="14">
        <f t="shared" si="212"/>
        <v>0</v>
      </c>
      <c r="CS160" s="14">
        <f t="shared" si="212"/>
        <v>0</v>
      </c>
      <c r="CT160" s="14">
        <f t="shared" si="191"/>
        <v>0</v>
      </c>
      <c r="CU160" s="14">
        <f t="shared" si="191"/>
        <v>0</v>
      </c>
      <c r="CV160" s="14">
        <f t="shared" si="191"/>
        <v>0</v>
      </c>
      <c r="CW160" s="14">
        <f t="shared" si="191"/>
        <v>0</v>
      </c>
      <c r="CX160" s="14">
        <f t="shared" si="191"/>
        <v>0</v>
      </c>
    </row>
    <row r="161" spans="1:102" ht="15">
      <c r="A161" s="22" t="s">
        <v>117</v>
      </c>
      <c r="B161" s="23">
        <f>SUM(B133:B160)</f>
        <v>7.899999999999999</v>
      </c>
      <c r="C161" s="23">
        <f aca="true" t="shared" si="213" ref="C161:BM161">SUM(C133:C160)</f>
        <v>556</v>
      </c>
      <c r="D161" s="23">
        <f t="shared" si="213"/>
        <v>561.4999999999999</v>
      </c>
      <c r="E161" s="23">
        <f t="shared" si="213"/>
        <v>204.2</v>
      </c>
      <c r="F161" s="23">
        <f t="shared" si="213"/>
        <v>63.1</v>
      </c>
      <c r="G161" s="23">
        <f t="shared" si="213"/>
        <v>162.1</v>
      </c>
      <c r="H161" s="23">
        <f t="shared" si="213"/>
        <v>3523.9999999999995</v>
      </c>
      <c r="I161" s="23">
        <f t="shared" si="213"/>
        <v>47.2</v>
      </c>
      <c r="J161" s="23">
        <f t="shared" si="213"/>
        <v>16.1</v>
      </c>
      <c r="K161" s="23">
        <f t="shared" si="213"/>
        <v>10.800000000000002</v>
      </c>
      <c r="L161" s="23">
        <f t="shared" si="213"/>
        <v>304.79999999999995</v>
      </c>
      <c r="M161" s="23">
        <f t="shared" si="213"/>
        <v>162.59999999999997</v>
      </c>
      <c r="N161" s="23">
        <f t="shared" si="213"/>
        <v>4.899999999999993</v>
      </c>
      <c r="O161" s="23">
        <f t="shared" si="213"/>
        <v>1782.0599999999995</v>
      </c>
      <c r="P161" s="23">
        <f t="shared" si="213"/>
        <v>178.10000000000005</v>
      </c>
      <c r="Q161" s="23">
        <f t="shared" si="213"/>
        <v>4731.299999999999</v>
      </c>
      <c r="R161" s="23">
        <f t="shared" si="213"/>
        <v>472</v>
      </c>
      <c r="S161" s="23">
        <f t="shared" si="213"/>
        <v>2267.5</v>
      </c>
      <c r="T161" s="23">
        <f t="shared" si="213"/>
        <v>126.79999999999998</v>
      </c>
      <c r="U161" s="23">
        <f t="shared" si="213"/>
        <v>339.30000000000007</v>
      </c>
      <c r="V161" s="23">
        <f t="shared" si="213"/>
        <v>4700.999999999998</v>
      </c>
      <c r="W161" s="23">
        <f t="shared" si="213"/>
        <v>770.8</v>
      </c>
      <c r="X161" s="23">
        <f t="shared" si="213"/>
        <v>1847.2000000000003</v>
      </c>
      <c r="Y161" s="23">
        <f t="shared" si="213"/>
        <v>556.1999999999998</v>
      </c>
      <c r="Z161" s="23">
        <f t="shared" si="213"/>
        <v>21.70000000000002</v>
      </c>
      <c r="AA161" s="23">
        <f t="shared" si="213"/>
        <v>1542.0999999999997</v>
      </c>
      <c r="AB161" s="23">
        <f t="shared" si="213"/>
        <v>141.4</v>
      </c>
      <c r="AC161" s="23">
        <f t="shared" si="213"/>
        <v>683.3000000000001</v>
      </c>
      <c r="AD161" s="23">
        <f t="shared" si="213"/>
        <v>5522.3</v>
      </c>
      <c r="AE161" s="23">
        <f t="shared" si="213"/>
        <v>464.4</v>
      </c>
      <c r="AF161" s="23">
        <f t="shared" si="213"/>
        <v>0</v>
      </c>
      <c r="AG161" s="23">
        <f t="shared" si="213"/>
        <v>2697.0000000000005</v>
      </c>
      <c r="AH161" s="23">
        <f t="shared" si="213"/>
        <v>1896.7999999999975</v>
      </c>
      <c r="AI161" s="23">
        <f t="shared" si="213"/>
        <v>4686.317</v>
      </c>
      <c r="AJ161" s="23">
        <f t="shared" si="213"/>
        <v>6992.899999999996</v>
      </c>
      <c r="AK161" s="23">
        <f t="shared" si="213"/>
        <v>2208.8</v>
      </c>
      <c r="AL161" s="23">
        <f t="shared" si="213"/>
        <v>2190.2090000000017</v>
      </c>
      <c r="AM161" s="23">
        <f t="shared" si="213"/>
        <v>26631.300000000003</v>
      </c>
      <c r="AN161" s="23">
        <f t="shared" si="213"/>
        <v>498.3999999999999</v>
      </c>
      <c r="AO161" s="23">
        <f t="shared" si="213"/>
        <v>171.69999999999996</v>
      </c>
      <c r="AP161" s="23">
        <f t="shared" si="213"/>
        <v>3015.1000000000004</v>
      </c>
      <c r="AQ161" s="23">
        <f t="shared" si="213"/>
        <v>1435.2</v>
      </c>
      <c r="AR161" s="23">
        <f t="shared" si="213"/>
        <v>1843.4999999999982</v>
      </c>
      <c r="AS161" s="23">
        <f t="shared" si="213"/>
        <v>405.0000000000005</v>
      </c>
      <c r="AT161" s="23">
        <f t="shared" si="213"/>
        <v>1563.0999999999995</v>
      </c>
      <c r="AU161" s="23">
        <f t="shared" si="213"/>
        <v>384.5000000000002</v>
      </c>
      <c r="AV161" s="23">
        <f t="shared" si="213"/>
        <v>1281.2000000000003</v>
      </c>
      <c r="AW161" s="23">
        <f t="shared" si="213"/>
        <v>545.8999999999999</v>
      </c>
      <c r="AX161" s="23">
        <f t="shared" si="213"/>
        <v>161.29999999999998</v>
      </c>
      <c r="AY161" s="23"/>
      <c r="AZ161" s="23"/>
      <c r="BA161" s="23">
        <f t="shared" si="213"/>
        <v>746.999999999999</v>
      </c>
      <c r="BB161" s="23">
        <f t="shared" si="213"/>
        <v>164.00000000000017</v>
      </c>
      <c r="BC161" s="23">
        <f t="shared" si="213"/>
        <v>580.4</v>
      </c>
      <c r="BD161" s="23"/>
      <c r="BE161" s="23">
        <f t="shared" si="213"/>
        <v>985.7000000000002</v>
      </c>
      <c r="BF161" s="23">
        <f t="shared" si="213"/>
        <v>57.50000000000001</v>
      </c>
      <c r="BG161" s="23">
        <f t="shared" si="213"/>
        <v>6.399999999999997</v>
      </c>
      <c r="BH161" s="23">
        <f t="shared" si="213"/>
        <v>1366.5999999999988</v>
      </c>
      <c r="BI161" s="23">
        <f t="shared" si="213"/>
        <v>536.4000000000001</v>
      </c>
      <c r="BJ161" s="23">
        <f t="shared" si="213"/>
        <v>526</v>
      </c>
      <c r="BK161" s="23">
        <f t="shared" si="213"/>
        <v>55.60000000000001</v>
      </c>
      <c r="BL161" s="23">
        <f t="shared" si="213"/>
        <v>326.9</v>
      </c>
      <c r="BM161" s="23">
        <f t="shared" si="213"/>
        <v>13045.9</v>
      </c>
      <c r="BN161" s="23">
        <f aca="true" t="shared" si="214" ref="BN161:CS161">SUM(BN133:BN160)</f>
        <v>0</v>
      </c>
      <c r="BO161" s="23">
        <f t="shared" si="214"/>
        <v>34469.20000000005</v>
      </c>
      <c r="BP161" s="23">
        <f t="shared" si="214"/>
        <v>19914.5</v>
      </c>
      <c r="BQ161" s="23">
        <f t="shared" si="214"/>
        <v>292.7979999999998</v>
      </c>
      <c r="BR161" s="23">
        <f t="shared" si="214"/>
        <v>105.40000000000003</v>
      </c>
      <c r="BS161" s="23">
        <f t="shared" si="214"/>
        <v>0</v>
      </c>
      <c r="BT161" s="23">
        <f t="shared" si="214"/>
        <v>242.09999999999994</v>
      </c>
      <c r="BU161" s="23">
        <f>SUM(BU133:BU160)</f>
        <v>3832.3999999999996</v>
      </c>
      <c r="BV161" s="23">
        <f t="shared" si="214"/>
        <v>1047.7999999999959</v>
      </c>
      <c r="BW161" s="23">
        <f t="shared" si="214"/>
        <v>0</v>
      </c>
      <c r="BX161" s="23">
        <f>SUM(BX133:BX160)</f>
        <v>0</v>
      </c>
      <c r="BY161" s="23">
        <f t="shared" si="214"/>
        <v>6.795999999999993</v>
      </c>
      <c r="BZ161" s="23">
        <f t="shared" si="214"/>
        <v>0</v>
      </c>
      <c r="CA161" s="23">
        <f t="shared" si="214"/>
        <v>0</v>
      </c>
      <c r="CB161" s="23">
        <f t="shared" si="214"/>
        <v>0</v>
      </c>
      <c r="CC161" s="23">
        <f t="shared" si="214"/>
        <v>0</v>
      </c>
      <c r="CD161" s="23">
        <f t="shared" si="214"/>
        <v>0</v>
      </c>
      <c r="CE161" s="23">
        <f t="shared" si="214"/>
        <v>0</v>
      </c>
      <c r="CF161" s="23">
        <f t="shared" si="214"/>
        <v>2685.0999999999985</v>
      </c>
      <c r="CG161" s="23">
        <f>SUM(CG133:CG160)</f>
        <v>28</v>
      </c>
      <c r="CH161" s="23">
        <f t="shared" si="214"/>
        <v>24.199999999999996</v>
      </c>
      <c r="CI161" s="23">
        <f t="shared" si="214"/>
        <v>331.25199999999955</v>
      </c>
      <c r="CJ161" s="23">
        <f t="shared" si="214"/>
        <v>65.20000000000002</v>
      </c>
      <c r="CK161" s="23">
        <f t="shared" si="214"/>
        <v>1313.6999999999998</v>
      </c>
      <c r="CL161" s="23">
        <f t="shared" si="214"/>
        <v>57.30000000000001</v>
      </c>
      <c r="CM161" s="23">
        <f t="shared" si="214"/>
        <v>55.69999999999999</v>
      </c>
      <c r="CN161" s="23">
        <f t="shared" si="214"/>
        <v>314.09999999999997</v>
      </c>
      <c r="CO161" s="23">
        <f t="shared" si="214"/>
        <v>360.3</v>
      </c>
      <c r="CP161" s="23">
        <f t="shared" si="214"/>
        <v>73.90000000000003</v>
      </c>
      <c r="CQ161" s="23">
        <f t="shared" si="214"/>
        <v>28.299999999999997</v>
      </c>
      <c r="CR161" s="23">
        <f t="shared" si="214"/>
        <v>8</v>
      </c>
      <c r="CS161" s="23">
        <f t="shared" si="214"/>
        <v>0.5</v>
      </c>
      <c r="CT161" s="23">
        <f>SUM(CT133:CT160)</f>
        <v>277.6</v>
      </c>
      <c r="CU161" s="23">
        <f>SUM(CU133:CU160)</f>
        <v>25.699999999999992</v>
      </c>
      <c r="CV161" s="23">
        <f>SUM(CV133:CV160)</f>
        <v>2.999999999999999</v>
      </c>
      <c r="CW161" s="23">
        <f>SUM(CW133:CW160)</f>
        <v>268.7</v>
      </c>
      <c r="CX161" s="23">
        <f>SUM(CX133:CX160)</f>
        <v>44</v>
      </c>
    </row>
    <row r="163" spans="1:252" ht="15">
      <c r="A163" s="18" t="s">
        <v>161</v>
      </c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/>
      <c r="BZ163" s="46"/>
      <c r="CA163" s="46"/>
      <c r="CB163" s="46"/>
      <c r="CC163" s="46"/>
      <c r="CD163" s="46"/>
      <c r="CE163" s="46"/>
      <c r="CF163" s="46"/>
      <c r="CG163" s="46"/>
      <c r="CH163" s="46"/>
      <c r="CI163" s="46"/>
      <c r="CJ163" s="46"/>
      <c r="CK163" s="46"/>
      <c r="CL163" s="46"/>
      <c r="CM163" s="46"/>
      <c r="CN163" s="46"/>
      <c r="CO163" s="46"/>
      <c r="CP163" s="46"/>
      <c r="CQ163" s="46"/>
      <c r="CR163" s="46"/>
      <c r="CS163" s="46"/>
      <c r="CT163" s="46"/>
      <c r="CU163" s="46"/>
      <c r="CV163" s="46"/>
      <c r="CW163" s="46"/>
      <c r="CX163" s="46"/>
      <c r="CY163" s="46"/>
      <c r="CZ163" s="46"/>
      <c r="DA163" s="46"/>
      <c r="DB163" s="46"/>
      <c r="DC163" s="46"/>
      <c r="DD163" s="46"/>
      <c r="DE163" s="46"/>
      <c r="DF163" s="46"/>
      <c r="DG163" s="46"/>
      <c r="DH163" s="46"/>
      <c r="DI163" s="46"/>
      <c r="DJ163" s="46"/>
      <c r="DK163" s="46"/>
      <c r="DL163" s="46"/>
      <c r="DM163" s="46"/>
      <c r="DN163" s="46"/>
      <c r="DO163" s="46"/>
      <c r="DP163" s="46"/>
      <c r="DQ163" s="46"/>
      <c r="DR163" s="46"/>
      <c r="DS163" s="46"/>
      <c r="DT163" s="46"/>
      <c r="DU163" s="46"/>
      <c r="DV163" s="46"/>
      <c r="DW163" s="46"/>
      <c r="DX163" s="46"/>
      <c r="DY163" s="46"/>
      <c r="DZ163" s="46"/>
      <c r="EA163" s="46"/>
      <c r="EB163" s="46"/>
      <c r="EC163" s="46"/>
      <c r="ED163" s="46"/>
      <c r="EE163" s="46"/>
      <c r="EF163" s="46"/>
      <c r="EG163" s="46"/>
      <c r="EH163" s="46"/>
      <c r="EI163" s="46"/>
      <c r="EJ163" s="46"/>
      <c r="EK163" s="46"/>
      <c r="EL163" s="46"/>
      <c r="EM163" s="46"/>
      <c r="EN163" s="46"/>
      <c r="EO163" s="46"/>
      <c r="EP163" s="46"/>
      <c r="EQ163" s="46"/>
      <c r="ER163" s="46"/>
      <c r="ES163" s="46"/>
      <c r="ET163" s="46"/>
      <c r="EU163" s="46"/>
      <c r="EV163" s="46"/>
      <c r="EW163" s="46"/>
      <c r="EX163" s="46"/>
      <c r="EY163" s="46"/>
      <c r="EZ163" s="46"/>
      <c r="FA163" s="46"/>
      <c r="FB163" s="46"/>
      <c r="FC163" s="46"/>
      <c r="FD163" s="46"/>
      <c r="FE163" s="46"/>
      <c r="FF163" s="46"/>
      <c r="FG163" s="46"/>
      <c r="FH163" s="46"/>
      <c r="FI163" s="46"/>
      <c r="FJ163" s="46"/>
      <c r="FK163" s="46"/>
      <c r="FL163" s="46"/>
      <c r="FM163" s="46"/>
      <c r="FN163" s="46"/>
      <c r="FO163" s="46"/>
      <c r="FP163" s="46"/>
      <c r="FQ163" s="46"/>
      <c r="FR163" s="46"/>
      <c r="FS163" s="46"/>
      <c r="FT163" s="46"/>
      <c r="FU163" s="46"/>
      <c r="FV163" s="46"/>
      <c r="FW163" s="46"/>
      <c r="FX163" s="46"/>
      <c r="FY163" s="46"/>
      <c r="FZ163" s="46"/>
      <c r="GA163" s="46"/>
      <c r="GB163" s="46"/>
      <c r="GC163" s="46"/>
      <c r="GD163" s="46"/>
      <c r="GE163" s="46"/>
      <c r="GF163" s="46"/>
      <c r="GG163" s="46"/>
      <c r="GH163" s="46"/>
      <c r="GI163" s="46"/>
      <c r="GJ163" s="46"/>
      <c r="GK163" s="46"/>
      <c r="GL163" s="46"/>
      <c r="GM163" s="46"/>
      <c r="GN163" s="46"/>
      <c r="GO163" s="46"/>
      <c r="GP163" s="46"/>
      <c r="GQ163" s="46"/>
      <c r="GR163" s="46"/>
      <c r="GS163" s="46"/>
      <c r="GT163" s="46"/>
      <c r="GU163" s="46"/>
      <c r="GV163" s="46"/>
      <c r="GW163" s="46"/>
      <c r="GX163" s="46"/>
      <c r="GY163" s="46"/>
      <c r="GZ163" s="46"/>
      <c r="HA163" s="46"/>
      <c r="HB163" s="46"/>
      <c r="HC163" s="46"/>
      <c r="HD163" s="46"/>
      <c r="HE163" s="46"/>
      <c r="HF163" s="46"/>
      <c r="HG163" s="46"/>
      <c r="HH163" s="46"/>
      <c r="HI163" s="46"/>
      <c r="HJ163" s="46"/>
      <c r="HK163" s="46"/>
      <c r="HL163" s="46"/>
      <c r="HM163" s="46"/>
      <c r="HN163" s="46"/>
      <c r="HO163" s="46"/>
      <c r="HP163" s="46"/>
      <c r="HQ163" s="46"/>
      <c r="HR163" s="46"/>
      <c r="HS163" s="46"/>
      <c r="HT163" s="46"/>
      <c r="HU163" s="46"/>
      <c r="HV163" s="46"/>
      <c r="HW163" s="46"/>
      <c r="HX163" s="46"/>
      <c r="HY163" s="46"/>
      <c r="HZ163" s="46"/>
      <c r="IA163" s="46"/>
      <c r="IB163" s="46"/>
      <c r="IC163" s="46"/>
      <c r="ID163" s="46"/>
      <c r="IE163" s="46"/>
      <c r="IF163" s="46"/>
      <c r="IG163" s="46"/>
      <c r="IH163" s="46"/>
      <c r="II163" s="46"/>
      <c r="IJ163" s="46"/>
      <c r="IK163" s="46"/>
      <c r="IL163" s="46"/>
      <c r="IM163" s="46"/>
      <c r="IN163" s="46"/>
      <c r="IO163" s="46"/>
      <c r="IP163" s="46"/>
      <c r="IQ163" s="46"/>
      <c r="IR163" s="46"/>
    </row>
    <row r="164" spans="1:102" ht="15">
      <c r="A164" s="13" t="s">
        <v>93</v>
      </c>
      <c r="B164" s="14">
        <v>0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1.8083388484447371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2.9765552090323992</v>
      </c>
      <c r="W164" s="14">
        <v>0</v>
      </c>
      <c r="X164" s="14">
        <v>0</v>
      </c>
      <c r="Y164" s="14">
        <v>0</v>
      </c>
      <c r="Z164" s="14">
        <v>0</v>
      </c>
      <c r="AA164" s="14">
        <v>0</v>
      </c>
      <c r="AB164" s="14">
        <v>0</v>
      </c>
      <c r="AC164" s="14">
        <v>0</v>
      </c>
      <c r="AD164" s="14">
        <v>0</v>
      </c>
      <c r="AE164" s="14">
        <v>0</v>
      </c>
      <c r="AF164" s="14">
        <v>0</v>
      </c>
      <c r="AG164" s="14">
        <v>0</v>
      </c>
      <c r="AH164" s="14">
        <v>0</v>
      </c>
      <c r="AI164" s="14">
        <v>0</v>
      </c>
      <c r="AJ164" s="14">
        <v>149.22130499228018</v>
      </c>
      <c r="AK164" s="14">
        <v>0</v>
      </c>
      <c r="AL164" s="14">
        <v>0.9515121025700135</v>
      </c>
      <c r="AM164" s="14">
        <v>6.138122182594121</v>
      </c>
      <c r="AN164" s="14">
        <v>0</v>
      </c>
      <c r="AO164" s="14">
        <v>0</v>
      </c>
      <c r="AP164" s="14">
        <v>0</v>
      </c>
      <c r="AQ164" s="14">
        <v>0</v>
      </c>
      <c r="AR164" s="14">
        <v>0</v>
      </c>
      <c r="AS164" s="14">
        <v>0</v>
      </c>
      <c r="AT164" s="14">
        <v>0</v>
      </c>
      <c r="AU164" s="14">
        <v>0</v>
      </c>
      <c r="AV164" s="14">
        <v>0</v>
      </c>
      <c r="AW164" s="14">
        <v>0</v>
      </c>
      <c r="AX164" s="14">
        <v>0</v>
      </c>
      <c r="AY164" s="14"/>
      <c r="AZ164" s="14"/>
      <c r="BA164" s="14">
        <v>0</v>
      </c>
      <c r="BB164" s="14">
        <v>0</v>
      </c>
      <c r="BC164" s="14">
        <v>0</v>
      </c>
      <c r="BD164" s="14"/>
      <c r="BE164" s="14">
        <v>0</v>
      </c>
      <c r="BF164" s="14">
        <v>0</v>
      </c>
      <c r="BG164" s="14">
        <v>0</v>
      </c>
      <c r="BH164" s="14">
        <v>0</v>
      </c>
      <c r="BI164" s="14">
        <v>0</v>
      </c>
      <c r="BJ164" s="14">
        <v>0</v>
      </c>
      <c r="BK164" s="14">
        <v>0</v>
      </c>
      <c r="BL164" s="14">
        <v>0</v>
      </c>
      <c r="BM164" s="14">
        <v>0</v>
      </c>
      <c r="BN164" s="14">
        <v>0</v>
      </c>
      <c r="BO164" s="14">
        <v>0</v>
      </c>
      <c r="BP164" s="14">
        <v>0</v>
      </c>
      <c r="BQ164" s="14">
        <v>0</v>
      </c>
      <c r="BR164" s="14">
        <v>0</v>
      </c>
      <c r="BS164" s="14">
        <v>0</v>
      </c>
      <c r="BT164" s="14">
        <v>0</v>
      </c>
      <c r="BU164" s="14">
        <v>0</v>
      </c>
      <c r="BV164" s="14">
        <v>0</v>
      </c>
      <c r="BW164" s="14">
        <v>0</v>
      </c>
      <c r="BX164" s="14">
        <v>0</v>
      </c>
      <c r="BY164" s="14">
        <v>0</v>
      </c>
      <c r="BZ164" s="14">
        <v>0</v>
      </c>
      <c r="CA164" s="14">
        <v>0</v>
      </c>
      <c r="CB164" s="14">
        <v>0</v>
      </c>
      <c r="CC164" s="14">
        <v>0</v>
      </c>
      <c r="CD164" s="14">
        <v>0</v>
      </c>
      <c r="CE164" s="14">
        <v>0</v>
      </c>
      <c r="CF164" s="14">
        <v>0</v>
      </c>
      <c r="CG164" s="14">
        <v>0</v>
      </c>
      <c r="CH164" s="14">
        <v>0</v>
      </c>
      <c r="CI164" s="14">
        <v>0</v>
      </c>
      <c r="CJ164" s="14">
        <v>0</v>
      </c>
      <c r="CK164" s="14">
        <v>0</v>
      </c>
      <c r="CL164" s="14">
        <v>0</v>
      </c>
      <c r="CM164" s="14">
        <v>0</v>
      </c>
      <c r="CN164" s="14">
        <v>0</v>
      </c>
      <c r="CO164" s="14">
        <v>0</v>
      </c>
      <c r="CP164" s="14">
        <v>0</v>
      </c>
      <c r="CQ164" s="14">
        <v>0</v>
      </c>
      <c r="CR164" s="14">
        <v>0</v>
      </c>
      <c r="CS164" s="14">
        <v>0</v>
      </c>
      <c r="CT164" s="14">
        <v>0</v>
      </c>
      <c r="CU164" s="14">
        <v>0</v>
      </c>
      <c r="CV164" s="14">
        <v>0</v>
      </c>
      <c r="CW164" s="14">
        <v>0</v>
      </c>
      <c r="CX164" s="14">
        <v>0</v>
      </c>
    </row>
    <row r="165" spans="1:102" ht="15">
      <c r="A165" s="13" t="s">
        <v>94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144.7064195896756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89.68168331293636</v>
      </c>
      <c r="W165" s="14">
        <v>0</v>
      </c>
      <c r="X165" s="14">
        <v>0</v>
      </c>
      <c r="Y165" s="14">
        <v>0</v>
      </c>
      <c r="Z165" s="14">
        <v>0</v>
      </c>
      <c r="AA165" s="14">
        <v>0</v>
      </c>
      <c r="AB165" s="14">
        <v>0</v>
      </c>
      <c r="AC165" s="14">
        <v>0</v>
      </c>
      <c r="AD165" s="14">
        <v>0</v>
      </c>
      <c r="AE165" s="14">
        <v>0</v>
      </c>
      <c r="AF165" s="14">
        <v>0</v>
      </c>
      <c r="AG165" s="14">
        <v>0</v>
      </c>
      <c r="AH165" s="14">
        <v>0</v>
      </c>
      <c r="AI165" s="14">
        <v>0</v>
      </c>
      <c r="AJ165" s="14">
        <v>266.36548286155465</v>
      </c>
      <c r="AK165" s="14">
        <v>0</v>
      </c>
      <c r="AL165" s="14">
        <v>1.4403156442247094</v>
      </c>
      <c r="AM165" s="14">
        <v>24.133980399745067</v>
      </c>
      <c r="AN165" s="14">
        <v>0</v>
      </c>
      <c r="AO165" s="14">
        <v>0</v>
      </c>
      <c r="AP165" s="14">
        <v>0</v>
      </c>
      <c r="AQ165" s="14">
        <v>0</v>
      </c>
      <c r="AR165" s="14">
        <v>0</v>
      </c>
      <c r="AS165" s="14">
        <v>0</v>
      </c>
      <c r="AT165" s="14">
        <v>0</v>
      </c>
      <c r="AU165" s="14">
        <v>0</v>
      </c>
      <c r="AV165" s="14">
        <v>0</v>
      </c>
      <c r="AW165" s="14">
        <v>0</v>
      </c>
      <c r="AX165" s="14">
        <v>0</v>
      </c>
      <c r="AY165" s="14"/>
      <c r="AZ165" s="14"/>
      <c r="BA165" s="14">
        <v>0</v>
      </c>
      <c r="BB165" s="14">
        <v>0</v>
      </c>
      <c r="BC165" s="14">
        <v>0</v>
      </c>
      <c r="BD165" s="14"/>
      <c r="BE165" s="14">
        <v>0</v>
      </c>
      <c r="BF165" s="14">
        <v>0</v>
      </c>
      <c r="BG165" s="14">
        <v>0</v>
      </c>
      <c r="BH165" s="14">
        <v>0</v>
      </c>
      <c r="BI165" s="14">
        <v>0</v>
      </c>
      <c r="BJ165" s="14">
        <v>0</v>
      </c>
      <c r="BK165" s="14">
        <v>0</v>
      </c>
      <c r="BL165" s="14">
        <v>0</v>
      </c>
      <c r="BM165" s="14">
        <v>0</v>
      </c>
      <c r="BN165" s="14">
        <v>0</v>
      </c>
      <c r="BO165" s="14">
        <v>0</v>
      </c>
      <c r="BP165" s="14">
        <v>0</v>
      </c>
      <c r="BQ165" s="14">
        <v>0</v>
      </c>
      <c r="BR165" s="14">
        <v>0</v>
      </c>
      <c r="BS165" s="14">
        <v>0</v>
      </c>
      <c r="BT165" s="14">
        <v>0</v>
      </c>
      <c r="BU165" s="14">
        <v>0</v>
      </c>
      <c r="BV165" s="14">
        <v>0</v>
      </c>
      <c r="BW165" s="14">
        <v>0</v>
      </c>
      <c r="BX165" s="14">
        <v>0</v>
      </c>
      <c r="BY165" s="14">
        <v>0</v>
      </c>
      <c r="BZ165" s="14">
        <v>0</v>
      </c>
      <c r="CA165" s="14">
        <v>0</v>
      </c>
      <c r="CB165" s="14">
        <v>0</v>
      </c>
      <c r="CC165" s="14">
        <v>0</v>
      </c>
      <c r="CD165" s="14">
        <v>0</v>
      </c>
      <c r="CE165" s="14">
        <v>0</v>
      </c>
      <c r="CF165" s="14">
        <v>0</v>
      </c>
      <c r="CG165" s="14">
        <v>0</v>
      </c>
      <c r="CH165" s="14">
        <v>0</v>
      </c>
      <c r="CI165" s="14">
        <v>0</v>
      </c>
      <c r="CJ165" s="14">
        <v>0</v>
      </c>
      <c r="CK165" s="14">
        <v>0</v>
      </c>
      <c r="CL165" s="14">
        <v>0</v>
      </c>
      <c r="CM165" s="14">
        <v>0</v>
      </c>
      <c r="CN165" s="14">
        <v>0</v>
      </c>
      <c r="CO165" s="14">
        <v>0</v>
      </c>
      <c r="CP165" s="14">
        <v>0</v>
      </c>
      <c r="CQ165" s="14">
        <v>0</v>
      </c>
      <c r="CR165" s="14">
        <v>0</v>
      </c>
      <c r="CS165" s="14">
        <v>0</v>
      </c>
      <c r="CT165" s="14">
        <v>0</v>
      </c>
      <c r="CU165" s="14">
        <v>0</v>
      </c>
      <c r="CV165" s="14">
        <v>0</v>
      </c>
      <c r="CW165" s="14">
        <v>0</v>
      </c>
      <c r="CX165" s="14">
        <v>0</v>
      </c>
    </row>
    <row r="166" spans="1:102" ht="15">
      <c r="A166" s="13" t="s">
        <v>95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1.6117802779616133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5.005351545537069</v>
      </c>
      <c r="W166" s="14">
        <v>0</v>
      </c>
      <c r="X166" s="14">
        <v>0</v>
      </c>
      <c r="Y166" s="14">
        <v>0</v>
      </c>
      <c r="Z166" s="14">
        <v>0</v>
      </c>
      <c r="AA166" s="14">
        <v>0</v>
      </c>
      <c r="AB166" s="14">
        <v>0</v>
      </c>
      <c r="AC166" s="14">
        <v>0</v>
      </c>
      <c r="AD166" s="14">
        <v>0</v>
      </c>
      <c r="AE166" s="14">
        <v>0</v>
      </c>
      <c r="AF166" s="14">
        <v>0</v>
      </c>
      <c r="AG166" s="14">
        <v>0</v>
      </c>
      <c r="AH166" s="14">
        <v>0</v>
      </c>
      <c r="AI166" s="14">
        <v>0</v>
      </c>
      <c r="AJ166" s="14">
        <v>416.7316737004638</v>
      </c>
      <c r="AK166" s="14">
        <v>0</v>
      </c>
      <c r="AL166" s="14">
        <v>2.8780854366699673</v>
      </c>
      <c r="AM166" s="14">
        <v>43.6029879407186</v>
      </c>
      <c r="AN166" s="14">
        <v>0</v>
      </c>
      <c r="AO166" s="14">
        <v>0</v>
      </c>
      <c r="AP166" s="14">
        <v>0</v>
      </c>
      <c r="AQ166" s="14">
        <v>0</v>
      </c>
      <c r="AR166" s="14">
        <v>0</v>
      </c>
      <c r="AS166" s="14">
        <v>0</v>
      </c>
      <c r="AT166" s="14">
        <v>0</v>
      </c>
      <c r="AU166" s="14">
        <v>0</v>
      </c>
      <c r="AV166" s="14">
        <v>0</v>
      </c>
      <c r="AW166" s="14">
        <v>0</v>
      </c>
      <c r="AX166" s="14">
        <v>0</v>
      </c>
      <c r="AY166" s="14"/>
      <c r="AZ166" s="14"/>
      <c r="BA166" s="14">
        <v>0</v>
      </c>
      <c r="BB166" s="14">
        <v>0</v>
      </c>
      <c r="BC166" s="14">
        <v>0</v>
      </c>
      <c r="BD166" s="14"/>
      <c r="BE166" s="14">
        <v>0</v>
      </c>
      <c r="BF166" s="14">
        <v>0</v>
      </c>
      <c r="BG166" s="14">
        <v>0</v>
      </c>
      <c r="BH166" s="14">
        <v>0</v>
      </c>
      <c r="BI166" s="14">
        <v>0</v>
      </c>
      <c r="BJ166" s="14">
        <v>0</v>
      </c>
      <c r="BK166" s="14">
        <v>0</v>
      </c>
      <c r="BL166" s="14">
        <v>0</v>
      </c>
      <c r="BM166" s="14">
        <v>0</v>
      </c>
      <c r="BN166" s="14">
        <v>0</v>
      </c>
      <c r="BO166" s="14">
        <v>0</v>
      </c>
      <c r="BP166" s="14">
        <v>0</v>
      </c>
      <c r="BQ166" s="14">
        <v>0</v>
      </c>
      <c r="BR166" s="14">
        <v>0</v>
      </c>
      <c r="BS166" s="14">
        <v>0</v>
      </c>
      <c r="BT166" s="14">
        <v>0</v>
      </c>
      <c r="BU166" s="14">
        <v>0</v>
      </c>
      <c r="BV166" s="14">
        <v>0</v>
      </c>
      <c r="BW166" s="14">
        <v>0</v>
      </c>
      <c r="BX166" s="14">
        <v>0</v>
      </c>
      <c r="BY166" s="14">
        <v>0</v>
      </c>
      <c r="BZ166" s="14">
        <v>0</v>
      </c>
      <c r="CA166" s="14">
        <v>0</v>
      </c>
      <c r="CB166" s="14">
        <v>0</v>
      </c>
      <c r="CC166" s="14">
        <v>0</v>
      </c>
      <c r="CD166" s="14">
        <v>0</v>
      </c>
      <c r="CE166" s="14">
        <v>0</v>
      </c>
      <c r="CF166" s="14">
        <v>0</v>
      </c>
      <c r="CG166" s="14">
        <v>0</v>
      </c>
      <c r="CH166" s="14">
        <v>0</v>
      </c>
      <c r="CI166" s="14">
        <v>0</v>
      </c>
      <c r="CJ166" s="14">
        <v>0</v>
      </c>
      <c r="CK166" s="14">
        <v>0</v>
      </c>
      <c r="CL166" s="14">
        <v>0</v>
      </c>
      <c r="CM166" s="14">
        <v>0</v>
      </c>
      <c r="CN166" s="14">
        <v>0</v>
      </c>
      <c r="CO166" s="14">
        <v>0</v>
      </c>
      <c r="CP166" s="14">
        <v>0</v>
      </c>
      <c r="CQ166" s="14">
        <v>0</v>
      </c>
      <c r="CR166" s="14">
        <v>0</v>
      </c>
      <c r="CS166" s="14">
        <v>0</v>
      </c>
      <c r="CT166" s="14">
        <v>0</v>
      </c>
      <c r="CU166" s="14">
        <v>0</v>
      </c>
      <c r="CV166" s="14">
        <v>0</v>
      </c>
      <c r="CW166" s="14">
        <v>0</v>
      </c>
      <c r="CX166" s="14">
        <v>0</v>
      </c>
    </row>
    <row r="167" spans="1:102" ht="15">
      <c r="A167" s="13" t="s">
        <v>97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18.869622766379862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185.28685957917105</v>
      </c>
      <c r="W167" s="14">
        <v>0</v>
      </c>
      <c r="X167" s="14">
        <v>0</v>
      </c>
      <c r="Y167" s="14">
        <v>0</v>
      </c>
      <c r="Z167" s="14">
        <v>0</v>
      </c>
      <c r="AA167" s="14">
        <v>0</v>
      </c>
      <c r="AB167" s="14">
        <v>0</v>
      </c>
      <c r="AC167" s="14">
        <v>0</v>
      </c>
      <c r="AD167" s="14">
        <v>0</v>
      </c>
      <c r="AE167" s="14">
        <v>0</v>
      </c>
      <c r="AF167" s="14">
        <v>0</v>
      </c>
      <c r="AG167" s="14">
        <v>0</v>
      </c>
      <c r="AH167" s="14">
        <v>0</v>
      </c>
      <c r="AI167" s="14">
        <v>0</v>
      </c>
      <c r="AJ167" s="14">
        <v>10.209130005146694</v>
      </c>
      <c r="AK167" s="14">
        <v>0</v>
      </c>
      <c r="AL167" s="14">
        <v>0.15338756971195536</v>
      </c>
      <c r="AM167" s="14">
        <v>0.756105050674094</v>
      </c>
      <c r="AN167" s="14">
        <v>0</v>
      </c>
      <c r="AO167" s="14">
        <v>0</v>
      </c>
      <c r="AP167" s="14">
        <v>0</v>
      </c>
      <c r="AQ167" s="14">
        <v>0</v>
      </c>
      <c r="AR167" s="14">
        <v>0</v>
      </c>
      <c r="AS167" s="14">
        <v>0</v>
      </c>
      <c r="AT167" s="14">
        <v>0</v>
      </c>
      <c r="AU167" s="14">
        <v>0</v>
      </c>
      <c r="AV167" s="14">
        <v>0</v>
      </c>
      <c r="AW167" s="14">
        <v>0</v>
      </c>
      <c r="AX167" s="14">
        <v>0</v>
      </c>
      <c r="AY167" s="14"/>
      <c r="AZ167" s="14"/>
      <c r="BA167" s="14">
        <v>0</v>
      </c>
      <c r="BB167" s="14">
        <v>0</v>
      </c>
      <c r="BC167" s="14">
        <v>0</v>
      </c>
      <c r="BD167" s="14"/>
      <c r="BE167" s="14">
        <v>0</v>
      </c>
      <c r="BF167" s="14">
        <v>0</v>
      </c>
      <c r="BG167" s="14">
        <v>0</v>
      </c>
      <c r="BH167" s="14">
        <v>0</v>
      </c>
      <c r="BI167" s="14">
        <v>0</v>
      </c>
      <c r="BJ167" s="14">
        <v>0</v>
      </c>
      <c r="BK167" s="14">
        <v>0</v>
      </c>
      <c r="BL167" s="14">
        <v>0</v>
      </c>
      <c r="BM167" s="14">
        <v>0</v>
      </c>
      <c r="BN167" s="14">
        <v>0</v>
      </c>
      <c r="BO167" s="14">
        <v>0</v>
      </c>
      <c r="BP167" s="14">
        <v>0</v>
      </c>
      <c r="BQ167" s="14">
        <v>0</v>
      </c>
      <c r="BR167" s="14">
        <v>0</v>
      </c>
      <c r="BS167" s="14">
        <v>0</v>
      </c>
      <c r="BT167" s="14">
        <v>0</v>
      </c>
      <c r="BU167" s="14">
        <v>0</v>
      </c>
      <c r="BV167" s="14">
        <v>0</v>
      </c>
      <c r="BW167" s="14">
        <v>0</v>
      </c>
      <c r="BX167" s="14">
        <v>0</v>
      </c>
      <c r="BY167" s="14">
        <v>0</v>
      </c>
      <c r="BZ167" s="14">
        <v>0</v>
      </c>
      <c r="CA167" s="14">
        <v>0</v>
      </c>
      <c r="CB167" s="14">
        <v>0</v>
      </c>
      <c r="CC167" s="14">
        <v>0</v>
      </c>
      <c r="CD167" s="14">
        <v>0</v>
      </c>
      <c r="CE167" s="14">
        <v>0</v>
      </c>
      <c r="CF167" s="14">
        <v>0</v>
      </c>
      <c r="CG167" s="14">
        <v>0</v>
      </c>
      <c r="CH167" s="14">
        <v>0</v>
      </c>
      <c r="CI167" s="14">
        <v>0</v>
      </c>
      <c r="CJ167" s="14">
        <v>0</v>
      </c>
      <c r="CK167" s="14">
        <v>0</v>
      </c>
      <c r="CL167" s="14">
        <v>0</v>
      </c>
      <c r="CM167" s="14">
        <v>0</v>
      </c>
      <c r="CN167" s="14">
        <v>0</v>
      </c>
      <c r="CO167" s="14">
        <v>0</v>
      </c>
      <c r="CP167" s="14">
        <v>0</v>
      </c>
      <c r="CQ167" s="14">
        <v>0</v>
      </c>
      <c r="CR167" s="14">
        <v>0</v>
      </c>
      <c r="CS167" s="14">
        <v>0</v>
      </c>
      <c r="CT167" s="14">
        <v>0</v>
      </c>
      <c r="CU167" s="14">
        <v>0</v>
      </c>
      <c r="CV167" s="14">
        <v>0</v>
      </c>
      <c r="CW167" s="14">
        <v>0</v>
      </c>
      <c r="CX167" s="14">
        <v>0</v>
      </c>
    </row>
    <row r="168" spans="1:102" ht="15">
      <c r="A168" s="13" t="s">
        <v>98</v>
      </c>
      <c r="B168" s="14">
        <v>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0.03931171409662472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0.3702183095811442</v>
      </c>
      <c r="W168" s="14">
        <v>0</v>
      </c>
      <c r="X168" s="14">
        <v>0</v>
      </c>
      <c r="Y168" s="14">
        <v>0</v>
      </c>
      <c r="Z168" s="14">
        <v>0</v>
      </c>
      <c r="AA168" s="14">
        <v>0</v>
      </c>
      <c r="AB168" s="14">
        <v>0</v>
      </c>
      <c r="AC168" s="14">
        <v>0</v>
      </c>
      <c r="AD168" s="14">
        <v>0</v>
      </c>
      <c r="AE168" s="14">
        <v>0</v>
      </c>
      <c r="AF168" s="14">
        <v>0</v>
      </c>
      <c r="AG168" s="14">
        <v>0</v>
      </c>
      <c r="AH168" s="14">
        <v>0</v>
      </c>
      <c r="AI168" s="14">
        <v>0</v>
      </c>
      <c r="AJ168" s="14">
        <v>70.33257313432846</v>
      </c>
      <c r="AK168" s="14">
        <v>0</v>
      </c>
      <c r="AL168" s="14">
        <v>16.620593342149387</v>
      </c>
      <c r="AM168" s="14">
        <v>1.1829835479181396</v>
      </c>
      <c r="AN168" s="14">
        <v>0</v>
      </c>
      <c r="AO168" s="14">
        <v>0</v>
      </c>
      <c r="AP168" s="14">
        <v>0</v>
      </c>
      <c r="AQ168" s="14">
        <v>0</v>
      </c>
      <c r="AR168" s="14">
        <v>0</v>
      </c>
      <c r="AS168" s="14">
        <v>0</v>
      </c>
      <c r="AT168" s="14">
        <v>0</v>
      </c>
      <c r="AU168" s="14">
        <v>0</v>
      </c>
      <c r="AV168" s="14">
        <v>0</v>
      </c>
      <c r="AW168" s="14">
        <v>0</v>
      </c>
      <c r="AX168" s="14">
        <v>0</v>
      </c>
      <c r="AY168" s="14"/>
      <c r="AZ168" s="14"/>
      <c r="BA168" s="14">
        <v>0</v>
      </c>
      <c r="BB168" s="14">
        <v>0</v>
      </c>
      <c r="BC168" s="14">
        <v>0</v>
      </c>
      <c r="BD168" s="14"/>
      <c r="BE168" s="14">
        <v>0</v>
      </c>
      <c r="BF168" s="14">
        <v>0</v>
      </c>
      <c r="BG168" s="14">
        <v>0</v>
      </c>
      <c r="BH168" s="14">
        <v>0</v>
      </c>
      <c r="BI168" s="14">
        <v>0</v>
      </c>
      <c r="BJ168" s="14">
        <v>0</v>
      </c>
      <c r="BK168" s="14">
        <v>0</v>
      </c>
      <c r="BL168" s="14">
        <v>0</v>
      </c>
      <c r="BM168" s="14">
        <v>0</v>
      </c>
      <c r="BN168" s="14">
        <v>0</v>
      </c>
      <c r="BO168" s="14">
        <v>0</v>
      </c>
      <c r="BP168" s="14">
        <v>0</v>
      </c>
      <c r="BQ168" s="14">
        <v>0</v>
      </c>
      <c r="BR168" s="14">
        <v>0</v>
      </c>
      <c r="BS168" s="14">
        <v>0</v>
      </c>
      <c r="BT168" s="14">
        <v>0</v>
      </c>
      <c r="BU168" s="14">
        <v>0</v>
      </c>
      <c r="BV168" s="14">
        <v>0</v>
      </c>
      <c r="BW168" s="14">
        <v>0</v>
      </c>
      <c r="BX168" s="14">
        <v>0</v>
      </c>
      <c r="BY168" s="14">
        <v>0</v>
      </c>
      <c r="BZ168" s="14">
        <v>0</v>
      </c>
      <c r="CA168" s="14">
        <v>0</v>
      </c>
      <c r="CB168" s="14">
        <v>0</v>
      </c>
      <c r="CC168" s="14">
        <v>0</v>
      </c>
      <c r="CD168" s="14">
        <v>0</v>
      </c>
      <c r="CE168" s="14">
        <v>0</v>
      </c>
      <c r="CF168" s="14">
        <v>0</v>
      </c>
      <c r="CG168" s="14">
        <v>0</v>
      </c>
      <c r="CH168" s="14">
        <v>0</v>
      </c>
      <c r="CI168" s="14">
        <v>0</v>
      </c>
      <c r="CJ168" s="14">
        <v>0</v>
      </c>
      <c r="CK168" s="14">
        <v>0</v>
      </c>
      <c r="CL168" s="14">
        <v>0</v>
      </c>
      <c r="CM168" s="14">
        <v>0</v>
      </c>
      <c r="CN168" s="14">
        <v>0</v>
      </c>
      <c r="CO168" s="14">
        <v>0</v>
      </c>
      <c r="CP168" s="14">
        <v>0</v>
      </c>
      <c r="CQ168" s="14">
        <v>0</v>
      </c>
      <c r="CR168" s="14">
        <v>0</v>
      </c>
      <c r="CS168" s="14">
        <v>0</v>
      </c>
      <c r="CT168" s="14">
        <v>0</v>
      </c>
      <c r="CU168" s="14">
        <v>0</v>
      </c>
      <c r="CV168" s="14">
        <v>0</v>
      </c>
      <c r="CW168" s="14">
        <v>0</v>
      </c>
      <c r="CX168" s="14">
        <v>0</v>
      </c>
    </row>
    <row r="169" spans="1:102" ht="15">
      <c r="A169" s="13" t="s">
        <v>99</v>
      </c>
      <c r="B169" s="14">
        <v>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1.4152217074784899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3.67256563104495</v>
      </c>
      <c r="W169" s="14">
        <v>0</v>
      </c>
      <c r="X169" s="14">
        <v>0</v>
      </c>
      <c r="Y169" s="14">
        <v>0</v>
      </c>
      <c r="Z169" s="14">
        <v>0</v>
      </c>
      <c r="AA169" s="14">
        <v>0</v>
      </c>
      <c r="AB169" s="14">
        <v>0</v>
      </c>
      <c r="AC169" s="14">
        <v>0</v>
      </c>
      <c r="AD169" s="14">
        <v>0</v>
      </c>
      <c r="AE169" s="14">
        <v>0</v>
      </c>
      <c r="AF169" s="14">
        <v>0</v>
      </c>
      <c r="AG169" s="14">
        <v>0</v>
      </c>
      <c r="AH169" s="14">
        <v>0</v>
      </c>
      <c r="AI169" s="14">
        <v>0</v>
      </c>
      <c r="AJ169" s="14">
        <v>2.6284953165208473</v>
      </c>
      <c r="AK169" s="14">
        <v>0</v>
      </c>
      <c r="AL169" s="14">
        <v>0</v>
      </c>
      <c r="AM169" s="14">
        <v>30.336273859702672</v>
      </c>
      <c r="AN169" s="14">
        <v>0</v>
      </c>
      <c r="AO169" s="14">
        <v>0</v>
      </c>
      <c r="AP169" s="14">
        <v>0</v>
      </c>
      <c r="AQ169" s="14">
        <v>0</v>
      </c>
      <c r="AR169" s="14">
        <v>0</v>
      </c>
      <c r="AS169" s="14">
        <v>0</v>
      </c>
      <c r="AT169" s="14">
        <v>0</v>
      </c>
      <c r="AU169" s="14">
        <v>0</v>
      </c>
      <c r="AV169" s="14">
        <v>0</v>
      </c>
      <c r="AW169" s="14">
        <v>0</v>
      </c>
      <c r="AX169" s="14">
        <v>0</v>
      </c>
      <c r="AY169" s="14"/>
      <c r="AZ169" s="14"/>
      <c r="BA169" s="14">
        <v>0</v>
      </c>
      <c r="BB169" s="14">
        <v>0</v>
      </c>
      <c r="BC169" s="14">
        <v>0</v>
      </c>
      <c r="BD169" s="14"/>
      <c r="BE169" s="14">
        <v>0</v>
      </c>
      <c r="BF169" s="14">
        <v>0</v>
      </c>
      <c r="BG169" s="14">
        <v>0</v>
      </c>
      <c r="BH169" s="14">
        <v>0</v>
      </c>
      <c r="BI169" s="14">
        <v>0</v>
      </c>
      <c r="BJ169" s="14">
        <v>0</v>
      </c>
      <c r="BK169" s="14">
        <v>0</v>
      </c>
      <c r="BL169" s="14">
        <v>0</v>
      </c>
      <c r="BM169" s="14">
        <v>0</v>
      </c>
      <c r="BN169" s="14">
        <v>0</v>
      </c>
      <c r="BO169" s="14">
        <v>0</v>
      </c>
      <c r="BP169" s="14">
        <v>0</v>
      </c>
      <c r="BQ169" s="14">
        <v>0</v>
      </c>
      <c r="BR169" s="14">
        <v>0</v>
      </c>
      <c r="BS169" s="14">
        <v>0</v>
      </c>
      <c r="BT169" s="14">
        <v>0</v>
      </c>
      <c r="BU169" s="14">
        <v>0</v>
      </c>
      <c r="BV169" s="14">
        <v>0</v>
      </c>
      <c r="BW169" s="14">
        <v>0</v>
      </c>
      <c r="BX169" s="14">
        <v>0</v>
      </c>
      <c r="BY169" s="14">
        <v>0</v>
      </c>
      <c r="BZ169" s="14">
        <v>0</v>
      </c>
      <c r="CA169" s="14">
        <v>0</v>
      </c>
      <c r="CB169" s="14">
        <v>0</v>
      </c>
      <c r="CC169" s="14">
        <v>0</v>
      </c>
      <c r="CD169" s="14">
        <v>0</v>
      </c>
      <c r="CE169" s="14">
        <v>0</v>
      </c>
      <c r="CF169" s="14">
        <v>0</v>
      </c>
      <c r="CG169" s="14">
        <v>0</v>
      </c>
      <c r="CH169" s="14">
        <v>0</v>
      </c>
      <c r="CI169" s="14">
        <v>0</v>
      </c>
      <c r="CJ169" s="14">
        <v>0</v>
      </c>
      <c r="CK169" s="14">
        <v>0</v>
      </c>
      <c r="CL169" s="14">
        <v>0</v>
      </c>
      <c r="CM169" s="14">
        <v>0</v>
      </c>
      <c r="CN169" s="14">
        <v>0</v>
      </c>
      <c r="CO169" s="14">
        <v>0</v>
      </c>
      <c r="CP169" s="14">
        <v>0</v>
      </c>
      <c r="CQ169" s="14">
        <v>0</v>
      </c>
      <c r="CR169" s="14">
        <v>0</v>
      </c>
      <c r="CS169" s="14">
        <v>0</v>
      </c>
      <c r="CT169" s="14">
        <v>0</v>
      </c>
      <c r="CU169" s="14">
        <v>0</v>
      </c>
      <c r="CV169" s="14">
        <v>0</v>
      </c>
      <c r="CW169" s="14">
        <v>0</v>
      </c>
      <c r="CX169" s="14">
        <v>0</v>
      </c>
    </row>
    <row r="170" spans="1:102" ht="15">
      <c r="A170" s="13" t="s">
        <v>101</v>
      </c>
      <c r="B170" s="14">
        <v>0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  <c r="Z170" s="14">
        <v>0</v>
      </c>
      <c r="AA170" s="14">
        <v>0</v>
      </c>
      <c r="AB170" s="14">
        <v>0</v>
      </c>
      <c r="AC170" s="14">
        <v>0</v>
      </c>
      <c r="AD170" s="14">
        <v>0</v>
      </c>
      <c r="AE170" s="14">
        <v>0</v>
      </c>
      <c r="AF170" s="14">
        <v>0</v>
      </c>
      <c r="AG170" s="14">
        <v>0</v>
      </c>
      <c r="AH170" s="14">
        <v>0</v>
      </c>
      <c r="AI170" s="14">
        <v>0</v>
      </c>
      <c r="AJ170" s="14">
        <v>9.287801749871345</v>
      </c>
      <c r="AK170" s="14">
        <v>0</v>
      </c>
      <c r="AL170" s="14">
        <v>0</v>
      </c>
      <c r="AM170" s="14">
        <v>161.74509962243016</v>
      </c>
      <c r="AN170" s="14">
        <v>0</v>
      </c>
      <c r="AO170" s="14">
        <v>0</v>
      </c>
      <c r="AP170" s="14">
        <v>0</v>
      </c>
      <c r="AQ170" s="14">
        <v>0</v>
      </c>
      <c r="AR170" s="14">
        <v>0</v>
      </c>
      <c r="AS170" s="14">
        <v>0</v>
      </c>
      <c r="AT170" s="14">
        <v>0</v>
      </c>
      <c r="AU170" s="14">
        <v>0</v>
      </c>
      <c r="AV170" s="14">
        <v>0</v>
      </c>
      <c r="AW170" s="14">
        <v>0</v>
      </c>
      <c r="AX170" s="14">
        <v>0</v>
      </c>
      <c r="AY170" s="14"/>
      <c r="AZ170" s="14"/>
      <c r="BA170" s="14">
        <v>0</v>
      </c>
      <c r="BB170" s="14">
        <v>0</v>
      </c>
      <c r="BC170" s="14">
        <v>0</v>
      </c>
      <c r="BD170" s="14"/>
      <c r="BE170" s="14">
        <v>0</v>
      </c>
      <c r="BF170" s="14">
        <v>0</v>
      </c>
      <c r="BG170" s="14">
        <v>0</v>
      </c>
      <c r="BH170" s="14">
        <v>0</v>
      </c>
      <c r="BI170" s="14">
        <v>0</v>
      </c>
      <c r="BJ170" s="14">
        <v>0</v>
      </c>
      <c r="BK170" s="14">
        <v>0</v>
      </c>
      <c r="BL170" s="14">
        <v>0</v>
      </c>
      <c r="BM170" s="14">
        <v>0</v>
      </c>
      <c r="BN170" s="14">
        <v>0</v>
      </c>
      <c r="BO170" s="14">
        <v>0</v>
      </c>
      <c r="BP170" s="14">
        <v>0</v>
      </c>
      <c r="BQ170" s="14">
        <v>0</v>
      </c>
      <c r="BR170" s="14">
        <v>0</v>
      </c>
      <c r="BS170" s="14">
        <v>0</v>
      </c>
      <c r="BT170" s="14">
        <v>0</v>
      </c>
      <c r="BU170" s="14">
        <v>0</v>
      </c>
      <c r="BV170" s="14">
        <v>0</v>
      </c>
      <c r="BW170" s="14">
        <v>0</v>
      </c>
      <c r="BX170" s="14">
        <v>0</v>
      </c>
      <c r="BY170" s="14">
        <v>0</v>
      </c>
      <c r="BZ170" s="14">
        <v>0</v>
      </c>
      <c r="CA170" s="14">
        <v>0</v>
      </c>
      <c r="CB170" s="14">
        <v>0</v>
      </c>
      <c r="CC170" s="14">
        <v>0</v>
      </c>
      <c r="CD170" s="14">
        <v>0</v>
      </c>
      <c r="CE170" s="14">
        <v>0</v>
      </c>
      <c r="CF170" s="14">
        <v>0</v>
      </c>
      <c r="CG170" s="14">
        <v>0</v>
      </c>
      <c r="CH170" s="14">
        <v>0</v>
      </c>
      <c r="CI170" s="14">
        <v>0</v>
      </c>
      <c r="CJ170" s="14">
        <v>0</v>
      </c>
      <c r="CK170" s="14">
        <v>0</v>
      </c>
      <c r="CL170" s="14">
        <v>0</v>
      </c>
      <c r="CM170" s="14">
        <v>0</v>
      </c>
      <c r="CN170" s="14">
        <v>0</v>
      </c>
      <c r="CO170" s="14">
        <v>0</v>
      </c>
      <c r="CP170" s="14">
        <v>0</v>
      </c>
      <c r="CQ170" s="14">
        <v>0</v>
      </c>
      <c r="CR170" s="14">
        <v>0</v>
      </c>
      <c r="CS170" s="14">
        <v>0</v>
      </c>
      <c r="CT170" s="14">
        <v>0</v>
      </c>
      <c r="CU170" s="14">
        <v>0</v>
      </c>
      <c r="CV170" s="14">
        <v>0</v>
      </c>
      <c r="CW170" s="14">
        <v>0</v>
      </c>
      <c r="CX170" s="14">
        <v>0</v>
      </c>
    </row>
    <row r="171" spans="1:102" ht="15">
      <c r="A171" s="13" t="s">
        <v>105</v>
      </c>
      <c r="B171" s="14">
        <v>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  <c r="Z171" s="14">
        <v>0</v>
      </c>
      <c r="AA171" s="14">
        <v>0</v>
      </c>
      <c r="AB171" s="14">
        <v>0</v>
      </c>
      <c r="AC171" s="14">
        <v>0</v>
      </c>
      <c r="AD171" s="14">
        <v>0</v>
      </c>
      <c r="AE171" s="14">
        <v>0</v>
      </c>
      <c r="AF171" s="14">
        <v>0</v>
      </c>
      <c r="AG171" s="14">
        <v>0</v>
      </c>
      <c r="AH171" s="14">
        <v>0</v>
      </c>
      <c r="AI171" s="14">
        <v>0</v>
      </c>
      <c r="AJ171" s="14">
        <v>2.6217208440555875</v>
      </c>
      <c r="AK171" s="14">
        <v>0</v>
      </c>
      <c r="AL171" s="14">
        <v>0</v>
      </c>
      <c r="AM171" s="14">
        <v>31.08679879930168</v>
      </c>
      <c r="AN171" s="14">
        <v>0</v>
      </c>
      <c r="AO171" s="14">
        <v>0</v>
      </c>
      <c r="AP171" s="14">
        <v>0</v>
      </c>
      <c r="AQ171" s="14">
        <v>0</v>
      </c>
      <c r="AR171" s="14">
        <v>0</v>
      </c>
      <c r="AS171" s="14">
        <v>0</v>
      </c>
      <c r="AT171" s="14">
        <v>0</v>
      </c>
      <c r="AU171" s="14">
        <v>0</v>
      </c>
      <c r="AV171" s="14">
        <v>0</v>
      </c>
      <c r="AW171" s="14">
        <v>0</v>
      </c>
      <c r="AX171" s="14">
        <v>0</v>
      </c>
      <c r="AY171" s="14"/>
      <c r="AZ171" s="14"/>
      <c r="BA171" s="14">
        <v>0</v>
      </c>
      <c r="BB171" s="14">
        <v>0</v>
      </c>
      <c r="BC171" s="14">
        <v>0</v>
      </c>
      <c r="BD171" s="14"/>
      <c r="BE171" s="14">
        <v>0</v>
      </c>
      <c r="BF171" s="14">
        <v>0</v>
      </c>
      <c r="BG171" s="14">
        <v>0</v>
      </c>
      <c r="BH171" s="14">
        <v>0</v>
      </c>
      <c r="BI171" s="14">
        <v>0</v>
      </c>
      <c r="BJ171" s="14">
        <v>0</v>
      </c>
      <c r="BK171" s="14">
        <v>0</v>
      </c>
      <c r="BL171" s="14">
        <v>0</v>
      </c>
      <c r="BM171" s="14">
        <v>0</v>
      </c>
      <c r="BN171" s="14">
        <v>0</v>
      </c>
      <c r="BO171" s="14">
        <v>0</v>
      </c>
      <c r="BP171" s="14">
        <v>0</v>
      </c>
      <c r="BQ171" s="14">
        <v>0</v>
      </c>
      <c r="BR171" s="14">
        <v>0</v>
      </c>
      <c r="BS171" s="14">
        <v>0</v>
      </c>
      <c r="BT171" s="14">
        <v>0</v>
      </c>
      <c r="BU171" s="14">
        <v>0</v>
      </c>
      <c r="BV171" s="14">
        <v>0</v>
      </c>
      <c r="BW171" s="14">
        <v>0</v>
      </c>
      <c r="BX171" s="14">
        <v>0</v>
      </c>
      <c r="BY171" s="14">
        <v>0</v>
      </c>
      <c r="BZ171" s="14">
        <v>0</v>
      </c>
      <c r="CA171" s="14">
        <v>0</v>
      </c>
      <c r="CB171" s="14">
        <v>0</v>
      </c>
      <c r="CC171" s="14">
        <v>0</v>
      </c>
      <c r="CD171" s="14">
        <v>0</v>
      </c>
      <c r="CE171" s="14">
        <v>0</v>
      </c>
      <c r="CF171" s="14">
        <v>0</v>
      </c>
      <c r="CG171" s="14">
        <v>0</v>
      </c>
      <c r="CH171" s="14">
        <v>0</v>
      </c>
      <c r="CI171" s="14">
        <v>0</v>
      </c>
      <c r="CJ171" s="14">
        <v>0</v>
      </c>
      <c r="CK171" s="14">
        <v>0</v>
      </c>
      <c r="CL171" s="14">
        <v>0</v>
      </c>
      <c r="CM171" s="14">
        <v>0</v>
      </c>
      <c r="CN171" s="14">
        <v>0</v>
      </c>
      <c r="CO171" s="14">
        <v>0</v>
      </c>
      <c r="CP171" s="14">
        <v>0</v>
      </c>
      <c r="CQ171" s="14">
        <v>0</v>
      </c>
      <c r="CR171" s="14">
        <v>0</v>
      </c>
      <c r="CS171" s="14">
        <v>0</v>
      </c>
      <c r="CT171" s="14">
        <v>0</v>
      </c>
      <c r="CU171" s="14">
        <v>0</v>
      </c>
      <c r="CV171" s="14">
        <v>0</v>
      </c>
      <c r="CW171" s="14">
        <v>0</v>
      </c>
      <c r="CX171" s="14">
        <v>0</v>
      </c>
    </row>
    <row r="172" spans="1:102" ht="15">
      <c r="A172" s="13" t="s">
        <v>26</v>
      </c>
      <c r="B172" s="14">
        <v>0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1.1400397088021168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  <c r="Z172" s="14">
        <v>0</v>
      </c>
      <c r="AA172" s="14">
        <v>0</v>
      </c>
      <c r="AB172" s="14">
        <v>0</v>
      </c>
      <c r="AC172" s="14">
        <v>0</v>
      </c>
      <c r="AD172" s="14">
        <v>0</v>
      </c>
      <c r="AE172" s="14">
        <v>0</v>
      </c>
      <c r="AF172" s="14">
        <v>0</v>
      </c>
      <c r="AG172" s="14">
        <v>0</v>
      </c>
      <c r="AH172" s="14">
        <v>0</v>
      </c>
      <c r="AI172" s="14">
        <v>0</v>
      </c>
      <c r="AJ172" s="14">
        <v>6.43574884199692</v>
      </c>
      <c r="AK172" s="14">
        <v>0</v>
      </c>
      <c r="AL172" s="14">
        <v>0.01782096245616079</v>
      </c>
      <c r="AM172" s="14">
        <v>152.51001579316357</v>
      </c>
      <c r="AN172" s="14">
        <v>0</v>
      </c>
      <c r="AO172" s="14">
        <v>0</v>
      </c>
      <c r="AP172" s="14">
        <v>0</v>
      </c>
      <c r="AQ172" s="14">
        <v>0</v>
      </c>
      <c r="AR172" s="14">
        <v>0</v>
      </c>
      <c r="AS172" s="14">
        <v>0</v>
      </c>
      <c r="AT172" s="14">
        <v>0</v>
      </c>
      <c r="AU172" s="14">
        <v>0</v>
      </c>
      <c r="AV172" s="14">
        <v>0</v>
      </c>
      <c r="AW172" s="14">
        <v>0</v>
      </c>
      <c r="AX172" s="14">
        <v>0</v>
      </c>
      <c r="AY172" s="14"/>
      <c r="AZ172" s="14"/>
      <c r="BA172" s="14">
        <v>0</v>
      </c>
      <c r="BB172" s="14">
        <v>0</v>
      </c>
      <c r="BC172" s="14">
        <v>0</v>
      </c>
      <c r="BD172" s="14"/>
      <c r="BE172" s="14">
        <v>0</v>
      </c>
      <c r="BF172" s="14">
        <v>0</v>
      </c>
      <c r="BG172" s="14">
        <v>0</v>
      </c>
      <c r="BH172" s="14">
        <v>0</v>
      </c>
      <c r="BI172" s="14">
        <v>0</v>
      </c>
      <c r="BJ172" s="14">
        <v>0</v>
      </c>
      <c r="BK172" s="14">
        <v>0</v>
      </c>
      <c r="BL172" s="14">
        <v>0</v>
      </c>
      <c r="BM172" s="14">
        <v>0</v>
      </c>
      <c r="BN172" s="14">
        <v>0</v>
      </c>
      <c r="BO172" s="14">
        <v>0</v>
      </c>
      <c r="BP172" s="14">
        <v>0</v>
      </c>
      <c r="BQ172" s="14">
        <v>0</v>
      </c>
      <c r="BR172" s="14">
        <v>0</v>
      </c>
      <c r="BS172" s="14">
        <v>0</v>
      </c>
      <c r="BT172" s="14">
        <v>0</v>
      </c>
      <c r="BU172" s="14">
        <v>0</v>
      </c>
      <c r="BV172" s="14">
        <v>0</v>
      </c>
      <c r="BW172" s="14">
        <v>0</v>
      </c>
      <c r="BX172" s="14">
        <v>0</v>
      </c>
      <c r="BY172" s="14">
        <v>0</v>
      </c>
      <c r="BZ172" s="14">
        <v>0</v>
      </c>
      <c r="CA172" s="14">
        <v>0</v>
      </c>
      <c r="CB172" s="14">
        <v>0</v>
      </c>
      <c r="CC172" s="14">
        <v>0</v>
      </c>
      <c r="CD172" s="14">
        <v>0</v>
      </c>
      <c r="CE172" s="14">
        <v>0</v>
      </c>
      <c r="CF172" s="14">
        <v>0</v>
      </c>
      <c r="CG172" s="14">
        <v>0</v>
      </c>
      <c r="CH172" s="14">
        <v>0</v>
      </c>
      <c r="CI172" s="14">
        <v>0</v>
      </c>
      <c r="CJ172" s="14">
        <v>0</v>
      </c>
      <c r="CK172" s="14">
        <v>0</v>
      </c>
      <c r="CL172" s="14">
        <v>0</v>
      </c>
      <c r="CM172" s="14">
        <v>0</v>
      </c>
      <c r="CN172" s="14">
        <v>0</v>
      </c>
      <c r="CO172" s="14">
        <v>0</v>
      </c>
      <c r="CP172" s="14">
        <v>0</v>
      </c>
      <c r="CQ172" s="14">
        <v>0</v>
      </c>
      <c r="CR172" s="14">
        <v>0</v>
      </c>
      <c r="CS172" s="14">
        <v>0</v>
      </c>
      <c r="CT172" s="14">
        <v>0</v>
      </c>
      <c r="CU172" s="14">
        <v>0</v>
      </c>
      <c r="CV172" s="14">
        <v>0</v>
      </c>
      <c r="CW172" s="14">
        <v>0</v>
      </c>
      <c r="CX172" s="14">
        <v>0</v>
      </c>
    </row>
    <row r="173" spans="1:102" ht="15">
      <c r="A173" s="13" t="s">
        <v>110</v>
      </c>
      <c r="B173" s="14">
        <v>0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66.39748510919915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31.261234061031814</v>
      </c>
      <c r="W173" s="14">
        <v>0</v>
      </c>
      <c r="X173" s="14">
        <v>0</v>
      </c>
      <c r="Y173" s="14">
        <v>0</v>
      </c>
      <c r="Z173" s="14">
        <v>0</v>
      </c>
      <c r="AA173" s="14">
        <v>0</v>
      </c>
      <c r="AB173" s="14">
        <v>0</v>
      </c>
      <c r="AC173" s="14">
        <v>0</v>
      </c>
      <c r="AD173" s="14">
        <v>0</v>
      </c>
      <c r="AE173" s="14">
        <v>0</v>
      </c>
      <c r="AF173" s="14">
        <v>0</v>
      </c>
      <c r="AG173" s="14">
        <v>0</v>
      </c>
      <c r="AH173" s="14">
        <v>0</v>
      </c>
      <c r="AI173" s="14">
        <v>0</v>
      </c>
      <c r="AJ173" s="14">
        <v>14.917388368502335</v>
      </c>
      <c r="AK173" s="14">
        <v>0</v>
      </c>
      <c r="AL173" s="14">
        <v>0.0782849422181349</v>
      </c>
      <c r="AM173" s="14">
        <v>7.307155452824547</v>
      </c>
      <c r="AN173" s="14">
        <v>0</v>
      </c>
      <c r="AO173" s="14">
        <v>0</v>
      </c>
      <c r="AP173" s="14">
        <v>0</v>
      </c>
      <c r="AQ173" s="14">
        <v>0</v>
      </c>
      <c r="AR173" s="14">
        <v>0</v>
      </c>
      <c r="AS173" s="14">
        <v>0</v>
      </c>
      <c r="AT173" s="14">
        <v>0</v>
      </c>
      <c r="AU173" s="14">
        <v>0</v>
      </c>
      <c r="AV173" s="14">
        <v>0</v>
      </c>
      <c r="AW173" s="14">
        <v>0</v>
      </c>
      <c r="AX173" s="14">
        <v>0</v>
      </c>
      <c r="AY173" s="14"/>
      <c r="AZ173" s="14"/>
      <c r="BA173" s="14">
        <v>0</v>
      </c>
      <c r="BB173" s="14">
        <v>0</v>
      </c>
      <c r="BC173" s="14">
        <v>0</v>
      </c>
      <c r="BD173" s="14"/>
      <c r="BE173" s="14">
        <v>0</v>
      </c>
      <c r="BF173" s="14">
        <v>0</v>
      </c>
      <c r="BG173" s="14">
        <v>0</v>
      </c>
      <c r="BH173" s="14">
        <v>0</v>
      </c>
      <c r="BI173" s="14">
        <v>0</v>
      </c>
      <c r="BJ173" s="14">
        <v>0</v>
      </c>
      <c r="BK173" s="14">
        <v>0</v>
      </c>
      <c r="BL173" s="14">
        <v>0</v>
      </c>
      <c r="BM173" s="14">
        <v>0</v>
      </c>
      <c r="BN173" s="14">
        <v>0</v>
      </c>
      <c r="BO173" s="14">
        <v>0</v>
      </c>
      <c r="BP173" s="14">
        <v>0</v>
      </c>
      <c r="BQ173" s="14">
        <v>0</v>
      </c>
      <c r="BR173" s="14">
        <v>0</v>
      </c>
      <c r="BS173" s="14">
        <v>0</v>
      </c>
      <c r="BT173" s="14">
        <v>0</v>
      </c>
      <c r="BU173" s="14">
        <v>0</v>
      </c>
      <c r="BV173" s="14">
        <v>0</v>
      </c>
      <c r="BW173" s="14">
        <v>0</v>
      </c>
      <c r="BX173" s="14">
        <v>0</v>
      </c>
      <c r="BY173" s="14">
        <v>0</v>
      </c>
      <c r="BZ173" s="14">
        <v>0</v>
      </c>
      <c r="CA173" s="14">
        <v>0</v>
      </c>
      <c r="CB173" s="14">
        <v>0</v>
      </c>
      <c r="CC173" s="14">
        <v>0</v>
      </c>
      <c r="CD173" s="14">
        <v>0</v>
      </c>
      <c r="CE173" s="14">
        <v>0</v>
      </c>
      <c r="CF173" s="14">
        <v>0</v>
      </c>
      <c r="CG173" s="14">
        <v>0</v>
      </c>
      <c r="CH173" s="14">
        <v>0</v>
      </c>
      <c r="CI173" s="14">
        <v>0</v>
      </c>
      <c r="CJ173" s="14">
        <v>0</v>
      </c>
      <c r="CK173" s="14">
        <v>0</v>
      </c>
      <c r="CL173" s="14">
        <v>0</v>
      </c>
      <c r="CM173" s="14">
        <v>0</v>
      </c>
      <c r="CN173" s="14">
        <v>0</v>
      </c>
      <c r="CO173" s="14">
        <v>0</v>
      </c>
      <c r="CP173" s="14">
        <v>0</v>
      </c>
      <c r="CQ173" s="14">
        <v>0</v>
      </c>
      <c r="CR173" s="14">
        <v>0</v>
      </c>
      <c r="CS173" s="14">
        <v>0</v>
      </c>
      <c r="CT173" s="14">
        <v>0</v>
      </c>
      <c r="CU173" s="14">
        <v>0</v>
      </c>
      <c r="CV173" s="14">
        <v>0</v>
      </c>
      <c r="CW173" s="14">
        <v>0</v>
      </c>
      <c r="CX173" s="14">
        <v>0</v>
      </c>
    </row>
    <row r="174" spans="1:102" ht="15">
      <c r="A174" s="13" t="s">
        <v>111</v>
      </c>
      <c r="B174" s="14">
        <v>0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56.08066953535172</v>
      </c>
      <c r="W174" s="14">
        <v>0</v>
      </c>
      <c r="X174" s="14">
        <v>0</v>
      </c>
      <c r="Y174" s="14">
        <v>0</v>
      </c>
      <c r="Z174" s="14">
        <v>0</v>
      </c>
      <c r="AA174" s="14">
        <v>0</v>
      </c>
      <c r="AB174" s="14">
        <v>0</v>
      </c>
      <c r="AC174" s="14">
        <v>0</v>
      </c>
      <c r="AD174" s="14">
        <v>0</v>
      </c>
      <c r="AE174" s="14">
        <v>0</v>
      </c>
      <c r="AF174" s="14">
        <v>0</v>
      </c>
      <c r="AG174" s="14">
        <v>0</v>
      </c>
      <c r="AH174" s="14">
        <v>0</v>
      </c>
      <c r="AI174" s="14">
        <v>0</v>
      </c>
      <c r="AJ174" s="14">
        <v>0.013548944930519832</v>
      </c>
      <c r="AK174" s="14">
        <v>0</v>
      </c>
      <c r="AL174" s="14">
        <v>0</v>
      </c>
      <c r="AM174" s="14">
        <v>0</v>
      </c>
      <c r="AN174" s="14">
        <v>0</v>
      </c>
      <c r="AO174" s="14">
        <v>0</v>
      </c>
      <c r="AP174" s="14">
        <v>0</v>
      </c>
      <c r="AQ174" s="14">
        <v>0</v>
      </c>
      <c r="AR174" s="14">
        <v>0</v>
      </c>
      <c r="AS174" s="14">
        <v>0</v>
      </c>
      <c r="AT174" s="14">
        <v>0</v>
      </c>
      <c r="AU174" s="14">
        <v>0</v>
      </c>
      <c r="AV174" s="14">
        <v>0</v>
      </c>
      <c r="AW174" s="14">
        <v>0</v>
      </c>
      <c r="AX174" s="14">
        <v>0</v>
      </c>
      <c r="AY174" s="14"/>
      <c r="AZ174" s="14"/>
      <c r="BA174" s="14">
        <v>0</v>
      </c>
      <c r="BB174" s="14">
        <v>0</v>
      </c>
      <c r="BC174" s="14">
        <v>0</v>
      </c>
      <c r="BD174" s="14"/>
      <c r="BE174" s="14">
        <v>0</v>
      </c>
      <c r="BF174" s="14">
        <v>0</v>
      </c>
      <c r="BG174" s="14">
        <v>0</v>
      </c>
      <c r="BH174" s="14">
        <v>0</v>
      </c>
      <c r="BI174" s="14">
        <v>0</v>
      </c>
      <c r="BJ174" s="14">
        <v>0</v>
      </c>
      <c r="BK174" s="14">
        <v>0</v>
      </c>
      <c r="BL174" s="14">
        <v>0</v>
      </c>
      <c r="BM174" s="14">
        <v>0</v>
      </c>
      <c r="BN174" s="14">
        <v>0</v>
      </c>
      <c r="BO174" s="14">
        <v>0</v>
      </c>
      <c r="BP174" s="14">
        <v>0</v>
      </c>
      <c r="BQ174" s="14">
        <v>0</v>
      </c>
      <c r="BR174" s="14">
        <v>0</v>
      </c>
      <c r="BS174" s="14">
        <v>0</v>
      </c>
      <c r="BT174" s="14">
        <v>0</v>
      </c>
      <c r="BU174" s="14">
        <v>0</v>
      </c>
      <c r="BV174" s="14">
        <v>0</v>
      </c>
      <c r="BW174" s="14">
        <v>0</v>
      </c>
      <c r="BX174" s="14">
        <v>0</v>
      </c>
      <c r="BY174" s="14">
        <v>0</v>
      </c>
      <c r="BZ174" s="14">
        <v>0</v>
      </c>
      <c r="CA174" s="14">
        <v>0</v>
      </c>
      <c r="CB174" s="14">
        <v>0</v>
      </c>
      <c r="CC174" s="14">
        <v>0</v>
      </c>
      <c r="CD174" s="14">
        <v>0</v>
      </c>
      <c r="CE174" s="14">
        <v>0</v>
      </c>
      <c r="CF174" s="14">
        <v>0</v>
      </c>
      <c r="CG174" s="14">
        <v>0</v>
      </c>
      <c r="CH174" s="14">
        <v>0</v>
      </c>
      <c r="CI174" s="14">
        <v>0</v>
      </c>
      <c r="CJ174" s="14">
        <v>0</v>
      </c>
      <c r="CK174" s="14">
        <v>0</v>
      </c>
      <c r="CL174" s="14">
        <v>0</v>
      </c>
      <c r="CM174" s="14">
        <v>0</v>
      </c>
      <c r="CN174" s="14">
        <v>0</v>
      </c>
      <c r="CO174" s="14">
        <v>0</v>
      </c>
      <c r="CP174" s="14">
        <v>0</v>
      </c>
      <c r="CQ174" s="14">
        <v>0</v>
      </c>
      <c r="CR174" s="14">
        <v>0</v>
      </c>
      <c r="CS174" s="14">
        <v>0</v>
      </c>
      <c r="CT174" s="14">
        <v>0</v>
      </c>
      <c r="CU174" s="14">
        <v>0</v>
      </c>
      <c r="CV174" s="14">
        <v>0</v>
      </c>
      <c r="CW174" s="14">
        <v>0</v>
      </c>
      <c r="CX174" s="14">
        <v>0</v>
      </c>
    </row>
    <row r="175" spans="1:102" ht="15">
      <c r="A175" s="13" t="s">
        <v>91</v>
      </c>
      <c r="B175" s="14">
        <v>0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  <c r="Z175" s="14">
        <v>0</v>
      </c>
      <c r="AA175" s="14">
        <v>0</v>
      </c>
      <c r="AB175" s="14">
        <v>0</v>
      </c>
      <c r="AC175" s="14">
        <v>0</v>
      </c>
      <c r="AD175" s="14">
        <v>0</v>
      </c>
      <c r="AE175" s="14">
        <v>0</v>
      </c>
      <c r="AF175" s="14">
        <v>0</v>
      </c>
      <c r="AG175" s="14">
        <v>0</v>
      </c>
      <c r="AH175" s="14">
        <v>0</v>
      </c>
      <c r="AI175" s="14">
        <v>0</v>
      </c>
      <c r="AJ175" s="14">
        <v>0</v>
      </c>
      <c r="AK175" s="14">
        <v>0</v>
      </c>
      <c r="AL175" s="14">
        <v>0</v>
      </c>
      <c r="AM175" s="14">
        <v>0</v>
      </c>
      <c r="AN175" s="14">
        <v>0</v>
      </c>
      <c r="AO175" s="14">
        <v>0</v>
      </c>
      <c r="AP175" s="14">
        <v>0</v>
      </c>
      <c r="AQ175" s="14">
        <v>0</v>
      </c>
      <c r="AR175" s="14">
        <v>0</v>
      </c>
      <c r="AS175" s="14">
        <v>0</v>
      </c>
      <c r="AT175" s="14">
        <v>0</v>
      </c>
      <c r="AU175" s="14">
        <v>0</v>
      </c>
      <c r="AV175" s="14">
        <v>0</v>
      </c>
      <c r="AW175" s="14">
        <v>0</v>
      </c>
      <c r="AX175" s="14">
        <v>0</v>
      </c>
      <c r="AY175" s="14"/>
      <c r="AZ175" s="14"/>
      <c r="BA175" s="14">
        <v>0</v>
      </c>
      <c r="BB175" s="14">
        <v>0</v>
      </c>
      <c r="BC175" s="14">
        <v>0</v>
      </c>
      <c r="BD175" s="14"/>
      <c r="BE175" s="14">
        <v>0</v>
      </c>
      <c r="BF175" s="14">
        <v>0</v>
      </c>
      <c r="BG175" s="14">
        <v>0</v>
      </c>
      <c r="BH175" s="14">
        <v>0</v>
      </c>
      <c r="BI175" s="14">
        <v>0</v>
      </c>
      <c r="BJ175" s="14">
        <v>0</v>
      </c>
      <c r="BK175" s="14">
        <v>0</v>
      </c>
      <c r="BL175" s="14">
        <v>0</v>
      </c>
      <c r="BM175" s="14">
        <v>0</v>
      </c>
      <c r="BN175" s="14">
        <v>0</v>
      </c>
      <c r="BO175" s="14">
        <v>0</v>
      </c>
      <c r="BP175" s="14">
        <v>0</v>
      </c>
      <c r="BQ175" s="14">
        <v>0</v>
      </c>
      <c r="BR175" s="14">
        <v>0</v>
      </c>
      <c r="BS175" s="14">
        <v>0</v>
      </c>
      <c r="BT175" s="14">
        <v>0</v>
      </c>
      <c r="BU175" s="14">
        <v>0</v>
      </c>
      <c r="BV175" s="14">
        <v>0</v>
      </c>
      <c r="BW175" s="14">
        <v>0</v>
      </c>
      <c r="BX175" s="14">
        <v>0</v>
      </c>
      <c r="BY175" s="14">
        <v>0</v>
      </c>
      <c r="BZ175" s="14">
        <v>0</v>
      </c>
      <c r="CA175" s="14">
        <v>0</v>
      </c>
      <c r="CB175" s="14">
        <v>0</v>
      </c>
      <c r="CC175" s="14">
        <v>0</v>
      </c>
      <c r="CD175" s="14">
        <v>0</v>
      </c>
      <c r="CE175" s="14">
        <v>0</v>
      </c>
      <c r="CF175" s="14">
        <v>0</v>
      </c>
      <c r="CG175" s="14">
        <v>0</v>
      </c>
      <c r="CH175" s="14">
        <v>0</v>
      </c>
      <c r="CI175" s="14">
        <v>0</v>
      </c>
      <c r="CJ175" s="14">
        <v>0</v>
      </c>
      <c r="CK175" s="14">
        <v>0</v>
      </c>
      <c r="CL175" s="14">
        <v>0</v>
      </c>
      <c r="CM175" s="14">
        <v>0</v>
      </c>
      <c r="CN175" s="14">
        <v>0</v>
      </c>
      <c r="CO175" s="14">
        <v>0</v>
      </c>
      <c r="CP175" s="14">
        <v>0</v>
      </c>
      <c r="CQ175" s="14">
        <v>0</v>
      </c>
      <c r="CR175" s="14">
        <v>0</v>
      </c>
      <c r="CS175" s="14">
        <v>0</v>
      </c>
      <c r="CT175" s="14">
        <v>0</v>
      </c>
      <c r="CU175" s="14">
        <v>0</v>
      </c>
      <c r="CV175" s="14">
        <v>0</v>
      </c>
      <c r="CW175" s="14">
        <v>0</v>
      </c>
      <c r="CX175" s="14">
        <v>0</v>
      </c>
    </row>
    <row r="176" spans="1:102" ht="15">
      <c r="A176" s="13" t="s">
        <v>96</v>
      </c>
      <c r="B176" s="14">
        <v>0</v>
      </c>
      <c r="C176" s="14">
        <v>0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0.275181998676373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  <c r="U176" s="14">
        <v>0</v>
      </c>
      <c r="V176" s="14">
        <v>0</v>
      </c>
      <c r="W176" s="14">
        <v>0</v>
      </c>
      <c r="X176" s="14">
        <v>0</v>
      </c>
      <c r="Y176" s="14">
        <v>0</v>
      </c>
      <c r="Z176" s="14">
        <v>0</v>
      </c>
      <c r="AA176" s="14">
        <v>0</v>
      </c>
      <c r="AB176" s="14">
        <v>0</v>
      </c>
      <c r="AC176" s="14">
        <v>0</v>
      </c>
      <c r="AD176" s="14">
        <v>0</v>
      </c>
      <c r="AE176" s="14">
        <v>0</v>
      </c>
      <c r="AF176" s="14">
        <v>0</v>
      </c>
      <c r="AG176" s="14">
        <v>0</v>
      </c>
      <c r="AH176" s="14">
        <v>0</v>
      </c>
      <c r="AI176" s="14">
        <v>0</v>
      </c>
      <c r="AJ176" s="14">
        <v>18.995620792588806</v>
      </c>
      <c r="AK176" s="14">
        <v>0</v>
      </c>
      <c r="AL176" s="14">
        <v>0</v>
      </c>
      <c r="AM176" s="14">
        <v>73.53470374747756</v>
      </c>
      <c r="AN176" s="14">
        <v>0</v>
      </c>
      <c r="AO176" s="14">
        <v>0</v>
      </c>
      <c r="AP176" s="14">
        <v>0</v>
      </c>
      <c r="AQ176" s="14">
        <v>0</v>
      </c>
      <c r="AR176" s="14">
        <v>0</v>
      </c>
      <c r="AS176" s="14">
        <v>0</v>
      </c>
      <c r="AT176" s="14">
        <v>0</v>
      </c>
      <c r="AU176" s="14">
        <v>0</v>
      </c>
      <c r="AV176" s="14">
        <v>0</v>
      </c>
      <c r="AW176" s="14">
        <v>0</v>
      </c>
      <c r="AX176" s="14">
        <v>0</v>
      </c>
      <c r="AY176" s="14"/>
      <c r="AZ176" s="14"/>
      <c r="BA176" s="14">
        <v>0</v>
      </c>
      <c r="BB176" s="14">
        <v>0</v>
      </c>
      <c r="BC176" s="14">
        <v>0</v>
      </c>
      <c r="BD176" s="14"/>
      <c r="BE176" s="14">
        <v>0</v>
      </c>
      <c r="BF176" s="14">
        <v>0</v>
      </c>
      <c r="BG176" s="14">
        <v>0</v>
      </c>
      <c r="BH176" s="14">
        <v>0</v>
      </c>
      <c r="BI176" s="14">
        <v>0</v>
      </c>
      <c r="BJ176" s="14">
        <v>0</v>
      </c>
      <c r="BK176" s="14">
        <v>0</v>
      </c>
      <c r="BL176" s="14">
        <v>0</v>
      </c>
      <c r="BM176" s="14">
        <v>0</v>
      </c>
      <c r="BN176" s="14">
        <v>0</v>
      </c>
      <c r="BO176" s="14">
        <v>0</v>
      </c>
      <c r="BP176" s="14">
        <v>0</v>
      </c>
      <c r="BQ176" s="14">
        <v>0</v>
      </c>
      <c r="BR176" s="14">
        <v>0</v>
      </c>
      <c r="BS176" s="14">
        <v>0</v>
      </c>
      <c r="BT176" s="14">
        <v>0</v>
      </c>
      <c r="BU176" s="14">
        <v>0</v>
      </c>
      <c r="BV176" s="14">
        <v>0</v>
      </c>
      <c r="BW176" s="14">
        <v>0</v>
      </c>
      <c r="BX176" s="14">
        <v>0</v>
      </c>
      <c r="BY176" s="14">
        <v>0</v>
      </c>
      <c r="BZ176" s="14">
        <v>0</v>
      </c>
      <c r="CA176" s="14">
        <v>0</v>
      </c>
      <c r="CB176" s="14">
        <v>0</v>
      </c>
      <c r="CC176" s="14">
        <v>0</v>
      </c>
      <c r="CD176" s="14">
        <v>0</v>
      </c>
      <c r="CE176" s="14">
        <v>0</v>
      </c>
      <c r="CF176" s="14">
        <v>0</v>
      </c>
      <c r="CG176" s="14">
        <v>0</v>
      </c>
      <c r="CH176" s="14">
        <v>0</v>
      </c>
      <c r="CI176" s="14">
        <v>0</v>
      </c>
      <c r="CJ176" s="14">
        <v>0</v>
      </c>
      <c r="CK176" s="14">
        <v>0</v>
      </c>
      <c r="CL176" s="14">
        <v>0</v>
      </c>
      <c r="CM176" s="14">
        <v>0</v>
      </c>
      <c r="CN176" s="14">
        <v>0</v>
      </c>
      <c r="CO176" s="14">
        <v>0</v>
      </c>
      <c r="CP176" s="14">
        <v>0</v>
      </c>
      <c r="CQ176" s="14">
        <v>0</v>
      </c>
      <c r="CR176" s="14">
        <v>0</v>
      </c>
      <c r="CS176" s="14">
        <v>0</v>
      </c>
      <c r="CT176" s="14">
        <v>0</v>
      </c>
      <c r="CU176" s="14">
        <v>0</v>
      </c>
      <c r="CV176" s="14">
        <v>0</v>
      </c>
      <c r="CW176" s="14">
        <v>0</v>
      </c>
      <c r="CX176" s="14">
        <v>0</v>
      </c>
    </row>
    <row r="177" spans="1:102" ht="15">
      <c r="A177" s="13" t="s">
        <v>100</v>
      </c>
      <c r="B177" s="14">
        <v>0</v>
      </c>
      <c r="C177" s="14">
        <v>0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0</v>
      </c>
      <c r="W177" s="14">
        <v>0</v>
      </c>
      <c r="X177" s="14">
        <v>0</v>
      </c>
      <c r="Y177" s="14">
        <v>0</v>
      </c>
      <c r="Z177" s="14">
        <v>0</v>
      </c>
      <c r="AA177" s="14">
        <v>0</v>
      </c>
      <c r="AB177" s="14">
        <v>0</v>
      </c>
      <c r="AC177" s="14">
        <v>0</v>
      </c>
      <c r="AD177" s="14">
        <v>0</v>
      </c>
      <c r="AE177" s="14">
        <v>0</v>
      </c>
      <c r="AF177" s="14">
        <v>0</v>
      </c>
      <c r="AG177" s="14">
        <v>0</v>
      </c>
      <c r="AH177" s="14">
        <v>0</v>
      </c>
      <c r="AI177" s="14">
        <v>0</v>
      </c>
      <c r="AJ177" s="14">
        <v>0</v>
      </c>
      <c r="AK177" s="14">
        <v>0</v>
      </c>
      <c r="AL177" s="14">
        <v>0</v>
      </c>
      <c r="AM177" s="14">
        <v>0</v>
      </c>
      <c r="AN177" s="14">
        <v>0</v>
      </c>
      <c r="AO177" s="14">
        <v>0</v>
      </c>
      <c r="AP177" s="14">
        <v>0</v>
      </c>
      <c r="AQ177" s="14">
        <v>0</v>
      </c>
      <c r="AR177" s="14">
        <v>0</v>
      </c>
      <c r="AS177" s="14">
        <v>0</v>
      </c>
      <c r="AT177" s="14">
        <v>0</v>
      </c>
      <c r="AU177" s="14">
        <v>0</v>
      </c>
      <c r="AV177" s="14">
        <v>0</v>
      </c>
      <c r="AW177" s="14">
        <v>0</v>
      </c>
      <c r="AX177" s="14">
        <v>0</v>
      </c>
      <c r="AY177" s="14"/>
      <c r="AZ177" s="14"/>
      <c r="BA177" s="14">
        <v>0</v>
      </c>
      <c r="BB177" s="14">
        <v>0</v>
      </c>
      <c r="BC177" s="14">
        <v>0</v>
      </c>
      <c r="BD177" s="14"/>
      <c r="BE177" s="14">
        <v>0</v>
      </c>
      <c r="BF177" s="14">
        <v>0</v>
      </c>
      <c r="BG177" s="14">
        <v>0</v>
      </c>
      <c r="BH177" s="14">
        <v>0</v>
      </c>
      <c r="BI177" s="14">
        <v>0</v>
      </c>
      <c r="BJ177" s="14">
        <v>0</v>
      </c>
      <c r="BK177" s="14">
        <v>0</v>
      </c>
      <c r="BL177" s="14">
        <v>0</v>
      </c>
      <c r="BM177" s="14">
        <v>0</v>
      </c>
      <c r="BN177" s="14">
        <v>0</v>
      </c>
      <c r="BO177" s="14">
        <v>0</v>
      </c>
      <c r="BP177" s="14">
        <v>0</v>
      </c>
      <c r="BQ177" s="14">
        <v>0</v>
      </c>
      <c r="BR177" s="14">
        <v>0</v>
      </c>
      <c r="BS177" s="14">
        <v>0</v>
      </c>
      <c r="BT177" s="14">
        <v>0</v>
      </c>
      <c r="BU177" s="14">
        <v>0</v>
      </c>
      <c r="BV177" s="14">
        <v>0</v>
      </c>
      <c r="BW177" s="14">
        <v>0</v>
      </c>
      <c r="BX177" s="14">
        <v>0</v>
      </c>
      <c r="BY177" s="14">
        <v>0</v>
      </c>
      <c r="BZ177" s="14">
        <v>0</v>
      </c>
      <c r="CA177" s="14">
        <v>0</v>
      </c>
      <c r="CB177" s="14">
        <v>0</v>
      </c>
      <c r="CC177" s="14">
        <v>0</v>
      </c>
      <c r="CD177" s="14">
        <v>0</v>
      </c>
      <c r="CE177" s="14">
        <v>0</v>
      </c>
      <c r="CF177" s="14">
        <v>0</v>
      </c>
      <c r="CG177" s="14">
        <v>0</v>
      </c>
      <c r="CH177" s="14">
        <v>0</v>
      </c>
      <c r="CI177" s="14">
        <v>0</v>
      </c>
      <c r="CJ177" s="14">
        <v>0</v>
      </c>
      <c r="CK177" s="14">
        <v>0</v>
      </c>
      <c r="CL177" s="14">
        <v>0</v>
      </c>
      <c r="CM177" s="14">
        <v>0</v>
      </c>
      <c r="CN177" s="14">
        <v>0</v>
      </c>
      <c r="CO177" s="14">
        <v>0</v>
      </c>
      <c r="CP177" s="14">
        <v>0</v>
      </c>
      <c r="CQ177" s="14">
        <v>0</v>
      </c>
      <c r="CR177" s="14">
        <v>0</v>
      </c>
      <c r="CS177" s="14">
        <v>0</v>
      </c>
      <c r="CT177" s="14">
        <v>0</v>
      </c>
      <c r="CU177" s="14">
        <v>0</v>
      </c>
      <c r="CV177" s="14">
        <v>0</v>
      </c>
      <c r="CW177" s="14">
        <v>0</v>
      </c>
      <c r="CX177" s="14">
        <v>0</v>
      </c>
    </row>
    <row r="178" spans="1:102" ht="15">
      <c r="A178" s="13" t="s">
        <v>102</v>
      </c>
      <c r="B178" s="14">
        <v>0</v>
      </c>
      <c r="C178" s="14">
        <v>0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14">
        <v>0</v>
      </c>
      <c r="X178" s="14">
        <v>0</v>
      </c>
      <c r="Y178" s="14">
        <v>0</v>
      </c>
      <c r="Z178" s="14">
        <v>0</v>
      </c>
      <c r="AA178" s="14">
        <v>0</v>
      </c>
      <c r="AB178" s="14">
        <v>0</v>
      </c>
      <c r="AC178" s="14">
        <v>0</v>
      </c>
      <c r="AD178" s="14">
        <v>0</v>
      </c>
      <c r="AE178" s="14">
        <v>0</v>
      </c>
      <c r="AF178" s="14">
        <v>0</v>
      </c>
      <c r="AG178" s="14">
        <v>0</v>
      </c>
      <c r="AH178" s="14">
        <v>0</v>
      </c>
      <c r="AI178" s="14">
        <v>0</v>
      </c>
      <c r="AJ178" s="14">
        <v>0</v>
      </c>
      <c r="AK178" s="14">
        <v>0</v>
      </c>
      <c r="AL178" s="14">
        <v>0</v>
      </c>
      <c r="AM178" s="14">
        <v>0</v>
      </c>
      <c r="AN178" s="14">
        <v>0</v>
      </c>
      <c r="AO178" s="14">
        <v>0</v>
      </c>
      <c r="AP178" s="14">
        <v>0</v>
      </c>
      <c r="AQ178" s="14">
        <v>0</v>
      </c>
      <c r="AR178" s="14">
        <v>0</v>
      </c>
      <c r="AS178" s="14">
        <v>0</v>
      </c>
      <c r="AT178" s="14">
        <v>0</v>
      </c>
      <c r="AU178" s="14">
        <v>0</v>
      </c>
      <c r="AV178" s="14">
        <v>0</v>
      </c>
      <c r="AW178" s="14">
        <v>0</v>
      </c>
      <c r="AX178" s="14">
        <v>0</v>
      </c>
      <c r="AY178" s="14"/>
      <c r="AZ178" s="14"/>
      <c r="BA178" s="14">
        <v>0</v>
      </c>
      <c r="BB178" s="14">
        <v>0</v>
      </c>
      <c r="BC178" s="14">
        <v>0</v>
      </c>
      <c r="BD178" s="14"/>
      <c r="BE178" s="14">
        <v>0</v>
      </c>
      <c r="BF178" s="14">
        <v>0</v>
      </c>
      <c r="BG178" s="14">
        <v>0</v>
      </c>
      <c r="BH178" s="14">
        <v>0</v>
      </c>
      <c r="BI178" s="14">
        <v>0</v>
      </c>
      <c r="BJ178" s="14">
        <v>0</v>
      </c>
      <c r="BK178" s="14">
        <v>0</v>
      </c>
      <c r="BL178" s="14">
        <v>0</v>
      </c>
      <c r="BM178" s="14">
        <v>0</v>
      </c>
      <c r="BN178" s="14">
        <v>0</v>
      </c>
      <c r="BO178" s="14">
        <v>0</v>
      </c>
      <c r="BP178" s="14">
        <v>0</v>
      </c>
      <c r="BQ178" s="14">
        <v>0</v>
      </c>
      <c r="BR178" s="14">
        <v>0</v>
      </c>
      <c r="BS178" s="14">
        <v>0</v>
      </c>
      <c r="BT178" s="14">
        <v>0</v>
      </c>
      <c r="BU178" s="14">
        <v>0</v>
      </c>
      <c r="BV178" s="14">
        <v>0</v>
      </c>
      <c r="BW178" s="14">
        <v>0</v>
      </c>
      <c r="BX178" s="14">
        <v>0</v>
      </c>
      <c r="BY178" s="14">
        <v>0</v>
      </c>
      <c r="BZ178" s="14">
        <v>0</v>
      </c>
      <c r="CA178" s="14">
        <v>0</v>
      </c>
      <c r="CB178" s="14">
        <v>0</v>
      </c>
      <c r="CC178" s="14">
        <v>0</v>
      </c>
      <c r="CD178" s="14">
        <v>0</v>
      </c>
      <c r="CE178" s="14">
        <v>0</v>
      </c>
      <c r="CF178" s="14">
        <v>0</v>
      </c>
      <c r="CG178" s="14">
        <v>0</v>
      </c>
      <c r="CH178" s="14">
        <v>0</v>
      </c>
      <c r="CI178" s="14">
        <v>0</v>
      </c>
      <c r="CJ178" s="14">
        <v>0</v>
      </c>
      <c r="CK178" s="14">
        <v>0</v>
      </c>
      <c r="CL178" s="14">
        <v>0</v>
      </c>
      <c r="CM178" s="14">
        <v>0</v>
      </c>
      <c r="CN178" s="14">
        <v>0</v>
      </c>
      <c r="CO178" s="14">
        <v>0</v>
      </c>
      <c r="CP178" s="14">
        <v>0</v>
      </c>
      <c r="CQ178" s="14">
        <v>0</v>
      </c>
      <c r="CR178" s="14">
        <v>0</v>
      </c>
      <c r="CS178" s="14">
        <v>0</v>
      </c>
      <c r="CT178" s="14">
        <v>0</v>
      </c>
      <c r="CU178" s="14">
        <v>0</v>
      </c>
      <c r="CV178" s="14">
        <v>0</v>
      </c>
      <c r="CW178" s="14">
        <v>0</v>
      </c>
      <c r="CX178" s="14">
        <v>0</v>
      </c>
    </row>
    <row r="179" spans="1:102" ht="15">
      <c r="A179" s="13" t="s">
        <v>106</v>
      </c>
      <c r="B179" s="14">
        <v>0</v>
      </c>
      <c r="C179" s="14">
        <v>0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14">
        <v>0</v>
      </c>
      <c r="T179" s="14">
        <v>0</v>
      </c>
      <c r="U179" s="14">
        <v>0</v>
      </c>
      <c r="V179" s="14">
        <v>0</v>
      </c>
      <c r="W179" s="14">
        <v>0</v>
      </c>
      <c r="X179" s="14">
        <v>0</v>
      </c>
      <c r="Y179" s="14">
        <v>0</v>
      </c>
      <c r="Z179" s="14">
        <v>0</v>
      </c>
      <c r="AA179" s="14">
        <v>0</v>
      </c>
      <c r="AB179" s="14">
        <v>0</v>
      </c>
      <c r="AC179" s="14">
        <v>0</v>
      </c>
      <c r="AD179" s="14">
        <v>0</v>
      </c>
      <c r="AE179" s="14">
        <v>0</v>
      </c>
      <c r="AF179" s="14">
        <v>0</v>
      </c>
      <c r="AG179" s="14">
        <v>0</v>
      </c>
      <c r="AH179" s="14">
        <v>0</v>
      </c>
      <c r="AI179" s="14">
        <v>0</v>
      </c>
      <c r="AJ179" s="14">
        <v>0</v>
      </c>
      <c r="AK179" s="14">
        <v>0</v>
      </c>
      <c r="AL179" s="14">
        <v>0</v>
      </c>
      <c r="AM179" s="14">
        <v>0</v>
      </c>
      <c r="AN179" s="14">
        <v>0</v>
      </c>
      <c r="AO179" s="14">
        <v>0</v>
      </c>
      <c r="AP179" s="14">
        <v>0</v>
      </c>
      <c r="AQ179" s="14">
        <v>0</v>
      </c>
      <c r="AR179" s="14">
        <v>0</v>
      </c>
      <c r="AS179" s="14">
        <v>0</v>
      </c>
      <c r="AT179" s="14">
        <v>0</v>
      </c>
      <c r="AU179" s="14">
        <v>0</v>
      </c>
      <c r="AV179" s="14">
        <v>0</v>
      </c>
      <c r="AW179" s="14">
        <v>0</v>
      </c>
      <c r="AX179" s="14">
        <v>0</v>
      </c>
      <c r="AY179" s="14"/>
      <c r="AZ179" s="14"/>
      <c r="BA179" s="14">
        <v>0</v>
      </c>
      <c r="BB179" s="14">
        <v>0</v>
      </c>
      <c r="BC179" s="14">
        <v>0</v>
      </c>
      <c r="BD179" s="14"/>
      <c r="BE179" s="14">
        <v>0</v>
      </c>
      <c r="BF179" s="14">
        <v>0</v>
      </c>
      <c r="BG179" s="14">
        <v>0</v>
      </c>
      <c r="BH179" s="14">
        <v>0</v>
      </c>
      <c r="BI179" s="14">
        <v>0</v>
      </c>
      <c r="BJ179" s="14">
        <v>0</v>
      </c>
      <c r="BK179" s="14">
        <v>0</v>
      </c>
      <c r="BL179" s="14">
        <v>0</v>
      </c>
      <c r="BM179" s="14">
        <v>0</v>
      </c>
      <c r="BN179" s="14">
        <v>0</v>
      </c>
      <c r="BO179" s="14">
        <v>0</v>
      </c>
      <c r="BP179" s="14">
        <v>0</v>
      </c>
      <c r="BQ179" s="14">
        <v>0</v>
      </c>
      <c r="BR179" s="14">
        <v>0</v>
      </c>
      <c r="BS179" s="14">
        <v>0</v>
      </c>
      <c r="BT179" s="14">
        <v>0</v>
      </c>
      <c r="BU179" s="14">
        <v>0</v>
      </c>
      <c r="BV179" s="14">
        <v>0</v>
      </c>
      <c r="BW179" s="14">
        <v>0</v>
      </c>
      <c r="BX179" s="14">
        <v>0</v>
      </c>
      <c r="BY179" s="14">
        <v>0</v>
      </c>
      <c r="BZ179" s="14">
        <v>0</v>
      </c>
      <c r="CA179" s="14">
        <v>0</v>
      </c>
      <c r="CB179" s="14">
        <v>0</v>
      </c>
      <c r="CC179" s="14">
        <v>0</v>
      </c>
      <c r="CD179" s="14">
        <v>0</v>
      </c>
      <c r="CE179" s="14">
        <v>0</v>
      </c>
      <c r="CF179" s="14">
        <v>0</v>
      </c>
      <c r="CG179" s="14">
        <v>0</v>
      </c>
      <c r="CH179" s="14">
        <v>0</v>
      </c>
      <c r="CI179" s="14">
        <v>0</v>
      </c>
      <c r="CJ179" s="14">
        <v>0</v>
      </c>
      <c r="CK179" s="14">
        <v>0</v>
      </c>
      <c r="CL179" s="14">
        <v>0</v>
      </c>
      <c r="CM179" s="14">
        <v>0</v>
      </c>
      <c r="CN179" s="14">
        <v>0</v>
      </c>
      <c r="CO179" s="14">
        <v>0</v>
      </c>
      <c r="CP179" s="14">
        <v>0</v>
      </c>
      <c r="CQ179" s="14">
        <v>0</v>
      </c>
      <c r="CR179" s="14">
        <v>0</v>
      </c>
      <c r="CS179" s="14">
        <v>0</v>
      </c>
      <c r="CT179" s="14">
        <v>0</v>
      </c>
      <c r="CU179" s="14">
        <v>0</v>
      </c>
      <c r="CV179" s="14">
        <v>0</v>
      </c>
      <c r="CW179" s="14">
        <v>0</v>
      </c>
      <c r="CX179" s="14">
        <v>0</v>
      </c>
    </row>
    <row r="180" spans="1:102" ht="15">
      <c r="A180" s="13" t="s">
        <v>33</v>
      </c>
      <c r="B180" s="14">
        <v>0</v>
      </c>
      <c r="C180" s="14">
        <v>0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  <c r="U180" s="14">
        <v>0</v>
      </c>
      <c r="V180" s="14">
        <v>0</v>
      </c>
      <c r="W180" s="14">
        <v>0</v>
      </c>
      <c r="X180" s="14">
        <v>0</v>
      </c>
      <c r="Y180" s="14">
        <v>0</v>
      </c>
      <c r="Z180" s="14">
        <v>0</v>
      </c>
      <c r="AA180" s="14">
        <v>0</v>
      </c>
      <c r="AB180" s="14">
        <v>0</v>
      </c>
      <c r="AC180" s="14">
        <v>0</v>
      </c>
      <c r="AD180" s="14">
        <v>0</v>
      </c>
      <c r="AE180" s="14">
        <v>0</v>
      </c>
      <c r="AF180" s="14">
        <v>0</v>
      </c>
      <c r="AG180" s="14">
        <v>0</v>
      </c>
      <c r="AH180" s="14">
        <v>0</v>
      </c>
      <c r="AI180" s="14">
        <v>0</v>
      </c>
      <c r="AJ180" s="14">
        <v>0</v>
      </c>
      <c r="AK180" s="14">
        <v>0</v>
      </c>
      <c r="AL180" s="14">
        <v>0</v>
      </c>
      <c r="AM180" s="14">
        <v>0</v>
      </c>
      <c r="AN180" s="14">
        <v>0</v>
      </c>
      <c r="AO180" s="14">
        <v>0</v>
      </c>
      <c r="AP180" s="14">
        <v>0</v>
      </c>
      <c r="AQ180" s="14">
        <v>0</v>
      </c>
      <c r="AR180" s="14">
        <v>0</v>
      </c>
      <c r="AS180" s="14">
        <v>0</v>
      </c>
      <c r="AT180" s="14">
        <v>0</v>
      </c>
      <c r="AU180" s="14">
        <v>0</v>
      </c>
      <c r="AV180" s="14">
        <v>0</v>
      </c>
      <c r="AW180" s="14">
        <v>0</v>
      </c>
      <c r="AX180" s="14">
        <v>0</v>
      </c>
      <c r="AY180" s="14"/>
      <c r="AZ180" s="14"/>
      <c r="BA180" s="14">
        <v>0</v>
      </c>
      <c r="BB180" s="14">
        <v>0</v>
      </c>
      <c r="BC180" s="14">
        <v>0</v>
      </c>
      <c r="BD180" s="14"/>
      <c r="BE180" s="14">
        <v>0</v>
      </c>
      <c r="BF180" s="14">
        <v>0</v>
      </c>
      <c r="BG180" s="14">
        <v>0</v>
      </c>
      <c r="BH180" s="14">
        <v>0</v>
      </c>
      <c r="BI180" s="14">
        <v>0</v>
      </c>
      <c r="BJ180" s="14">
        <v>0</v>
      </c>
      <c r="BK180" s="14">
        <v>0</v>
      </c>
      <c r="BL180" s="14">
        <v>0</v>
      </c>
      <c r="BM180" s="14">
        <v>0</v>
      </c>
      <c r="BN180" s="14">
        <v>0</v>
      </c>
      <c r="BO180" s="14">
        <v>0</v>
      </c>
      <c r="BP180" s="14">
        <v>0</v>
      </c>
      <c r="BQ180" s="14">
        <v>0</v>
      </c>
      <c r="BR180" s="14">
        <v>0</v>
      </c>
      <c r="BS180" s="14">
        <v>0</v>
      </c>
      <c r="BT180" s="14">
        <v>0</v>
      </c>
      <c r="BU180" s="14">
        <v>0</v>
      </c>
      <c r="BV180" s="14">
        <v>0</v>
      </c>
      <c r="BW180" s="14">
        <v>0</v>
      </c>
      <c r="BX180" s="14">
        <v>0</v>
      </c>
      <c r="BY180" s="14">
        <v>0</v>
      </c>
      <c r="BZ180" s="14">
        <v>0</v>
      </c>
      <c r="CA180" s="14">
        <v>0</v>
      </c>
      <c r="CB180" s="14">
        <v>0</v>
      </c>
      <c r="CC180" s="14">
        <v>0</v>
      </c>
      <c r="CD180" s="14">
        <v>0</v>
      </c>
      <c r="CE180" s="14">
        <v>0</v>
      </c>
      <c r="CF180" s="14">
        <v>0</v>
      </c>
      <c r="CG180" s="14">
        <v>0</v>
      </c>
      <c r="CH180" s="14">
        <v>0</v>
      </c>
      <c r="CI180" s="14">
        <v>0</v>
      </c>
      <c r="CJ180" s="14">
        <v>0</v>
      </c>
      <c r="CK180" s="14">
        <v>0</v>
      </c>
      <c r="CL180" s="14">
        <v>0</v>
      </c>
      <c r="CM180" s="14">
        <v>0</v>
      </c>
      <c r="CN180" s="14">
        <v>0</v>
      </c>
      <c r="CO180" s="14">
        <v>0</v>
      </c>
      <c r="CP180" s="14">
        <v>0</v>
      </c>
      <c r="CQ180" s="14">
        <v>0</v>
      </c>
      <c r="CR180" s="14">
        <v>0</v>
      </c>
      <c r="CS180" s="14">
        <v>0</v>
      </c>
      <c r="CT180" s="14">
        <v>0</v>
      </c>
      <c r="CU180" s="14">
        <v>0</v>
      </c>
      <c r="CV180" s="14">
        <v>0</v>
      </c>
      <c r="CW180" s="14">
        <v>0</v>
      </c>
      <c r="CX180" s="14">
        <v>0</v>
      </c>
    </row>
    <row r="181" spans="1:102" ht="15">
      <c r="A181" s="13" t="s">
        <v>108</v>
      </c>
      <c r="B181" s="14">
        <v>0</v>
      </c>
      <c r="C181" s="14">
        <v>0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14">
        <v>0</v>
      </c>
      <c r="W181" s="14">
        <v>0</v>
      </c>
      <c r="X181" s="14">
        <v>0</v>
      </c>
      <c r="Y181" s="14">
        <v>0</v>
      </c>
      <c r="Z181" s="14">
        <v>0</v>
      </c>
      <c r="AA181" s="14">
        <v>0</v>
      </c>
      <c r="AB181" s="14">
        <v>0</v>
      </c>
      <c r="AC181" s="14">
        <v>0</v>
      </c>
      <c r="AD181" s="14">
        <v>0</v>
      </c>
      <c r="AE181" s="14">
        <v>0</v>
      </c>
      <c r="AF181" s="14">
        <v>0</v>
      </c>
      <c r="AG181" s="14">
        <v>0</v>
      </c>
      <c r="AH181" s="14">
        <v>0</v>
      </c>
      <c r="AI181" s="14">
        <v>0</v>
      </c>
      <c r="AJ181" s="14">
        <v>0</v>
      </c>
      <c r="AK181" s="14">
        <v>0</v>
      </c>
      <c r="AL181" s="14">
        <v>0</v>
      </c>
      <c r="AM181" s="14">
        <v>0</v>
      </c>
      <c r="AN181" s="14">
        <v>0</v>
      </c>
      <c r="AO181" s="14">
        <v>0</v>
      </c>
      <c r="AP181" s="14">
        <v>0</v>
      </c>
      <c r="AQ181" s="14">
        <v>0</v>
      </c>
      <c r="AR181" s="14">
        <v>0</v>
      </c>
      <c r="AS181" s="14">
        <v>0</v>
      </c>
      <c r="AT181" s="14">
        <v>0</v>
      </c>
      <c r="AU181" s="14">
        <v>0</v>
      </c>
      <c r="AV181" s="14">
        <v>0</v>
      </c>
      <c r="AW181" s="14">
        <v>0</v>
      </c>
      <c r="AX181" s="14">
        <v>0</v>
      </c>
      <c r="AY181" s="14"/>
      <c r="AZ181" s="14"/>
      <c r="BA181" s="14">
        <v>0</v>
      </c>
      <c r="BB181" s="14">
        <v>0</v>
      </c>
      <c r="BC181" s="14">
        <v>0</v>
      </c>
      <c r="BD181" s="14"/>
      <c r="BE181" s="14">
        <v>0</v>
      </c>
      <c r="BF181" s="14">
        <v>0</v>
      </c>
      <c r="BG181" s="14">
        <v>0</v>
      </c>
      <c r="BH181" s="14">
        <v>0</v>
      </c>
      <c r="BI181" s="14">
        <v>0</v>
      </c>
      <c r="BJ181" s="14">
        <v>0</v>
      </c>
      <c r="BK181" s="14">
        <v>0</v>
      </c>
      <c r="BL181" s="14">
        <v>0</v>
      </c>
      <c r="BM181" s="14">
        <v>0</v>
      </c>
      <c r="BN181" s="14">
        <v>0</v>
      </c>
      <c r="BO181" s="14">
        <v>0</v>
      </c>
      <c r="BP181" s="14">
        <v>0</v>
      </c>
      <c r="BQ181" s="14">
        <v>0</v>
      </c>
      <c r="BR181" s="14">
        <v>0</v>
      </c>
      <c r="BS181" s="14">
        <v>0</v>
      </c>
      <c r="BT181" s="14">
        <v>0</v>
      </c>
      <c r="BU181" s="14">
        <v>0</v>
      </c>
      <c r="BV181" s="14">
        <v>0</v>
      </c>
      <c r="BW181" s="14">
        <v>0</v>
      </c>
      <c r="BX181" s="14">
        <v>0</v>
      </c>
      <c r="BY181" s="14">
        <v>0</v>
      </c>
      <c r="BZ181" s="14">
        <v>0</v>
      </c>
      <c r="CA181" s="14">
        <v>0</v>
      </c>
      <c r="CB181" s="14">
        <v>0</v>
      </c>
      <c r="CC181" s="14">
        <v>0</v>
      </c>
      <c r="CD181" s="14">
        <v>0</v>
      </c>
      <c r="CE181" s="14">
        <v>0</v>
      </c>
      <c r="CF181" s="14">
        <v>0</v>
      </c>
      <c r="CG181" s="14">
        <v>0</v>
      </c>
      <c r="CH181" s="14">
        <v>0</v>
      </c>
      <c r="CI181" s="14">
        <v>0</v>
      </c>
      <c r="CJ181" s="14">
        <v>0</v>
      </c>
      <c r="CK181" s="14">
        <v>0</v>
      </c>
      <c r="CL181" s="14">
        <v>0</v>
      </c>
      <c r="CM181" s="14">
        <v>0</v>
      </c>
      <c r="CN181" s="14">
        <v>0</v>
      </c>
      <c r="CO181" s="14">
        <v>0</v>
      </c>
      <c r="CP181" s="14">
        <v>0</v>
      </c>
      <c r="CQ181" s="14">
        <v>0</v>
      </c>
      <c r="CR181" s="14">
        <v>0</v>
      </c>
      <c r="CS181" s="14">
        <v>0</v>
      </c>
      <c r="CT181" s="14">
        <v>0</v>
      </c>
      <c r="CU181" s="14">
        <v>0</v>
      </c>
      <c r="CV181" s="14">
        <v>0</v>
      </c>
      <c r="CW181" s="14">
        <v>0</v>
      </c>
      <c r="CX181" s="14">
        <v>0</v>
      </c>
    </row>
    <row r="182" spans="1:102" ht="15">
      <c r="A182" s="13" t="s">
        <v>0</v>
      </c>
      <c r="B182" s="14">
        <v>0</v>
      </c>
      <c r="C182" s="14">
        <v>0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  <c r="V182" s="14">
        <v>0</v>
      </c>
      <c r="W182" s="14">
        <v>0</v>
      </c>
      <c r="X182" s="14">
        <v>0</v>
      </c>
      <c r="Y182" s="14">
        <v>0</v>
      </c>
      <c r="Z182" s="14">
        <v>0</v>
      </c>
      <c r="AA182" s="14">
        <v>0</v>
      </c>
      <c r="AB182" s="14">
        <v>0</v>
      </c>
      <c r="AC182" s="14">
        <v>0</v>
      </c>
      <c r="AD182" s="14">
        <v>0</v>
      </c>
      <c r="AE182" s="14">
        <v>0</v>
      </c>
      <c r="AF182" s="14">
        <v>0</v>
      </c>
      <c r="AG182" s="14">
        <v>0</v>
      </c>
      <c r="AH182" s="14">
        <v>0</v>
      </c>
      <c r="AI182" s="14">
        <v>0</v>
      </c>
      <c r="AJ182" s="14">
        <v>0.3793704580545553</v>
      </c>
      <c r="AK182" s="14">
        <v>0</v>
      </c>
      <c r="AL182" s="14">
        <v>0</v>
      </c>
      <c r="AM182" s="14">
        <v>0.011160222150171128</v>
      </c>
      <c r="AN182" s="14">
        <v>0</v>
      </c>
      <c r="AO182" s="14">
        <v>0</v>
      </c>
      <c r="AP182" s="14">
        <v>0</v>
      </c>
      <c r="AQ182" s="14">
        <v>0</v>
      </c>
      <c r="AR182" s="14">
        <v>0</v>
      </c>
      <c r="AS182" s="14">
        <v>0</v>
      </c>
      <c r="AT182" s="14">
        <v>0</v>
      </c>
      <c r="AU182" s="14">
        <v>0</v>
      </c>
      <c r="AV182" s="14">
        <v>0</v>
      </c>
      <c r="AW182" s="14">
        <v>0</v>
      </c>
      <c r="AX182" s="14">
        <v>0</v>
      </c>
      <c r="AY182" s="14"/>
      <c r="AZ182" s="14"/>
      <c r="BA182" s="14">
        <v>0</v>
      </c>
      <c r="BB182" s="14">
        <v>0</v>
      </c>
      <c r="BC182" s="14">
        <v>0</v>
      </c>
      <c r="BD182" s="14"/>
      <c r="BE182" s="14">
        <v>0</v>
      </c>
      <c r="BF182" s="14">
        <v>0</v>
      </c>
      <c r="BG182" s="14">
        <v>0</v>
      </c>
      <c r="BH182" s="14">
        <v>0</v>
      </c>
      <c r="BI182" s="14">
        <v>0</v>
      </c>
      <c r="BJ182" s="14">
        <v>0</v>
      </c>
      <c r="BK182" s="14">
        <v>0</v>
      </c>
      <c r="BL182" s="14">
        <v>0</v>
      </c>
      <c r="BM182" s="14">
        <v>0</v>
      </c>
      <c r="BN182" s="14">
        <v>0</v>
      </c>
      <c r="BO182" s="14">
        <v>0</v>
      </c>
      <c r="BP182" s="14">
        <v>0</v>
      </c>
      <c r="BQ182" s="14">
        <v>0</v>
      </c>
      <c r="BR182" s="14">
        <v>0</v>
      </c>
      <c r="BS182" s="14">
        <v>0</v>
      </c>
      <c r="BT182" s="14">
        <v>0</v>
      </c>
      <c r="BU182" s="14">
        <v>0</v>
      </c>
      <c r="BV182" s="14">
        <v>0</v>
      </c>
      <c r="BW182" s="14">
        <v>0</v>
      </c>
      <c r="BX182" s="14">
        <v>0</v>
      </c>
      <c r="BY182" s="14">
        <v>0</v>
      </c>
      <c r="BZ182" s="14">
        <v>0</v>
      </c>
      <c r="CA182" s="14">
        <v>0</v>
      </c>
      <c r="CB182" s="14">
        <v>0</v>
      </c>
      <c r="CC182" s="14">
        <v>0</v>
      </c>
      <c r="CD182" s="14">
        <v>0</v>
      </c>
      <c r="CE182" s="14">
        <v>0</v>
      </c>
      <c r="CF182" s="14">
        <v>0</v>
      </c>
      <c r="CG182" s="14">
        <v>0</v>
      </c>
      <c r="CH182" s="14">
        <v>0</v>
      </c>
      <c r="CI182" s="14">
        <v>0</v>
      </c>
      <c r="CJ182" s="14">
        <v>0</v>
      </c>
      <c r="CK182" s="14">
        <v>0</v>
      </c>
      <c r="CL182" s="14">
        <v>0</v>
      </c>
      <c r="CM182" s="14">
        <v>0</v>
      </c>
      <c r="CN182" s="14">
        <v>0</v>
      </c>
      <c r="CO182" s="14">
        <v>0</v>
      </c>
      <c r="CP182" s="14">
        <v>0</v>
      </c>
      <c r="CQ182" s="14">
        <v>0</v>
      </c>
      <c r="CR182" s="14">
        <v>0</v>
      </c>
      <c r="CS182" s="14">
        <v>0</v>
      </c>
      <c r="CT182" s="14">
        <v>0</v>
      </c>
      <c r="CU182" s="14">
        <v>0</v>
      </c>
      <c r="CV182" s="14">
        <v>0</v>
      </c>
      <c r="CW182" s="14">
        <v>0</v>
      </c>
      <c r="CX182" s="14">
        <v>0</v>
      </c>
    </row>
    <row r="183" spans="1:102" ht="15">
      <c r="A183" s="13" t="s">
        <v>109</v>
      </c>
      <c r="B183" s="14">
        <v>0</v>
      </c>
      <c r="C183" s="14">
        <v>0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4">
        <v>0</v>
      </c>
      <c r="Z183" s="14">
        <v>0</v>
      </c>
      <c r="AA183" s="14">
        <v>0</v>
      </c>
      <c r="AB183" s="14">
        <v>0</v>
      </c>
      <c r="AC183" s="14">
        <v>0</v>
      </c>
      <c r="AD183" s="14">
        <v>0</v>
      </c>
      <c r="AE183" s="14">
        <v>0</v>
      </c>
      <c r="AF183" s="14">
        <v>0</v>
      </c>
      <c r="AG183" s="14">
        <v>0</v>
      </c>
      <c r="AH183" s="14">
        <v>0</v>
      </c>
      <c r="AI183" s="14">
        <v>0</v>
      </c>
      <c r="AJ183" s="14">
        <v>0</v>
      </c>
      <c r="AK183" s="14">
        <v>0</v>
      </c>
      <c r="AL183" s="14">
        <v>0</v>
      </c>
      <c r="AM183" s="14">
        <v>0</v>
      </c>
      <c r="AN183" s="14">
        <v>0</v>
      </c>
      <c r="AO183" s="14">
        <v>0</v>
      </c>
      <c r="AP183" s="14">
        <v>0</v>
      </c>
      <c r="AQ183" s="14">
        <v>0</v>
      </c>
      <c r="AR183" s="14">
        <v>0</v>
      </c>
      <c r="AS183" s="14">
        <v>0</v>
      </c>
      <c r="AT183" s="14">
        <v>0</v>
      </c>
      <c r="AU183" s="14">
        <v>0</v>
      </c>
      <c r="AV183" s="14">
        <v>0</v>
      </c>
      <c r="AW183" s="14">
        <v>0</v>
      </c>
      <c r="AX183" s="14">
        <v>0</v>
      </c>
      <c r="AY183" s="14"/>
      <c r="AZ183" s="14"/>
      <c r="BA183" s="14">
        <v>0</v>
      </c>
      <c r="BB183" s="14">
        <v>0</v>
      </c>
      <c r="BC183" s="14">
        <v>0</v>
      </c>
      <c r="BD183" s="14"/>
      <c r="BE183" s="14">
        <v>0</v>
      </c>
      <c r="BF183" s="14">
        <v>0</v>
      </c>
      <c r="BG183" s="14">
        <v>0</v>
      </c>
      <c r="BH183" s="14">
        <v>0</v>
      </c>
      <c r="BI183" s="14">
        <v>0</v>
      </c>
      <c r="BJ183" s="14">
        <v>0</v>
      </c>
      <c r="BK183" s="14">
        <v>0</v>
      </c>
      <c r="BL183" s="14">
        <v>0</v>
      </c>
      <c r="BM183" s="14">
        <v>0</v>
      </c>
      <c r="BN183" s="14">
        <v>0</v>
      </c>
      <c r="BO183" s="14">
        <v>0</v>
      </c>
      <c r="BP183" s="14">
        <v>0</v>
      </c>
      <c r="BQ183" s="14">
        <v>0</v>
      </c>
      <c r="BR183" s="14">
        <v>0</v>
      </c>
      <c r="BS183" s="14">
        <v>0</v>
      </c>
      <c r="BT183" s="14">
        <v>0</v>
      </c>
      <c r="BU183" s="14">
        <v>0</v>
      </c>
      <c r="BV183" s="14">
        <v>0</v>
      </c>
      <c r="BW183" s="14">
        <v>0</v>
      </c>
      <c r="BX183" s="14">
        <v>0</v>
      </c>
      <c r="BY183" s="14">
        <v>0</v>
      </c>
      <c r="BZ183" s="14">
        <v>0</v>
      </c>
      <c r="CA183" s="14">
        <v>0</v>
      </c>
      <c r="CB183" s="14">
        <v>0</v>
      </c>
      <c r="CC183" s="14">
        <v>0</v>
      </c>
      <c r="CD183" s="14">
        <v>0</v>
      </c>
      <c r="CE183" s="14">
        <v>0</v>
      </c>
      <c r="CF183" s="14">
        <v>0</v>
      </c>
      <c r="CG183" s="14">
        <v>0</v>
      </c>
      <c r="CH183" s="14">
        <v>0</v>
      </c>
      <c r="CI183" s="14">
        <v>0</v>
      </c>
      <c r="CJ183" s="14">
        <v>0</v>
      </c>
      <c r="CK183" s="14">
        <v>0</v>
      </c>
      <c r="CL183" s="14">
        <v>0</v>
      </c>
      <c r="CM183" s="14">
        <v>0</v>
      </c>
      <c r="CN183" s="14">
        <v>0</v>
      </c>
      <c r="CO183" s="14">
        <v>0</v>
      </c>
      <c r="CP183" s="14">
        <v>0</v>
      </c>
      <c r="CQ183" s="14">
        <v>0</v>
      </c>
      <c r="CR183" s="14">
        <v>0</v>
      </c>
      <c r="CS183" s="14">
        <v>0</v>
      </c>
      <c r="CT183" s="14">
        <v>0</v>
      </c>
      <c r="CU183" s="14">
        <v>0</v>
      </c>
      <c r="CV183" s="14">
        <v>0</v>
      </c>
      <c r="CW183" s="14">
        <v>0</v>
      </c>
      <c r="CX183" s="14">
        <v>0</v>
      </c>
    </row>
    <row r="184" spans="1:102" ht="15">
      <c r="A184" s="13" t="s">
        <v>112</v>
      </c>
      <c r="B184" s="14">
        <v>0</v>
      </c>
      <c r="C184" s="14">
        <v>0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0</v>
      </c>
      <c r="X184" s="14">
        <v>0</v>
      </c>
      <c r="Y184" s="14">
        <v>0</v>
      </c>
      <c r="Z184" s="14">
        <v>0</v>
      </c>
      <c r="AA184" s="14">
        <v>0</v>
      </c>
      <c r="AB184" s="14">
        <v>0</v>
      </c>
      <c r="AC184" s="14">
        <v>0</v>
      </c>
      <c r="AD184" s="14">
        <v>0</v>
      </c>
      <c r="AE184" s="14">
        <v>0</v>
      </c>
      <c r="AF184" s="14">
        <v>0</v>
      </c>
      <c r="AG184" s="14">
        <v>0</v>
      </c>
      <c r="AH184" s="14">
        <v>0</v>
      </c>
      <c r="AI184" s="14">
        <v>0</v>
      </c>
      <c r="AJ184" s="14">
        <v>0</v>
      </c>
      <c r="AK184" s="14">
        <v>0</v>
      </c>
      <c r="AL184" s="14">
        <v>0</v>
      </c>
      <c r="AM184" s="14">
        <v>0</v>
      </c>
      <c r="AN184" s="14">
        <v>0</v>
      </c>
      <c r="AO184" s="14">
        <v>0</v>
      </c>
      <c r="AP184" s="14">
        <v>0</v>
      </c>
      <c r="AQ184" s="14">
        <v>0</v>
      </c>
      <c r="AR184" s="14">
        <v>0</v>
      </c>
      <c r="AS184" s="14">
        <v>0</v>
      </c>
      <c r="AT184" s="14">
        <v>0</v>
      </c>
      <c r="AU184" s="14">
        <v>0</v>
      </c>
      <c r="AV184" s="14">
        <v>0</v>
      </c>
      <c r="AW184" s="14">
        <v>0</v>
      </c>
      <c r="AX184" s="14">
        <v>0</v>
      </c>
      <c r="AY184" s="14"/>
      <c r="AZ184" s="14"/>
      <c r="BA184" s="14">
        <v>0</v>
      </c>
      <c r="BB184" s="14">
        <v>0</v>
      </c>
      <c r="BC184" s="14">
        <v>0</v>
      </c>
      <c r="BD184" s="14"/>
      <c r="BE184" s="14">
        <v>0</v>
      </c>
      <c r="BF184" s="14">
        <v>0</v>
      </c>
      <c r="BG184" s="14">
        <v>0</v>
      </c>
      <c r="BH184" s="14">
        <v>0</v>
      </c>
      <c r="BI184" s="14">
        <v>0</v>
      </c>
      <c r="BJ184" s="14">
        <v>0</v>
      </c>
      <c r="BK184" s="14">
        <v>0</v>
      </c>
      <c r="BL184" s="14">
        <v>0</v>
      </c>
      <c r="BM184" s="14">
        <v>0</v>
      </c>
      <c r="BN184" s="14">
        <v>0</v>
      </c>
      <c r="BO184" s="14">
        <v>0</v>
      </c>
      <c r="BP184" s="14">
        <v>0</v>
      </c>
      <c r="BQ184" s="14">
        <v>0</v>
      </c>
      <c r="BR184" s="14">
        <v>0</v>
      </c>
      <c r="BS184" s="14">
        <v>0</v>
      </c>
      <c r="BT184" s="14">
        <v>0</v>
      </c>
      <c r="BU184" s="14">
        <v>0</v>
      </c>
      <c r="BV184" s="14">
        <v>0</v>
      </c>
      <c r="BW184" s="14">
        <v>0</v>
      </c>
      <c r="BX184" s="14">
        <v>0</v>
      </c>
      <c r="BY184" s="14">
        <v>0</v>
      </c>
      <c r="BZ184" s="14">
        <v>0</v>
      </c>
      <c r="CA184" s="14">
        <v>0</v>
      </c>
      <c r="CB184" s="14">
        <v>0</v>
      </c>
      <c r="CC184" s="14">
        <v>0</v>
      </c>
      <c r="CD184" s="14">
        <v>0</v>
      </c>
      <c r="CE184" s="14">
        <v>0</v>
      </c>
      <c r="CF184" s="14">
        <v>0</v>
      </c>
      <c r="CG184" s="14">
        <v>0</v>
      </c>
      <c r="CH184" s="14">
        <v>0</v>
      </c>
      <c r="CI184" s="14">
        <v>0</v>
      </c>
      <c r="CJ184" s="14">
        <v>0</v>
      </c>
      <c r="CK184" s="14">
        <v>0</v>
      </c>
      <c r="CL184" s="14">
        <v>0</v>
      </c>
      <c r="CM184" s="14">
        <v>0</v>
      </c>
      <c r="CN184" s="14">
        <v>0</v>
      </c>
      <c r="CO184" s="14">
        <v>0</v>
      </c>
      <c r="CP184" s="14">
        <v>0</v>
      </c>
      <c r="CQ184" s="14">
        <v>0</v>
      </c>
      <c r="CR184" s="14">
        <v>0</v>
      </c>
      <c r="CS184" s="14">
        <v>0</v>
      </c>
      <c r="CT184" s="14">
        <v>0</v>
      </c>
      <c r="CU184" s="14">
        <v>0</v>
      </c>
      <c r="CV184" s="14">
        <v>0</v>
      </c>
      <c r="CW184" s="14">
        <v>0</v>
      </c>
      <c r="CX184" s="14">
        <v>0</v>
      </c>
    </row>
    <row r="185" spans="1:102" ht="15">
      <c r="A185" s="13" t="s">
        <v>92</v>
      </c>
      <c r="B185" s="14">
        <v>0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4">
        <v>0</v>
      </c>
      <c r="Z185" s="14">
        <v>0</v>
      </c>
      <c r="AA185" s="14">
        <v>0</v>
      </c>
      <c r="AB185" s="14">
        <v>0</v>
      </c>
      <c r="AC185" s="14">
        <v>0</v>
      </c>
      <c r="AD185" s="14">
        <v>0</v>
      </c>
      <c r="AE185" s="14">
        <v>0</v>
      </c>
      <c r="AF185" s="14">
        <v>0</v>
      </c>
      <c r="AG185" s="14">
        <v>0</v>
      </c>
      <c r="AH185" s="14">
        <v>0</v>
      </c>
      <c r="AI185" s="14">
        <v>0</v>
      </c>
      <c r="AJ185" s="14">
        <v>0</v>
      </c>
      <c r="AK185" s="14">
        <v>0</v>
      </c>
      <c r="AL185" s="14">
        <v>0</v>
      </c>
      <c r="AM185" s="14">
        <v>0</v>
      </c>
      <c r="AN185" s="14">
        <v>0</v>
      </c>
      <c r="AO185" s="14">
        <v>0</v>
      </c>
      <c r="AP185" s="14">
        <v>0</v>
      </c>
      <c r="AQ185" s="14">
        <v>0</v>
      </c>
      <c r="AR185" s="14">
        <v>0</v>
      </c>
      <c r="AS185" s="14">
        <v>0</v>
      </c>
      <c r="AT185" s="14">
        <v>0</v>
      </c>
      <c r="AU185" s="14">
        <v>0</v>
      </c>
      <c r="AV185" s="14">
        <v>0</v>
      </c>
      <c r="AW185" s="14">
        <v>0</v>
      </c>
      <c r="AX185" s="14">
        <v>0</v>
      </c>
      <c r="AY185" s="14"/>
      <c r="AZ185" s="14"/>
      <c r="BA185" s="14">
        <v>0</v>
      </c>
      <c r="BB185" s="14">
        <v>0</v>
      </c>
      <c r="BC185" s="14">
        <v>0</v>
      </c>
      <c r="BD185" s="14"/>
      <c r="BE185" s="14">
        <v>0</v>
      </c>
      <c r="BF185" s="14">
        <v>0</v>
      </c>
      <c r="BG185" s="14">
        <v>0</v>
      </c>
      <c r="BH185" s="14">
        <v>0</v>
      </c>
      <c r="BI185" s="14">
        <v>0</v>
      </c>
      <c r="BJ185" s="14">
        <v>0</v>
      </c>
      <c r="BK185" s="14">
        <v>0</v>
      </c>
      <c r="BL185" s="14">
        <v>0</v>
      </c>
      <c r="BM185" s="14">
        <v>0</v>
      </c>
      <c r="BN185" s="14">
        <v>0</v>
      </c>
      <c r="BO185" s="14">
        <v>0</v>
      </c>
      <c r="BP185" s="14">
        <v>0</v>
      </c>
      <c r="BQ185" s="14">
        <v>0</v>
      </c>
      <c r="BR185" s="14">
        <v>0</v>
      </c>
      <c r="BS185" s="14">
        <v>0</v>
      </c>
      <c r="BT185" s="14">
        <v>0</v>
      </c>
      <c r="BU185" s="14">
        <v>0</v>
      </c>
      <c r="BV185" s="14">
        <v>0</v>
      </c>
      <c r="BW185" s="14">
        <v>0</v>
      </c>
      <c r="BX185" s="14">
        <v>0</v>
      </c>
      <c r="BY185" s="14">
        <v>0</v>
      </c>
      <c r="BZ185" s="14">
        <v>0</v>
      </c>
      <c r="CA185" s="14">
        <v>0</v>
      </c>
      <c r="CB185" s="14">
        <v>0</v>
      </c>
      <c r="CC185" s="14">
        <v>0</v>
      </c>
      <c r="CD185" s="14">
        <v>0</v>
      </c>
      <c r="CE185" s="14">
        <v>0</v>
      </c>
      <c r="CF185" s="14">
        <v>0</v>
      </c>
      <c r="CG185" s="14">
        <v>0</v>
      </c>
      <c r="CH185" s="14">
        <v>0</v>
      </c>
      <c r="CI185" s="14">
        <v>0</v>
      </c>
      <c r="CJ185" s="14">
        <v>0</v>
      </c>
      <c r="CK185" s="14">
        <v>0</v>
      </c>
      <c r="CL185" s="14">
        <v>0</v>
      </c>
      <c r="CM185" s="14">
        <v>0</v>
      </c>
      <c r="CN185" s="14">
        <v>0</v>
      </c>
      <c r="CO185" s="14">
        <v>0</v>
      </c>
      <c r="CP185" s="14">
        <v>0</v>
      </c>
      <c r="CQ185" s="14">
        <v>0</v>
      </c>
      <c r="CR185" s="14">
        <v>0</v>
      </c>
      <c r="CS185" s="14">
        <v>0</v>
      </c>
      <c r="CT185" s="14">
        <v>0</v>
      </c>
      <c r="CU185" s="14">
        <v>0</v>
      </c>
      <c r="CV185" s="14">
        <v>0</v>
      </c>
      <c r="CW185" s="14">
        <v>0</v>
      </c>
      <c r="CX185" s="14">
        <v>0</v>
      </c>
    </row>
    <row r="186" spans="1:102" ht="15">
      <c r="A186" s="13" t="s">
        <v>107</v>
      </c>
      <c r="B186" s="14">
        <v>0</v>
      </c>
      <c r="C186" s="14">
        <v>0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14">
        <v>0.3554095771978984</v>
      </c>
      <c r="W186" s="14">
        <v>0</v>
      </c>
      <c r="X186" s="14">
        <v>0</v>
      </c>
      <c r="Y186" s="14">
        <v>0</v>
      </c>
      <c r="Z186" s="14">
        <v>0</v>
      </c>
      <c r="AA186" s="14">
        <v>0</v>
      </c>
      <c r="AB186" s="14">
        <v>0</v>
      </c>
      <c r="AC186" s="14">
        <v>0</v>
      </c>
      <c r="AD186" s="14">
        <v>0</v>
      </c>
      <c r="AE186" s="14">
        <v>0</v>
      </c>
      <c r="AF186" s="14">
        <v>0</v>
      </c>
      <c r="AG186" s="14">
        <v>0</v>
      </c>
      <c r="AH186" s="14">
        <v>0</v>
      </c>
      <c r="AI186" s="14">
        <v>0</v>
      </c>
      <c r="AJ186" s="14">
        <v>19.070139989706664</v>
      </c>
      <c r="AK186" s="14">
        <v>0</v>
      </c>
      <c r="AL186" s="14">
        <v>0</v>
      </c>
      <c r="AM186" s="14">
        <v>1.1746133813055113</v>
      </c>
      <c r="AN186" s="14">
        <v>0</v>
      </c>
      <c r="AO186" s="14">
        <v>0</v>
      </c>
      <c r="AP186" s="14">
        <v>0</v>
      </c>
      <c r="AQ186" s="14">
        <v>0</v>
      </c>
      <c r="AR186" s="14">
        <v>0</v>
      </c>
      <c r="AS186" s="14">
        <v>0</v>
      </c>
      <c r="AT186" s="14">
        <v>0</v>
      </c>
      <c r="AU186" s="14">
        <v>0</v>
      </c>
      <c r="AV186" s="14">
        <v>0</v>
      </c>
      <c r="AW186" s="14">
        <v>0</v>
      </c>
      <c r="AX186" s="14">
        <v>0</v>
      </c>
      <c r="AY186" s="14"/>
      <c r="AZ186" s="14"/>
      <c r="BA186" s="14">
        <v>0</v>
      </c>
      <c r="BB186" s="14">
        <v>0</v>
      </c>
      <c r="BC186" s="14">
        <v>0</v>
      </c>
      <c r="BD186" s="14"/>
      <c r="BE186" s="14">
        <v>0</v>
      </c>
      <c r="BF186" s="14">
        <v>0</v>
      </c>
      <c r="BG186" s="14">
        <v>0</v>
      </c>
      <c r="BH186" s="14">
        <v>0</v>
      </c>
      <c r="BI186" s="14">
        <v>0</v>
      </c>
      <c r="BJ186" s="14">
        <v>0</v>
      </c>
      <c r="BK186" s="14">
        <v>0</v>
      </c>
      <c r="BL186" s="14">
        <v>0</v>
      </c>
      <c r="BM186" s="14">
        <v>0</v>
      </c>
      <c r="BN186" s="14">
        <v>0</v>
      </c>
      <c r="BO186" s="14">
        <v>0</v>
      </c>
      <c r="BP186" s="14">
        <v>0</v>
      </c>
      <c r="BQ186" s="14">
        <v>0</v>
      </c>
      <c r="BR186" s="14">
        <v>0</v>
      </c>
      <c r="BS186" s="14">
        <v>0</v>
      </c>
      <c r="BT186" s="14">
        <v>0</v>
      </c>
      <c r="BU186" s="14">
        <v>0</v>
      </c>
      <c r="BV186" s="14">
        <v>0</v>
      </c>
      <c r="BW186" s="14">
        <v>0</v>
      </c>
      <c r="BX186" s="14">
        <v>0</v>
      </c>
      <c r="BY186" s="14">
        <v>0</v>
      </c>
      <c r="BZ186" s="14">
        <v>0</v>
      </c>
      <c r="CA186" s="14">
        <v>0</v>
      </c>
      <c r="CB186" s="14">
        <v>0</v>
      </c>
      <c r="CC186" s="14">
        <v>0</v>
      </c>
      <c r="CD186" s="14">
        <v>0</v>
      </c>
      <c r="CE186" s="14">
        <v>0</v>
      </c>
      <c r="CF186" s="14">
        <v>0</v>
      </c>
      <c r="CG186" s="14">
        <v>0</v>
      </c>
      <c r="CH186" s="14">
        <v>0</v>
      </c>
      <c r="CI186" s="14">
        <v>0</v>
      </c>
      <c r="CJ186" s="14">
        <v>0</v>
      </c>
      <c r="CK186" s="14">
        <v>0</v>
      </c>
      <c r="CL186" s="14">
        <v>0</v>
      </c>
      <c r="CM186" s="14">
        <v>0</v>
      </c>
      <c r="CN186" s="14">
        <v>0</v>
      </c>
      <c r="CO186" s="14">
        <v>0</v>
      </c>
      <c r="CP186" s="14">
        <v>0</v>
      </c>
      <c r="CQ186" s="14">
        <v>0</v>
      </c>
      <c r="CR186" s="14">
        <v>0</v>
      </c>
      <c r="CS186" s="14">
        <v>0</v>
      </c>
      <c r="CT186" s="14">
        <v>0</v>
      </c>
      <c r="CU186" s="14">
        <v>0</v>
      </c>
      <c r="CV186" s="14">
        <v>0</v>
      </c>
      <c r="CW186" s="14">
        <v>0</v>
      </c>
      <c r="CX186" s="14">
        <v>0</v>
      </c>
    </row>
    <row r="187" spans="1:102" ht="15">
      <c r="A187" s="13" t="s">
        <v>103</v>
      </c>
      <c r="B187" s="14">
        <v>0</v>
      </c>
      <c r="C187" s="14">
        <v>0</v>
      </c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1.3365982792852404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0.42945323911412725</v>
      </c>
      <c r="W187" s="14">
        <v>0</v>
      </c>
      <c r="X187" s="14">
        <v>0</v>
      </c>
      <c r="Y187" s="14">
        <v>0</v>
      </c>
      <c r="Z187" s="14">
        <v>0</v>
      </c>
      <c r="AA187" s="14">
        <v>0</v>
      </c>
      <c r="AB187" s="14">
        <v>0</v>
      </c>
      <c r="AC187" s="14">
        <v>0</v>
      </c>
      <c r="AD187" s="14">
        <v>0</v>
      </c>
      <c r="AE187" s="14">
        <v>0</v>
      </c>
      <c r="AF187" s="14">
        <v>0</v>
      </c>
      <c r="AG187" s="14">
        <v>0</v>
      </c>
      <c r="AH187" s="14">
        <v>0</v>
      </c>
      <c r="AI187" s="14">
        <v>0</v>
      </c>
      <c r="AJ187" s="14">
        <v>0</v>
      </c>
      <c r="AK187" s="14">
        <v>0</v>
      </c>
      <c r="AL187" s="14">
        <v>0</v>
      </c>
      <c r="AM187" s="14">
        <v>0</v>
      </c>
      <c r="AN187" s="14">
        <v>0</v>
      </c>
      <c r="AO187" s="14">
        <v>0</v>
      </c>
      <c r="AP187" s="14">
        <v>0</v>
      </c>
      <c r="AQ187" s="14">
        <v>0</v>
      </c>
      <c r="AR187" s="14">
        <v>0</v>
      </c>
      <c r="AS187" s="14">
        <v>0</v>
      </c>
      <c r="AT187" s="14">
        <v>0</v>
      </c>
      <c r="AU187" s="14">
        <v>0</v>
      </c>
      <c r="AV187" s="14">
        <v>0</v>
      </c>
      <c r="AW187" s="14">
        <v>0</v>
      </c>
      <c r="AX187" s="14">
        <v>0</v>
      </c>
      <c r="AY187" s="14"/>
      <c r="AZ187" s="14"/>
      <c r="BA187" s="14">
        <v>0</v>
      </c>
      <c r="BB187" s="14">
        <v>0</v>
      </c>
      <c r="BC187" s="14">
        <v>0</v>
      </c>
      <c r="BD187" s="14"/>
      <c r="BE187" s="14">
        <v>0</v>
      </c>
      <c r="BF187" s="14">
        <v>0</v>
      </c>
      <c r="BG187" s="14">
        <v>0</v>
      </c>
      <c r="BH187" s="14">
        <v>0</v>
      </c>
      <c r="BI187" s="14">
        <v>0</v>
      </c>
      <c r="BJ187" s="14">
        <v>0</v>
      </c>
      <c r="BK187" s="14">
        <v>0</v>
      </c>
      <c r="BL187" s="14">
        <v>0</v>
      </c>
      <c r="BM187" s="14">
        <v>0</v>
      </c>
      <c r="BN187" s="14">
        <v>0</v>
      </c>
      <c r="BO187" s="14">
        <v>0</v>
      </c>
      <c r="BP187" s="14">
        <v>0</v>
      </c>
      <c r="BQ187" s="14">
        <v>0</v>
      </c>
      <c r="BR187" s="14">
        <v>0</v>
      </c>
      <c r="BS187" s="14">
        <v>0</v>
      </c>
      <c r="BT187" s="14">
        <v>0</v>
      </c>
      <c r="BU187" s="14">
        <v>0</v>
      </c>
      <c r="BV187" s="14">
        <v>0</v>
      </c>
      <c r="BW187" s="14">
        <v>0</v>
      </c>
      <c r="BX187" s="14">
        <v>0</v>
      </c>
      <c r="BY187" s="14">
        <v>0</v>
      </c>
      <c r="BZ187" s="14">
        <v>0</v>
      </c>
      <c r="CA187" s="14">
        <v>0</v>
      </c>
      <c r="CB187" s="14">
        <v>0</v>
      </c>
      <c r="CC187" s="14">
        <v>0</v>
      </c>
      <c r="CD187" s="14">
        <v>0</v>
      </c>
      <c r="CE187" s="14">
        <v>0</v>
      </c>
      <c r="CF187" s="14">
        <v>0</v>
      </c>
      <c r="CG187" s="14">
        <v>0</v>
      </c>
      <c r="CH187" s="14">
        <v>0</v>
      </c>
      <c r="CI187" s="14">
        <v>0</v>
      </c>
      <c r="CJ187" s="14">
        <v>0</v>
      </c>
      <c r="CK187" s="14">
        <v>0</v>
      </c>
      <c r="CL187" s="14">
        <v>0</v>
      </c>
      <c r="CM187" s="14">
        <v>0</v>
      </c>
      <c r="CN187" s="14">
        <v>0</v>
      </c>
      <c r="CO187" s="14">
        <v>0</v>
      </c>
      <c r="CP187" s="14">
        <v>0</v>
      </c>
      <c r="CQ187" s="14">
        <v>0</v>
      </c>
      <c r="CR187" s="14">
        <v>0</v>
      </c>
      <c r="CS187" s="14">
        <v>0</v>
      </c>
      <c r="CT187" s="14">
        <v>0</v>
      </c>
      <c r="CU187" s="14">
        <v>0</v>
      </c>
      <c r="CV187" s="14">
        <v>0</v>
      </c>
      <c r="CW187" s="14">
        <v>0</v>
      </c>
      <c r="CX187" s="14">
        <v>0</v>
      </c>
    </row>
    <row r="188" spans="1:102" ht="15">
      <c r="A188" s="13" t="s">
        <v>130</v>
      </c>
      <c r="B188" s="14">
        <v>0</v>
      </c>
      <c r="C188" s="14">
        <v>0</v>
      </c>
      <c r="D188" s="14">
        <v>0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4">
        <v>0</v>
      </c>
      <c r="Z188" s="14">
        <v>0</v>
      </c>
      <c r="AA188" s="14">
        <v>0</v>
      </c>
      <c r="AB188" s="14">
        <v>0</v>
      </c>
      <c r="AC188" s="14">
        <v>0</v>
      </c>
      <c r="AD188" s="14">
        <v>0</v>
      </c>
      <c r="AE188" s="14">
        <v>0</v>
      </c>
      <c r="AF188" s="14">
        <v>0</v>
      </c>
      <c r="AG188" s="14">
        <v>0</v>
      </c>
      <c r="AH188" s="14">
        <v>0</v>
      </c>
      <c r="AI188" s="14">
        <v>0</v>
      </c>
      <c r="AJ188" s="14">
        <v>0</v>
      </c>
      <c r="AK188" s="14">
        <v>0</v>
      </c>
      <c r="AL188" s="14">
        <v>0</v>
      </c>
      <c r="AM188" s="14">
        <v>0</v>
      </c>
      <c r="AN188" s="14">
        <v>0</v>
      </c>
      <c r="AO188" s="14">
        <v>0</v>
      </c>
      <c r="AP188" s="14">
        <v>0</v>
      </c>
      <c r="AQ188" s="14">
        <v>0</v>
      </c>
      <c r="AR188" s="14">
        <v>0</v>
      </c>
      <c r="AS188" s="14">
        <v>0</v>
      </c>
      <c r="AT188" s="14">
        <v>0</v>
      </c>
      <c r="AU188" s="14">
        <v>0</v>
      </c>
      <c r="AV188" s="14">
        <v>0</v>
      </c>
      <c r="AW188" s="14">
        <v>0</v>
      </c>
      <c r="AX188" s="14">
        <v>0</v>
      </c>
      <c r="AY188" s="14"/>
      <c r="AZ188" s="14"/>
      <c r="BA188" s="14">
        <v>0</v>
      </c>
      <c r="BB188" s="14">
        <v>0</v>
      </c>
      <c r="BC188" s="14">
        <v>0</v>
      </c>
      <c r="BD188" s="14"/>
      <c r="BE188" s="14">
        <v>0</v>
      </c>
      <c r="BF188" s="14">
        <v>0</v>
      </c>
      <c r="BG188" s="14">
        <v>0</v>
      </c>
      <c r="BH188" s="14">
        <v>0</v>
      </c>
      <c r="BI188" s="14">
        <v>0</v>
      </c>
      <c r="BJ188" s="14">
        <v>0</v>
      </c>
      <c r="BK188" s="14">
        <v>0</v>
      </c>
      <c r="BL188" s="14">
        <v>0</v>
      </c>
      <c r="BM188" s="14">
        <v>0</v>
      </c>
      <c r="BN188" s="14">
        <v>0</v>
      </c>
      <c r="BO188" s="14">
        <v>0</v>
      </c>
      <c r="BP188" s="14">
        <v>0</v>
      </c>
      <c r="BQ188" s="14">
        <v>0</v>
      </c>
      <c r="BR188" s="14">
        <v>0</v>
      </c>
      <c r="BS188" s="14">
        <v>0</v>
      </c>
      <c r="BT188" s="14">
        <v>0</v>
      </c>
      <c r="BU188" s="14">
        <v>0</v>
      </c>
      <c r="BV188" s="14">
        <v>0</v>
      </c>
      <c r="BW188" s="14">
        <v>0</v>
      </c>
      <c r="BX188" s="14">
        <v>0</v>
      </c>
      <c r="BY188" s="14">
        <v>0</v>
      </c>
      <c r="BZ188" s="14">
        <v>0</v>
      </c>
      <c r="CA188" s="14">
        <v>0</v>
      </c>
      <c r="CB188" s="14">
        <v>0</v>
      </c>
      <c r="CC188" s="14">
        <v>0</v>
      </c>
      <c r="CD188" s="14">
        <v>0</v>
      </c>
      <c r="CE188" s="14">
        <v>0</v>
      </c>
      <c r="CF188" s="14">
        <v>0</v>
      </c>
      <c r="CG188" s="14">
        <v>0</v>
      </c>
      <c r="CH188" s="14">
        <v>0</v>
      </c>
      <c r="CI188" s="14">
        <v>0</v>
      </c>
      <c r="CJ188" s="14">
        <v>0</v>
      </c>
      <c r="CK188" s="14">
        <v>0</v>
      </c>
      <c r="CL188" s="14">
        <v>0</v>
      </c>
      <c r="CM188" s="14">
        <v>0</v>
      </c>
      <c r="CN188" s="14">
        <v>0</v>
      </c>
      <c r="CO188" s="14">
        <v>0</v>
      </c>
      <c r="CP188" s="14">
        <v>0</v>
      </c>
      <c r="CQ188" s="14">
        <v>0</v>
      </c>
      <c r="CR188" s="14">
        <v>0</v>
      </c>
      <c r="CS188" s="14">
        <v>0</v>
      </c>
      <c r="CT188" s="14">
        <v>0</v>
      </c>
      <c r="CU188" s="14">
        <v>0</v>
      </c>
      <c r="CV188" s="14">
        <v>0</v>
      </c>
      <c r="CW188" s="14">
        <v>0</v>
      </c>
      <c r="CX188" s="14">
        <v>0</v>
      </c>
    </row>
    <row r="189" spans="1:102" ht="15">
      <c r="A189" s="13" t="s">
        <v>119</v>
      </c>
      <c r="B189" s="14">
        <v>0</v>
      </c>
      <c r="C189" s="14">
        <v>0</v>
      </c>
      <c r="D189" s="14">
        <v>0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4">
        <v>0</v>
      </c>
      <c r="Z189" s="14">
        <v>0</v>
      </c>
      <c r="AA189" s="14">
        <v>0</v>
      </c>
      <c r="AB189" s="14">
        <v>0</v>
      </c>
      <c r="AC189" s="14">
        <v>0</v>
      </c>
      <c r="AD189" s="14">
        <v>0</v>
      </c>
      <c r="AE189" s="14">
        <v>0</v>
      </c>
      <c r="AF189" s="14">
        <v>0</v>
      </c>
      <c r="AG189" s="14">
        <v>0</v>
      </c>
      <c r="AH189" s="14">
        <v>0</v>
      </c>
      <c r="AI189" s="14">
        <v>0</v>
      </c>
      <c r="AJ189" s="14">
        <v>0</v>
      </c>
      <c r="AK189" s="14">
        <v>0</v>
      </c>
      <c r="AL189" s="14">
        <v>0</v>
      </c>
      <c r="AM189" s="14">
        <v>0</v>
      </c>
      <c r="AN189" s="14">
        <v>0</v>
      </c>
      <c r="AO189" s="14">
        <v>0</v>
      </c>
      <c r="AP189" s="14">
        <v>0</v>
      </c>
      <c r="AQ189" s="14">
        <v>0</v>
      </c>
      <c r="AR189" s="14">
        <v>0</v>
      </c>
      <c r="AS189" s="14">
        <v>0</v>
      </c>
      <c r="AT189" s="14">
        <v>0</v>
      </c>
      <c r="AU189" s="14">
        <v>0</v>
      </c>
      <c r="AV189" s="14">
        <v>0</v>
      </c>
      <c r="AW189" s="14">
        <v>0</v>
      </c>
      <c r="AX189" s="14">
        <v>0</v>
      </c>
      <c r="AY189" s="14"/>
      <c r="AZ189" s="14"/>
      <c r="BA189" s="14">
        <v>0</v>
      </c>
      <c r="BB189" s="14">
        <v>0</v>
      </c>
      <c r="BC189" s="14">
        <v>0</v>
      </c>
      <c r="BD189" s="14"/>
      <c r="BE189" s="14">
        <v>0</v>
      </c>
      <c r="BF189" s="14">
        <v>0</v>
      </c>
      <c r="BG189" s="14">
        <v>0</v>
      </c>
      <c r="BH189" s="14">
        <v>0</v>
      </c>
      <c r="BI189" s="14">
        <v>0</v>
      </c>
      <c r="BJ189" s="14">
        <v>0</v>
      </c>
      <c r="BK189" s="14">
        <v>0</v>
      </c>
      <c r="BL189" s="14">
        <v>0</v>
      </c>
      <c r="BM189" s="14">
        <v>0</v>
      </c>
      <c r="BN189" s="14">
        <v>0</v>
      </c>
      <c r="BO189" s="14">
        <v>0</v>
      </c>
      <c r="BP189" s="14">
        <v>0</v>
      </c>
      <c r="BQ189" s="14">
        <v>0</v>
      </c>
      <c r="BR189" s="14">
        <v>0</v>
      </c>
      <c r="BS189" s="14">
        <v>0</v>
      </c>
      <c r="BT189" s="14">
        <v>0</v>
      </c>
      <c r="BU189" s="14">
        <v>0</v>
      </c>
      <c r="BV189" s="14">
        <v>0</v>
      </c>
      <c r="BW189" s="14">
        <v>0</v>
      </c>
      <c r="BX189" s="14">
        <v>0</v>
      </c>
      <c r="BY189" s="14">
        <v>0</v>
      </c>
      <c r="BZ189" s="14">
        <v>0</v>
      </c>
      <c r="CA189" s="14">
        <v>0</v>
      </c>
      <c r="CB189" s="14">
        <v>0</v>
      </c>
      <c r="CC189" s="14">
        <v>0</v>
      </c>
      <c r="CD189" s="14">
        <v>0</v>
      </c>
      <c r="CE189" s="14">
        <v>0</v>
      </c>
      <c r="CF189" s="14">
        <v>0</v>
      </c>
      <c r="CG189" s="14">
        <v>0</v>
      </c>
      <c r="CH189" s="14">
        <v>0</v>
      </c>
      <c r="CI189" s="14">
        <v>0</v>
      </c>
      <c r="CJ189" s="14">
        <v>0</v>
      </c>
      <c r="CK189" s="14">
        <v>0</v>
      </c>
      <c r="CL189" s="14">
        <v>0</v>
      </c>
      <c r="CM189" s="14">
        <v>0</v>
      </c>
      <c r="CN189" s="14">
        <v>0</v>
      </c>
      <c r="CO189" s="14">
        <v>0</v>
      </c>
      <c r="CP189" s="14">
        <v>0</v>
      </c>
      <c r="CQ189" s="14">
        <v>0</v>
      </c>
      <c r="CR189" s="14">
        <v>0</v>
      </c>
      <c r="CS189" s="14">
        <v>0</v>
      </c>
      <c r="CT189" s="14">
        <v>0</v>
      </c>
      <c r="CU189" s="14">
        <v>0</v>
      </c>
      <c r="CV189" s="14">
        <v>0</v>
      </c>
      <c r="CW189" s="14">
        <v>0</v>
      </c>
      <c r="CX189" s="14">
        <v>0</v>
      </c>
    </row>
    <row r="190" spans="1:102" ht="15">
      <c r="A190" s="13" t="s">
        <v>104</v>
      </c>
      <c r="B190" s="14">
        <v>0</v>
      </c>
      <c r="C190" s="14">
        <v>0.8753141735271494</v>
      </c>
      <c r="D190" s="14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6.693682367311243</v>
      </c>
      <c r="P190" s="14">
        <v>0</v>
      </c>
      <c r="Q190" s="14">
        <v>0</v>
      </c>
      <c r="R190" s="14">
        <v>0</v>
      </c>
      <c r="S190" s="14">
        <v>0</v>
      </c>
      <c r="T190" s="14">
        <v>1.3919681662129997</v>
      </c>
      <c r="U190" s="14">
        <v>0</v>
      </c>
      <c r="V190" s="14">
        <v>0.2924532893599558</v>
      </c>
      <c r="W190" s="14">
        <v>0</v>
      </c>
      <c r="X190" s="14">
        <v>0</v>
      </c>
      <c r="Y190" s="14">
        <v>1.7609456340874456</v>
      </c>
      <c r="Z190" s="14">
        <v>0</v>
      </c>
      <c r="AA190" s="14">
        <v>0</v>
      </c>
      <c r="AB190" s="14">
        <v>0</v>
      </c>
      <c r="AC190" s="14">
        <v>0</v>
      </c>
      <c r="AD190" s="14">
        <v>0</v>
      </c>
      <c r="AE190" s="14">
        <v>0</v>
      </c>
      <c r="AF190" s="14">
        <v>0</v>
      </c>
      <c r="AG190" s="14">
        <v>0</v>
      </c>
      <c r="AH190" s="14">
        <v>0</v>
      </c>
      <c r="AI190" s="14">
        <v>0</v>
      </c>
      <c r="AJ190" s="14">
        <v>1.1383991779591784</v>
      </c>
      <c r="AK190" s="14">
        <v>0</v>
      </c>
      <c r="AL190" s="14">
        <v>2.5824278454874174</v>
      </c>
      <c r="AM190" s="14">
        <v>58.69461013308494</v>
      </c>
      <c r="AN190" s="14">
        <v>0.4957296843010477</v>
      </c>
      <c r="AO190" s="14">
        <v>0</v>
      </c>
      <c r="AP190" s="14">
        <v>2.262834543129296</v>
      </c>
      <c r="AQ190" s="14">
        <v>0</v>
      </c>
      <c r="AR190" s="14">
        <v>0</v>
      </c>
      <c r="AS190" s="14">
        <v>0</v>
      </c>
      <c r="AT190" s="14">
        <v>0</v>
      </c>
      <c r="AU190" s="14">
        <v>0</v>
      </c>
      <c r="AV190" s="14">
        <v>0</v>
      </c>
      <c r="AW190" s="14">
        <v>0</v>
      </c>
      <c r="AX190" s="14">
        <v>0</v>
      </c>
      <c r="AY190" s="14"/>
      <c r="AZ190" s="14"/>
      <c r="BA190" s="14">
        <v>62.69873711807719</v>
      </c>
      <c r="BB190" s="14">
        <v>0</v>
      </c>
      <c r="BC190" s="14">
        <v>0</v>
      </c>
      <c r="BD190" s="14"/>
      <c r="BE190" s="14">
        <v>0</v>
      </c>
      <c r="BF190" s="14">
        <v>0</v>
      </c>
      <c r="BG190" s="14">
        <v>0</v>
      </c>
      <c r="BH190" s="14">
        <v>14.136922391664916</v>
      </c>
      <c r="BI190" s="14">
        <v>0</v>
      </c>
      <c r="BJ190" s="14">
        <v>0</v>
      </c>
      <c r="BK190" s="14">
        <v>0</v>
      </c>
      <c r="BL190" s="14">
        <v>0</v>
      </c>
      <c r="BM190" s="14">
        <v>0</v>
      </c>
      <c r="BN190" s="14">
        <v>0</v>
      </c>
      <c r="BO190" s="14">
        <v>0</v>
      </c>
      <c r="BP190" s="14">
        <v>0</v>
      </c>
      <c r="BQ190" s="14">
        <v>0</v>
      </c>
      <c r="BR190" s="14">
        <v>0</v>
      </c>
      <c r="BS190" s="14">
        <v>0</v>
      </c>
      <c r="BT190" s="14">
        <v>0</v>
      </c>
      <c r="BU190" s="14">
        <v>0</v>
      </c>
      <c r="BV190" s="14">
        <v>0</v>
      </c>
      <c r="BW190" s="14">
        <v>0</v>
      </c>
      <c r="BX190" s="14">
        <v>0</v>
      </c>
      <c r="BY190" s="14">
        <v>0</v>
      </c>
      <c r="BZ190" s="14">
        <v>0</v>
      </c>
      <c r="CA190" s="14">
        <v>0</v>
      </c>
      <c r="CB190" s="14">
        <v>0</v>
      </c>
      <c r="CC190" s="14">
        <v>0</v>
      </c>
      <c r="CD190" s="14">
        <v>0</v>
      </c>
      <c r="CE190" s="14">
        <v>0</v>
      </c>
      <c r="CF190" s="14">
        <v>0</v>
      </c>
      <c r="CG190" s="14">
        <v>0</v>
      </c>
      <c r="CH190" s="14">
        <v>0</v>
      </c>
      <c r="CI190" s="14">
        <v>0</v>
      </c>
      <c r="CJ190" s="14">
        <v>0</v>
      </c>
      <c r="CK190" s="14">
        <v>0</v>
      </c>
      <c r="CL190" s="14">
        <v>0</v>
      </c>
      <c r="CM190" s="14">
        <v>0</v>
      </c>
      <c r="CN190" s="14">
        <v>0</v>
      </c>
      <c r="CO190" s="14">
        <v>0</v>
      </c>
      <c r="CP190" s="14">
        <v>0</v>
      </c>
      <c r="CQ190" s="14">
        <v>0</v>
      </c>
      <c r="CR190" s="14">
        <v>0</v>
      </c>
      <c r="CS190" s="14">
        <v>0</v>
      </c>
      <c r="CT190" s="14">
        <v>0</v>
      </c>
      <c r="CU190" s="14">
        <v>0</v>
      </c>
      <c r="CV190" s="14">
        <v>0</v>
      </c>
      <c r="CW190" s="14">
        <v>0</v>
      </c>
      <c r="CX190" s="14">
        <v>0</v>
      </c>
    </row>
    <row r="191" spans="1:102" ht="15">
      <c r="A191" s="13" t="s">
        <v>118</v>
      </c>
      <c r="B191" s="14">
        <v>0</v>
      </c>
      <c r="C191" s="14">
        <v>47.32468582647278</v>
      </c>
      <c r="D191" s="14">
        <v>0</v>
      </c>
      <c r="E191" s="14">
        <v>0.8000000000000114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119.70631763268874</v>
      </c>
      <c r="P191" s="14">
        <v>0</v>
      </c>
      <c r="Q191" s="14">
        <v>0</v>
      </c>
      <c r="R191" s="14">
        <v>0</v>
      </c>
      <c r="S191" s="14">
        <v>0</v>
      </c>
      <c r="T191" s="14">
        <v>33.00803183378692</v>
      </c>
      <c r="U191" s="14">
        <v>0</v>
      </c>
      <c r="V191" s="14">
        <v>141.3875467106399</v>
      </c>
      <c r="W191" s="14">
        <v>0</v>
      </c>
      <c r="X191" s="14">
        <v>0</v>
      </c>
      <c r="Y191" s="14">
        <v>54.93905436591237</v>
      </c>
      <c r="Z191" s="14">
        <v>0</v>
      </c>
      <c r="AA191" s="14">
        <v>0</v>
      </c>
      <c r="AB191" s="14">
        <v>0</v>
      </c>
      <c r="AC191" s="14">
        <v>0</v>
      </c>
      <c r="AD191" s="14">
        <v>0</v>
      </c>
      <c r="AE191" s="14">
        <v>0</v>
      </c>
      <c r="AF191" s="14">
        <v>0</v>
      </c>
      <c r="AG191" s="14">
        <v>0</v>
      </c>
      <c r="AH191" s="14">
        <v>0</v>
      </c>
      <c r="AI191" s="14">
        <v>0</v>
      </c>
      <c r="AJ191" s="14">
        <v>208.551600822041</v>
      </c>
      <c r="AK191" s="14">
        <v>0</v>
      </c>
      <c r="AL191" s="14">
        <v>99.87757215451262</v>
      </c>
      <c r="AM191" s="14">
        <v>100.58538986691573</v>
      </c>
      <c r="AN191" s="14">
        <v>6.604270315698975</v>
      </c>
      <c r="AO191" s="14">
        <v>0</v>
      </c>
      <c r="AP191" s="14">
        <v>91.73716545687071</v>
      </c>
      <c r="AQ191" s="14">
        <v>0</v>
      </c>
      <c r="AR191" s="14">
        <v>0</v>
      </c>
      <c r="AS191" s="14">
        <v>0</v>
      </c>
      <c r="AT191" s="14">
        <v>0</v>
      </c>
      <c r="AU191" s="14">
        <v>0</v>
      </c>
      <c r="AV191" s="14">
        <v>0</v>
      </c>
      <c r="AW191" s="14">
        <v>0</v>
      </c>
      <c r="AX191" s="14">
        <v>0</v>
      </c>
      <c r="AY191" s="14"/>
      <c r="AZ191" s="14"/>
      <c r="BA191" s="14">
        <v>10.601262881923448</v>
      </c>
      <c r="BB191" s="14">
        <v>0</v>
      </c>
      <c r="BC191" s="14">
        <v>0</v>
      </c>
      <c r="BD191" s="14"/>
      <c r="BE191" s="14">
        <v>0</v>
      </c>
      <c r="BF191" s="14">
        <v>0</v>
      </c>
      <c r="BG191" s="14">
        <v>0</v>
      </c>
      <c r="BH191" s="14">
        <v>6.363077608336902</v>
      </c>
      <c r="BI191" s="14">
        <v>0</v>
      </c>
      <c r="BJ191" s="14">
        <v>0</v>
      </c>
      <c r="BK191" s="14">
        <v>0</v>
      </c>
      <c r="BL191" s="14">
        <v>0</v>
      </c>
      <c r="BM191" s="14">
        <v>0</v>
      </c>
      <c r="BN191" s="14">
        <v>0</v>
      </c>
      <c r="BO191" s="14">
        <v>0</v>
      </c>
      <c r="BP191" s="14">
        <v>0</v>
      </c>
      <c r="BQ191" s="14">
        <v>0</v>
      </c>
      <c r="BR191" s="14">
        <v>0</v>
      </c>
      <c r="BS191" s="14">
        <v>0</v>
      </c>
      <c r="BT191" s="14">
        <v>0</v>
      </c>
      <c r="BU191" s="14">
        <v>0</v>
      </c>
      <c r="BV191" s="14">
        <v>0</v>
      </c>
      <c r="BW191" s="14">
        <v>0</v>
      </c>
      <c r="BX191" s="14">
        <v>0</v>
      </c>
      <c r="BY191" s="14">
        <v>0</v>
      </c>
      <c r="BZ191" s="14">
        <v>0</v>
      </c>
      <c r="CA191" s="14">
        <v>0</v>
      </c>
      <c r="CB191" s="14">
        <v>0</v>
      </c>
      <c r="CC191" s="14">
        <v>0</v>
      </c>
      <c r="CD191" s="14">
        <v>0</v>
      </c>
      <c r="CE191" s="14">
        <v>0</v>
      </c>
      <c r="CF191" s="14">
        <v>0</v>
      </c>
      <c r="CG191" s="14">
        <v>0</v>
      </c>
      <c r="CH191" s="14">
        <v>0</v>
      </c>
      <c r="CI191" s="14">
        <v>0</v>
      </c>
      <c r="CJ191" s="14">
        <v>0</v>
      </c>
      <c r="CK191" s="14">
        <v>0</v>
      </c>
      <c r="CL191" s="14">
        <v>0</v>
      </c>
      <c r="CM191" s="14">
        <v>0</v>
      </c>
      <c r="CN191" s="14">
        <v>0</v>
      </c>
      <c r="CO191" s="14">
        <v>0</v>
      </c>
      <c r="CP191" s="14">
        <v>0</v>
      </c>
      <c r="CQ191" s="14">
        <v>0</v>
      </c>
      <c r="CR191" s="14">
        <v>0</v>
      </c>
      <c r="CS191" s="14">
        <v>0</v>
      </c>
      <c r="CT191" s="14">
        <v>0</v>
      </c>
      <c r="CU191" s="14">
        <v>0</v>
      </c>
      <c r="CV191" s="14">
        <v>0</v>
      </c>
      <c r="CW191" s="14">
        <v>0</v>
      </c>
      <c r="CX191" s="14">
        <v>0</v>
      </c>
    </row>
    <row r="192" spans="1:102" ht="15">
      <c r="A192" s="22" t="s">
        <v>117</v>
      </c>
      <c r="B192" s="23">
        <f>SUM(B164:B191)</f>
        <v>0</v>
      </c>
      <c r="C192" s="23">
        <f>SUM(C164:C191)</f>
        <v>48.19999999999993</v>
      </c>
      <c r="D192" s="23">
        <f aca="true" t="shared" si="215" ref="D192:AX192">SUM(D164:D191)</f>
        <v>0</v>
      </c>
      <c r="E192" s="23">
        <f t="shared" si="215"/>
        <v>0.8000000000000114</v>
      </c>
      <c r="F192" s="23">
        <f t="shared" si="215"/>
        <v>0</v>
      </c>
      <c r="G192" s="23">
        <f t="shared" si="215"/>
        <v>0</v>
      </c>
      <c r="H192" s="23">
        <f t="shared" si="215"/>
        <v>0</v>
      </c>
      <c r="I192" s="23">
        <f t="shared" si="215"/>
        <v>0</v>
      </c>
      <c r="J192" s="23">
        <f t="shared" si="215"/>
        <v>0</v>
      </c>
      <c r="K192" s="23">
        <f t="shared" si="215"/>
        <v>0</v>
      </c>
      <c r="L192" s="23">
        <f t="shared" si="215"/>
        <v>0</v>
      </c>
      <c r="M192" s="23">
        <f t="shared" si="215"/>
        <v>0</v>
      </c>
      <c r="N192" s="23">
        <f t="shared" si="215"/>
        <v>0</v>
      </c>
      <c r="O192" s="23">
        <f t="shared" si="215"/>
        <v>363.9999999999997</v>
      </c>
      <c r="P192" s="23">
        <f t="shared" si="215"/>
        <v>0</v>
      </c>
      <c r="Q192" s="23">
        <f t="shared" si="215"/>
        <v>0</v>
      </c>
      <c r="R192" s="23">
        <f t="shared" si="215"/>
        <v>0</v>
      </c>
      <c r="S192" s="23">
        <f t="shared" si="215"/>
        <v>0</v>
      </c>
      <c r="T192" s="23">
        <f t="shared" si="215"/>
        <v>34.39999999999992</v>
      </c>
      <c r="U192" s="23">
        <f t="shared" si="215"/>
        <v>0</v>
      </c>
      <c r="V192" s="23">
        <f t="shared" si="215"/>
        <v>516.7999999999985</v>
      </c>
      <c r="W192" s="23">
        <f t="shared" si="215"/>
        <v>0</v>
      </c>
      <c r="X192" s="23">
        <f t="shared" si="215"/>
        <v>0</v>
      </c>
      <c r="Y192" s="23">
        <f t="shared" si="215"/>
        <v>56.69999999999982</v>
      </c>
      <c r="Z192" s="23">
        <f t="shared" si="215"/>
        <v>0</v>
      </c>
      <c r="AA192" s="23">
        <f t="shared" si="215"/>
        <v>0</v>
      </c>
      <c r="AB192" s="23">
        <f t="shared" si="215"/>
        <v>0</v>
      </c>
      <c r="AC192" s="23">
        <f t="shared" si="215"/>
        <v>0</v>
      </c>
      <c r="AD192" s="23">
        <f t="shared" si="215"/>
        <v>0</v>
      </c>
      <c r="AE192" s="23">
        <f t="shared" si="215"/>
        <v>0</v>
      </c>
      <c r="AF192" s="23">
        <f t="shared" si="215"/>
        <v>0</v>
      </c>
      <c r="AG192" s="23">
        <f t="shared" si="215"/>
        <v>0</v>
      </c>
      <c r="AH192" s="23">
        <f t="shared" si="215"/>
        <v>0</v>
      </c>
      <c r="AI192" s="23">
        <f t="shared" si="215"/>
        <v>0</v>
      </c>
      <c r="AJ192" s="23">
        <f t="shared" si="215"/>
        <v>1196.9000000000017</v>
      </c>
      <c r="AK192" s="23">
        <f t="shared" si="215"/>
        <v>0</v>
      </c>
      <c r="AL192" s="23">
        <f t="shared" si="215"/>
        <v>124.60000000000036</v>
      </c>
      <c r="AM192" s="23">
        <f t="shared" si="215"/>
        <v>692.8000000000065</v>
      </c>
      <c r="AN192" s="23">
        <f t="shared" si="215"/>
        <v>7.100000000000023</v>
      </c>
      <c r="AO192" s="23">
        <f t="shared" si="215"/>
        <v>0</v>
      </c>
      <c r="AP192" s="23">
        <f t="shared" si="215"/>
        <v>94.00000000000001</v>
      </c>
      <c r="AQ192" s="23">
        <f t="shared" si="215"/>
        <v>0</v>
      </c>
      <c r="AR192" s="23">
        <f t="shared" si="215"/>
        <v>0</v>
      </c>
      <c r="AS192" s="23">
        <f t="shared" si="215"/>
        <v>0</v>
      </c>
      <c r="AT192" s="23">
        <f t="shared" si="215"/>
        <v>0</v>
      </c>
      <c r="AU192" s="23">
        <f t="shared" si="215"/>
        <v>0</v>
      </c>
      <c r="AV192" s="23">
        <f t="shared" si="215"/>
        <v>0</v>
      </c>
      <c r="AW192" s="23">
        <f t="shared" si="215"/>
        <v>0</v>
      </c>
      <c r="AX192" s="23">
        <f t="shared" si="215"/>
        <v>0</v>
      </c>
      <c r="AY192" s="14"/>
      <c r="AZ192" s="14"/>
      <c r="BA192" s="23">
        <f>SUM(BA164:BA191)</f>
        <v>73.30000000000064</v>
      </c>
      <c r="BB192" s="23">
        <f>SUM(BB164:BB191)</f>
        <v>0</v>
      </c>
      <c r="BC192" s="23">
        <f>SUM(BC164:BC191)</f>
        <v>0</v>
      </c>
      <c r="BD192" s="14"/>
      <c r="BE192" s="23">
        <f aca="true" t="shared" si="216" ref="BE192:CX192">SUM(BE164:BE191)</f>
        <v>0</v>
      </c>
      <c r="BF192" s="23">
        <f t="shared" si="216"/>
        <v>0</v>
      </c>
      <c r="BG192" s="23">
        <f t="shared" si="216"/>
        <v>0</v>
      </c>
      <c r="BH192" s="23">
        <f t="shared" si="216"/>
        <v>20.50000000000182</v>
      </c>
      <c r="BI192" s="23">
        <f t="shared" si="216"/>
        <v>0</v>
      </c>
      <c r="BJ192" s="23">
        <f t="shared" si="216"/>
        <v>0</v>
      </c>
      <c r="BK192" s="23">
        <f t="shared" si="216"/>
        <v>0</v>
      </c>
      <c r="BL192" s="23">
        <f t="shared" si="216"/>
        <v>0</v>
      </c>
      <c r="BM192" s="23">
        <f t="shared" si="216"/>
        <v>0</v>
      </c>
      <c r="BN192" s="23">
        <f t="shared" si="216"/>
        <v>0</v>
      </c>
      <c r="BO192" s="23">
        <f t="shared" si="216"/>
        <v>0</v>
      </c>
      <c r="BP192" s="23">
        <f t="shared" si="216"/>
        <v>0</v>
      </c>
      <c r="BQ192" s="23">
        <f t="shared" si="216"/>
        <v>0</v>
      </c>
      <c r="BR192" s="23">
        <f t="shared" si="216"/>
        <v>0</v>
      </c>
      <c r="BS192" s="23">
        <f t="shared" si="216"/>
        <v>0</v>
      </c>
      <c r="BT192" s="23">
        <f t="shared" si="216"/>
        <v>0</v>
      </c>
      <c r="BU192" s="23">
        <f t="shared" si="216"/>
        <v>0</v>
      </c>
      <c r="BV192" s="23">
        <f t="shared" si="216"/>
        <v>0</v>
      </c>
      <c r="BW192" s="23">
        <f t="shared" si="216"/>
        <v>0</v>
      </c>
      <c r="BX192" s="23">
        <f t="shared" si="216"/>
        <v>0</v>
      </c>
      <c r="BY192" s="23">
        <f t="shared" si="216"/>
        <v>0</v>
      </c>
      <c r="BZ192" s="23">
        <f t="shared" si="216"/>
        <v>0</v>
      </c>
      <c r="CA192" s="23">
        <f t="shared" si="216"/>
        <v>0</v>
      </c>
      <c r="CB192" s="23">
        <f t="shared" si="216"/>
        <v>0</v>
      </c>
      <c r="CC192" s="23">
        <f t="shared" si="216"/>
        <v>0</v>
      </c>
      <c r="CD192" s="23">
        <f t="shared" si="216"/>
        <v>0</v>
      </c>
      <c r="CE192" s="23">
        <f t="shared" si="216"/>
        <v>0</v>
      </c>
      <c r="CF192" s="23">
        <f t="shared" si="216"/>
        <v>0</v>
      </c>
      <c r="CG192" s="23">
        <f t="shared" si="216"/>
        <v>0</v>
      </c>
      <c r="CH192" s="23">
        <f t="shared" si="216"/>
        <v>0</v>
      </c>
      <c r="CI192" s="23">
        <f t="shared" si="216"/>
        <v>0</v>
      </c>
      <c r="CJ192" s="23">
        <f t="shared" si="216"/>
        <v>0</v>
      </c>
      <c r="CK192" s="23">
        <f t="shared" si="216"/>
        <v>0</v>
      </c>
      <c r="CL192" s="23">
        <f t="shared" si="216"/>
        <v>0</v>
      </c>
      <c r="CM192" s="23">
        <f t="shared" si="216"/>
        <v>0</v>
      </c>
      <c r="CN192" s="23">
        <f t="shared" si="216"/>
        <v>0</v>
      </c>
      <c r="CO192" s="23">
        <f t="shared" si="216"/>
        <v>0</v>
      </c>
      <c r="CP192" s="23">
        <f t="shared" si="216"/>
        <v>0</v>
      </c>
      <c r="CQ192" s="23">
        <f t="shared" si="216"/>
        <v>0</v>
      </c>
      <c r="CR192" s="23">
        <f t="shared" si="216"/>
        <v>0</v>
      </c>
      <c r="CS192" s="23">
        <f t="shared" si="216"/>
        <v>0</v>
      </c>
      <c r="CT192" s="23">
        <f t="shared" si="216"/>
        <v>0</v>
      </c>
      <c r="CU192" s="23">
        <f t="shared" si="216"/>
        <v>0</v>
      </c>
      <c r="CV192" s="23">
        <f t="shared" si="216"/>
        <v>0</v>
      </c>
      <c r="CW192" s="23">
        <f t="shared" si="216"/>
        <v>0</v>
      </c>
      <c r="CX192" s="23">
        <f t="shared" si="216"/>
        <v>0</v>
      </c>
    </row>
    <row r="194" ht="15">
      <c r="A194" s="18" t="s">
        <v>156</v>
      </c>
    </row>
    <row r="195" spans="1:253" ht="15">
      <c r="A195" s="13" t="s">
        <v>93</v>
      </c>
      <c r="B195" s="14">
        <f>B164+B133</f>
        <v>0.013672262244283622</v>
      </c>
      <c r="C195" s="14">
        <f aca="true" t="shared" si="217" ref="C195:BM195">C164+C133</f>
        <v>0.07575693000763621</v>
      </c>
      <c r="D195" s="14">
        <f t="shared" si="217"/>
        <v>0.11026162982715525</v>
      </c>
      <c r="E195" s="14">
        <f t="shared" si="217"/>
        <v>0</v>
      </c>
      <c r="F195" s="14">
        <f t="shared" si="217"/>
        <v>0</v>
      </c>
      <c r="G195" s="14">
        <f t="shared" si="217"/>
        <v>1.0618228205428264</v>
      </c>
      <c r="H195" s="14">
        <f t="shared" si="217"/>
        <v>6.257667162221294</v>
      </c>
      <c r="I195" s="14">
        <f t="shared" si="217"/>
        <v>0.019561186821125797</v>
      </c>
      <c r="J195" s="14">
        <f t="shared" si="217"/>
        <v>0</v>
      </c>
      <c r="K195" s="14">
        <f t="shared" si="217"/>
        <v>0.6388756881706762</v>
      </c>
      <c r="L195" s="14">
        <f t="shared" si="217"/>
        <v>0.671894798687607</v>
      </c>
      <c r="M195" s="14">
        <f t="shared" si="217"/>
        <v>0.2732845025942393</v>
      </c>
      <c r="N195" s="14">
        <f t="shared" si="217"/>
        <v>0.07195960949363045</v>
      </c>
      <c r="O195" s="14">
        <f t="shared" si="217"/>
        <v>6.445528202740036</v>
      </c>
      <c r="P195" s="14">
        <f t="shared" si="217"/>
        <v>11.029213109466307</v>
      </c>
      <c r="Q195" s="14">
        <f t="shared" si="217"/>
        <v>17.859427463348815</v>
      </c>
      <c r="R195" s="14">
        <f t="shared" si="217"/>
        <v>1.8030932873136285</v>
      </c>
      <c r="S195" s="14">
        <f t="shared" si="217"/>
        <v>6.457734579732725</v>
      </c>
      <c r="T195" s="14">
        <f t="shared" si="217"/>
        <v>4.691845672958889</v>
      </c>
      <c r="U195" s="14">
        <f t="shared" si="217"/>
        <v>3.9436974842528194</v>
      </c>
      <c r="V195" s="14">
        <f t="shared" si="217"/>
        <v>39.572852011180856</v>
      </c>
      <c r="W195" s="14">
        <f t="shared" si="217"/>
        <v>6.097889044520462</v>
      </c>
      <c r="X195" s="14">
        <f t="shared" si="217"/>
        <v>5.926611962110053</v>
      </c>
      <c r="Y195" s="14">
        <f t="shared" si="217"/>
        <v>5.401855348586737</v>
      </c>
      <c r="Z195" s="14">
        <f t="shared" si="217"/>
        <v>0.21069348708998045</v>
      </c>
      <c r="AA195" s="14">
        <f t="shared" si="217"/>
        <v>0.35600454981545643</v>
      </c>
      <c r="AB195" s="14">
        <f t="shared" si="217"/>
        <v>0</v>
      </c>
      <c r="AC195" s="14">
        <f t="shared" si="217"/>
        <v>0</v>
      </c>
      <c r="AD195" s="14">
        <f t="shared" si="217"/>
        <v>13.462345307972429</v>
      </c>
      <c r="AE195" s="14">
        <f t="shared" si="217"/>
        <v>0</v>
      </c>
      <c r="AF195" s="14">
        <f t="shared" si="217"/>
        <v>0</v>
      </c>
      <c r="AG195" s="14">
        <f t="shared" si="217"/>
        <v>0</v>
      </c>
      <c r="AH195" s="14">
        <f t="shared" si="217"/>
        <v>0</v>
      </c>
      <c r="AI195" s="14">
        <f t="shared" si="217"/>
        <v>406.41588517223687</v>
      </c>
      <c r="AJ195" s="14">
        <f t="shared" si="217"/>
        <v>1191.506695600639</v>
      </c>
      <c r="AK195" s="14">
        <f t="shared" si="217"/>
        <v>584.0056099357006</v>
      </c>
      <c r="AL195" s="14">
        <f t="shared" si="217"/>
        <v>87.29243814206724</v>
      </c>
      <c r="AM195" s="14">
        <f t="shared" si="217"/>
        <v>311.142198356811</v>
      </c>
      <c r="AN195" s="14">
        <f t="shared" si="217"/>
        <v>5.097468185551694</v>
      </c>
      <c r="AO195" s="14">
        <f t="shared" si="217"/>
        <v>16.965159547508485</v>
      </c>
      <c r="AP195" s="14">
        <f t="shared" si="217"/>
        <v>1254.0749949821682</v>
      </c>
      <c r="AQ195" s="14">
        <f t="shared" si="217"/>
        <v>52.88269460656775</v>
      </c>
      <c r="AR195" s="14">
        <f t="shared" si="217"/>
        <v>181.85871471513627</v>
      </c>
      <c r="AS195" s="14">
        <f t="shared" si="217"/>
        <v>61.18436572376441</v>
      </c>
      <c r="AT195" s="14">
        <f t="shared" si="217"/>
        <v>220.1224522269524</v>
      </c>
      <c r="AU195" s="14">
        <f t="shared" si="217"/>
        <v>19.531617143174444</v>
      </c>
      <c r="AV195" s="14">
        <f t="shared" si="217"/>
        <v>7.850807176825011</v>
      </c>
      <c r="AW195" s="14">
        <f t="shared" si="217"/>
        <v>19.493855165464037</v>
      </c>
      <c r="AX195" s="14">
        <f t="shared" si="217"/>
        <v>69.75209777348815</v>
      </c>
      <c r="AY195" s="14"/>
      <c r="AZ195" s="14"/>
      <c r="BA195" s="14">
        <f t="shared" si="217"/>
        <v>178.53574044966876</v>
      </c>
      <c r="BB195" s="14">
        <f t="shared" si="217"/>
        <v>39.19732663257292</v>
      </c>
      <c r="BC195" s="14">
        <f t="shared" si="217"/>
        <v>23.12585744661182</v>
      </c>
      <c r="BD195" s="14"/>
      <c r="BE195" s="14">
        <f t="shared" si="217"/>
        <v>65.65693531517753</v>
      </c>
      <c r="BF195" s="14">
        <f t="shared" si="217"/>
        <v>10.062366504037136</v>
      </c>
      <c r="BG195" s="14">
        <f t="shared" si="217"/>
        <v>0.13612039527911374</v>
      </c>
      <c r="BH195" s="14">
        <f t="shared" si="217"/>
        <v>186.42356082146438</v>
      </c>
      <c r="BI195" s="14">
        <f t="shared" si="217"/>
        <v>47.73625953006262</v>
      </c>
      <c r="BJ195" s="14">
        <f t="shared" si="217"/>
        <v>28.41457286432161</v>
      </c>
      <c r="BK195" s="14">
        <f t="shared" si="217"/>
        <v>5.341879798066234</v>
      </c>
      <c r="BL195" s="14">
        <f t="shared" si="217"/>
        <v>14.289025157232704</v>
      </c>
      <c r="BM195" s="14">
        <f t="shared" si="217"/>
        <v>4.0221887923794135</v>
      </c>
      <c r="BN195" s="14">
        <f aca="true" t="shared" si="218" ref="BN195:CX195">BN164+BN133</f>
        <v>0</v>
      </c>
      <c r="BO195" s="14">
        <f t="shared" si="218"/>
        <v>0.3023877484917861</v>
      </c>
      <c r="BP195" s="14">
        <f t="shared" si="218"/>
        <v>0.18404792289579064</v>
      </c>
      <c r="BQ195" s="14">
        <f t="shared" si="218"/>
        <v>12.234773571428562</v>
      </c>
      <c r="BR195" s="14">
        <f t="shared" si="218"/>
        <v>4.404214285714287</v>
      </c>
      <c r="BS195" s="14">
        <f t="shared" si="218"/>
        <v>0</v>
      </c>
      <c r="BT195" s="14">
        <f t="shared" si="218"/>
        <v>0.24226791011333265</v>
      </c>
      <c r="BU195" s="14">
        <f t="shared" si="218"/>
        <v>4.189496159321977</v>
      </c>
      <c r="BV195" s="14">
        <f t="shared" si="218"/>
        <v>0</v>
      </c>
      <c r="BW195" s="14">
        <f t="shared" si="218"/>
        <v>0</v>
      </c>
      <c r="BX195" s="14">
        <f t="shared" si="218"/>
        <v>0</v>
      </c>
      <c r="BY195" s="14">
        <f t="shared" si="218"/>
        <v>0.05977132805628841</v>
      </c>
      <c r="BZ195" s="14">
        <f t="shared" si="218"/>
        <v>0</v>
      </c>
      <c r="CA195" s="14">
        <f t="shared" si="218"/>
        <v>0</v>
      </c>
      <c r="CB195" s="14">
        <f t="shared" si="218"/>
        <v>0</v>
      </c>
      <c r="CC195" s="14">
        <f t="shared" si="218"/>
        <v>0</v>
      </c>
      <c r="CD195" s="14">
        <f t="shared" si="218"/>
        <v>0</v>
      </c>
      <c r="CE195" s="14">
        <f t="shared" si="218"/>
        <v>0</v>
      </c>
      <c r="CF195" s="14">
        <f t="shared" si="218"/>
        <v>0.024815441896358155</v>
      </c>
      <c r="CG195" s="14">
        <f t="shared" si="218"/>
        <v>0</v>
      </c>
      <c r="CH195" s="14">
        <f t="shared" si="218"/>
        <v>0.06776334570013946</v>
      </c>
      <c r="CI195" s="14">
        <f t="shared" si="218"/>
        <v>24.673199195359036</v>
      </c>
      <c r="CJ195" s="14">
        <f t="shared" si="218"/>
        <v>0</v>
      </c>
      <c r="CK195" s="14">
        <f t="shared" si="218"/>
        <v>2.1407402046062955</v>
      </c>
      <c r="CL195" s="14">
        <f t="shared" si="218"/>
        <v>8.71028315946349</v>
      </c>
      <c r="CM195" s="14">
        <f t="shared" si="218"/>
        <v>10.232052364864863</v>
      </c>
      <c r="CN195" s="14">
        <f t="shared" si="218"/>
        <v>32.62899053810439</v>
      </c>
      <c r="CO195" s="14">
        <f t="shared" si="218"/>
        <v>0</v>
      </c>
      <c r="CP195" s="14">
        <f t="shared" si="218"/>
        <v>0.8660156250000005</v>
      </c>
      <c r="CQ195" s="14">
        <f t="shared" si="218"/>
        <v>0.05099099099099099</v>
      </c>
      <c r="CR195" s="14">
        <f t="shared" si="218"/>
        <v>0.3404255319148936</v>
      </c>
      <c r="CS195" s="14">
        <f t="shared" si="218"/>
        <v>0</v>
      </c>
      <c r="CT195" s="14">
        <f t="shared" si="218"/>
        <v>52.34625092798813</v>
      </c>
      <c r="CU195" s="14">
        <f t="shared" si="218"/>
        <v>16.40425531914893</v>
      </c>
      <c r="CV195" s="14">
        <f t="shared" si="218"/>
        <v>0.16874999999999996</v>
      </c>
      <c r="CW195" s="14">
        <f t="shared" si="218"/>
        <v>74.9679234338747</v>
      </c>
      <c r="CX195" s="14">
        <f t="shared" si="218"/>
        <v>33.54838709677419</v>
      </c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4"/>
      <c r="FB195" s="14"/>
      <c r="FC195" s="14"/>
      <c r="FD195" s="14"/>
      <c r="FE195" s="14"/>
      <c r="FF195" s="14"/>
      <c r="FG195" s="14"/>
      <c r="FH195" s="14"/>
      <c r="FI195" s="14"/>
      <c r="FJ195" s="14"/>
      <c r="FK195" s="14"/>
      <c r="FL195" s="14"/>
      <c r="FM195" s="14"/>
      <c r="FN195" s="14"/>
      <c r="FO195" s="14"/>
      <c r="FP195" s="14"/>
      <c r="FQ195" s="14"/>
      <c r="FR195" s="14"/>
      <c r="FS195" s="14"/>
      <c r="FT195" s="14"/>
      <c r="FU195" s="14"/>
      <c r="FV195" s="14"/>
      <c r="FW195" s="14"/>
      <c r="FX195" s="14"/>
      <c r="FY195" s="14"/>
      <c r="FZ195" s="14"/>
      <c r="GA195" s="14"/>
      <c r="GB195" s="14"/>
      <c r="GC195" s="14"/>
      <c r="GD195" s="14"/>
      <c r="GE195" s="14"/>
      <c r="GF195" s="14"/>
      <c r="GG195" s="14"/>
      <c r="GH195" s="14"/>
      <c r="GI195" s="14"/>
      <c r="GJ195" s="14"/>
      <c r="GK195" s="14"/>
      <c r="GL195" s="14"/>
      <c r="GM195" s="14"/>
      <c r="GN195" s="14"/>
      <c r="GO195" s="14"/>
      <c r="GP195" s="14"/>
      <c r="GQ195" s="14"/>
      <c r="GR195" s="14"/>
      <c r="GS195" s="14"/>
      <c r="GT195" s="14"/>
      <c r="GU195" s="14"/>
      <c r="GV195" s="14"/>
      <c r="GW195" s="14"/>
      <c r="GX195" s="14"/>
      <c r="GY195" s="14"/>
      <c r="GZ195" s="14"/>
      <c r="HA195" s="14"/>
      <c r="HB195" s="14"/>
      <c r="HC195" s="14"/>
      <c r="HD195" s="14"/>
      <c r="HE195" s="14"/>
      <c r="HF195" s="14"/>
      <c r="HG195" s="14"/>
      <c r="HH195" s="14"/>
      <c r="HI195" s="14"/>
      <c r="HJ195" s="14"/>
      <c r="HK195" s="14"/>
      <c r="HL195" s="14"/>
      <c r="HM195" s="14"/>
      <c r="HN195" s="14"/>
      <c r="HO195" s="14"/>
      <c r="HP195" s="14"/>
      <c r="HQ195" s="14"/>
      <c r="HR195" s="14"/>
      <c r="HS195" s="14"/>
      <c r="HT195" s="14"/>
      <c r="HU195" s="14"/>
      <c r="HV195" s="14"/>
      <c r="HW195" s="14"/>
      <c r="HX195" s="14"/>
      <c r="HY195" s="14"/>
      <c r="HZ195" s="14"/>
      <c r="IA195" s="14"/>
      <c r="IB195" s="14"/>
      <c r="IC195" s="14"/>
      <c r="ID195" s="14"/>
      <c r="IE195" s="14"/>
      <c r="IF195" s="14"/>
      <c r="IG195" s="14"/>
      <c r="IH195" s="14"/>
      <c r="II195" s="14"/>
      <c r="IJ195" s="14"/>
      <c r="IK195" s="14"/>
      <c r="IL195" s="14"/>
      <c r="IM195" s="14"/>
      <c r="IN195" s="14"/>
      <c r="IO195" s="14"/>
      <c r="IP195" s="14"/>
      <c r="IQ195" s="14"/>
      <c r="IR195" s="14"/>
      <c r="IS195" s="14"/>
    </row>
    <row r="196" spans="1:253" ht="15">
      <c r="A196" s="13" t="s">
        <v>94</v>
      </c>
      <c r="B196" s="14">
        <f aca="true" t="shared" si="219" ref="B196:B222">B165+B134</f>
        <v>0.8148668297593038</v>
      </c>
      <c r="C196" s="14">
        <f aca="true" t="shared" si="220" ref="C196:BM196">C165+C134</f>
        <v>14.318059771443245</v>
      </c>
      <c r="D196" s="14">
        <f t="shared" si="220"/>
        <v>104.08697855683455</v>
      </c>
      <c r="E196" s="14">
        <f t="shared" si="220"/>
        <v>76.75300951618729</v>
      </c>
      <c r="F196" s="14">
        <f t="shared" si="220"/>
        <v>31.165913043478263</v>
      </c>
      <c r="G196" s="14">
        <f t="shared" si="220"/>
        <v>3.4585086154823492</v>
      </c>
      <c r="H196" s="14">
        <f t="shared" si="220"/>
        <v>393.3127860490266</v>
      </c>
      <c r="I196" s="14">
        <f t="shared" si="220"/>
        <v>21.26301007456374</v>
      </c>
      <c r="J196" s="14">
        <f t="shared" si="220"/>
        <v>8.40541647701411</v>
      </c>
      <c r="K196" s="14">
        <f t="shared" si="220"/>
        <v>1.7929190400121362</v>
      </c>
      <c r="L196" s="14">
        <f t="shared" si="220"/>
        <v>111.6689155418803</v>
      </c>
      <c r="M196" s="14">
        <f t="shared" si="220"/>
        <v>55.153819398104794</v>
      </c>
      <c r="N196" s="14">
        <f t="shared" si="220"/>
        <v>0.7693459484133824</v>
      </c>
      <c r="O196" s="14">
        <f t="shared" si="220"/>
        <v>726.3027084053922</v>
      </c>
      <c r="P196" s="14">
        <f t="shared" si="220"/>
        <v>67.19688818867657</v>
      </c>
      <c r="Q196" s="14">
        <f t="shared" si="220"/>
        <v>1557.5633420469253</v>
      </c>
      <c r="R196" s="14">
        <f t="shared" si="220"/>
        <v>157.25207386261778</v>
      </c>
      <c r="S196" s="14">
        <f t="shared" si="220"/>
        <v>927.7308832855465</v>
      </c>
      <c r="T196" s="14">
        <f t="shared" si="220"/>
        <v>19.70984950823778</v>
      </c>
      <c r="U196" s="14">
        <f t="shared" si="220"/>
        <v>172.2773111542021</v>
      </c>
      <c r="V196" s="14">
        <f t="shared" si="220"/>
        <v>1192.3044367149816</v>
      </c>
      <c r="W196" s="14">
        <f t="shared" si="220"/>
        <v>183.7254530030643</v>
      </c>
      <c r="X196" s="14">
        <f t="shared" si="220"/>
        <v>943.4178475018853</v>
      </c>
      <c r="Y196" s="14">
        <f t="shared" si="220"/>
        <v>50.847899259522976</v>
      </c>
      <c r="Z196" s="14">
        <f t="shared" si="220"/>
        <v>1.9832669545643813</v>
      </c>
      <c r="AA196" s="14">
        <f t="shared" si="220"/>
        <v>542.7787987581987</v>
      </c>
      <c r="AB196" s="14">
        <f t="shared" si="220"/>
        <v>1.0551313509461588</v>
      </c>
      <c r="AC196" s="14">
        <f t="shared" si="220"/>
        <v>0</v>
      </c>
      <c r="AD196" s="14">
        <f t="shared" si="220"/>
        <v>0.7919026651748488</v>
      </c>
      <c r="AE196" s="14">
        <f t="shared" si="220"/>
        <v>1.9130330955536448</v>
      </c>
      <c r="AF196" s="14">
        <f t="shared" si="220"/>
        <v>0</v>
      </c>
      <c r="AG196" s="14">
        <f t="shared" si="220"/>
        <v>4.3824997407825945</v>
      </c>
      <c r="AH196" s="14">
        <f t="shared" si="220"/>
        <v>0</v>
      </c>
      <c r="AI196" s="14">
        <f t="shared" si="220"/>
        <v>616.3443803867616</v>
      </c>
      <c r="AJ196" s="14">
        <f t="shared" si="220"/>
        <v>2126.882996518887</v>
      </c>
      <c r="AK196" s="14">
        <f t="shared" si="220"/>
        <v>380.4831811180586</v>
      </c>
      <c r="AL196" s="14">
        <f t="shared" si="220"/>
        <v>144.98422276809782</v>
      </c>
      <c r="AM196" s="14">
        <f t="shared" si="220"/>
        <v>1223.3545526301884</v>
      </c>
      <c r="AN196" s="14">
        <f t="shared" si="220"/>
        <v>18.77785288865624</v>
      </c>
      <c r="AO196" s="14">
        <f t="shared" si="220"/>
        <v>45.48899922628649</v>
      </c>
      <c r="AP196" s="14">
        <f t="shared" si="220"/>
        <v>93.71431338863637</v>
      </c>
      <c r="AQ196" s="14">
        <f t="shared" si="220"/>
        <v>199.42023767667536</v>
      </c>
      <c r="AR196" s="14">
        <f t="shared" si="220"/>
        <v>285.25980360098293</v>
      </c>
      <c r="AS196" s="14">
        <f t="shared" si="220"/>
        <v>102.4689620131006</v>
      </c>
      <c r="AT196" s="14">
        <f t="shared" si="220"/>
        <v>101.18918827862082</v>
      </c>
      <c r="AU196" s="14">
        <f t="shared" si="220"/>
        <v>18.40098807555219</v>
      </c>
      <c r="AV196" s="14">
        <f t="shared" si="220"/>
        <v>106.94722021491214</v>
      </c>
      <c r="AW196" s="14">
        <f t="shared" si="220"/>
        <v>39.64022431136202</v>
      </c>
      <c r="AX196" s="14">
        <f t="shared" si="220"/>
        <v>17.655999748914187</v>
      </c>
      <c r="AY196" s="14"/>
      <c r="AZ196" s="14"/>
      <c r="BA196" s="14">
        <f t="shared" si="220"/>
        <v>213.40101960392653</v>
      </c>
      <c r="BB196" s="14">
        <f t="shared" si="220"/>
        <v>46.85196055462812</v>
      </c>
      <c r="BC196" s="14">
        <f t="shared" si="220"/>
        <v>119.54619580290286</v>
      </c>
      <c r="BD196" s="14"/>
      <c r="BE196" s="14">
        <f t="shared" si="220"/>
        <v>161.6791937281494</v>
      </c>
      <c r="BF196" s="14">
        <f t="shared" si="220"/>
        <v>15.89084109107504</v>
      </c>
      <c r="BG196" s="14">
        <f t="shared" si="220"/>
        <v>0.4423912846571197</v>
      </c>
      <c r="BH196" s="14">
        <f t="shared" si="220"/>
        <v>103.8719840281381</v>
      </c>
      <c r="BI196" s="14">
        <f t="shared" si="220"/>
        <v>79.86897716387207</v>
      </c>
      <c r="BJ196" s="14">
        <f t="shared" si="220"/>
        <v>61.45477386934673</v>
      </c>
      <c r="BK196" s="14">
        <f t="shared" si="220"/>
        <v>6.812121944322996</v>
      </c>
      <c r="BL196" s="14">
        <f t="shared" si="220"/>
        <v>4.214748427672956</v>
      </c>
      <c r="BM196" s="14">
        <f t="shared" si="220"/>
        <v>0</v>
      </c>
      <c r="BN196" s="14">
        <f aca="true" t="shared" si="221" ref="BN196:CX196">BN165+BN134</f>
        <v>0</v>
      </c>
      <c r="BO196" s="14">
        <f t="shared" si="221"/>
        <v>18.344856741835027</v>
      </c>
      <c r="BP196" s="14">
        <f t="shared" si="221"/>
        <v>11.165573989011298</v>
      </c>
      <c r="BQ196" s="14">
        <f t="shared" si="221"/>
        <v>0.20914142857142842</v>
      </c>
      <c r="BR196" s="14">
        <f t="shared" si="221"/>
        <v>0.07528571428571432</v>
      </c>
      <c r="BS196" s="14">
        <f t="shared" si="221"/>
        <v>0</v>
      </c>
      <c r="BT196" s="14">
        <f t="shared" si="221"/>
        <v>0.3352376014605188</v>
      </c>
      <c r="BU196" s="14">
        <f t="shared" si="221"/>
        <v>7.223224001330739</v>
      </c>
      <c r="BV196" s="14">
        <f t="shared" si="221"/>
        <v>0</v>
      </c>
      <c r="BW196" s="14">
        <f t="shared" si="221"/>
        <v>0</v>
      </c>
      <c r="BX196" s="14">
        <f t="shared" si="221"/>
        <v>0</v>
      </c>
      <c r="BY196" s="14">
        <f t="shared" si="221"/>
        <v>0.017931398416886523</v>
      </c>
      <c r="BZ196" s="14">
        <f t="shared" si="221"/>
        <v>0</v>
      </c>
      <c r="CA196" s="14">
        <f t="shared" si="221"/>
        <v>0</v>
      </c>
      <c r="CB196" s="14">
        <f t="shared" si="221"/>
        <v>0</v>
      </c>
      <c r="CC196" s="14">
        <f t="shared" si="221"/>
        <v>0</v>
      </c>
      <c r="CD196" s="14">
        <f t="shared" si="221"/>
        <v>0</v>
      </c>
      <c r="CE196" s="14">
        <f t="shared" si="221"/>
        <v>0</v>
      </c>
      <c r="CF196" s="14">
        <f t="shared" si="221"/>
        <v>1.5054701417123948</v>
      </c>
      <c r="CG196" s="14">
        <f t="shared" si="221"/>
        <v>0</v>
      </c>
      <c r="CH196" s="14">
        <f t="shared" si="221"/>
        <v>2.1006637167043234</v>
      </c>
      <c r="CI196" s="14">
        <f t="shared" si="221"/>
        <v>65.44826287801193</v>
      </c>
      <c r="CJ196" s="14">
        <f t="shared" si="221"/>
        <v>2.3599716110716824</v>
      </c>
      <c r="CK196" s="14">
        <f t="shared" si="221"/>
        <v>449.8072947560992</v>
      </c>
      <c r="CL196" s="14">
        <f t="shared" si="221"/>
        <v>0</v>
      </c>
      <c r="CM196" s="14">
        <f t="shared" si="221"/>
        <v>0</v>
      </c>
      <c r="CN196" s="14">
        <f t="shared" si="221"/>
        <v>2.843698649451622</v>
      </c>
      <c r="CO196" s="14">
        <f t="shared" si="221"/>
        <v>2.3442186140751504</v>
      </c>
      <c r="CP196" s="14">
        <f t="shared" si="221"/>
        <v>22.612630208333343</v>
      </c>
      <c r="CQ196" s="14">
        <f t="shared" si="221"/>
        <v>7.087747747747748</v>
      </c>
      <c r="CR196" s="14">
        <f t="shared" si="221"/>
        <v>7.659574468085107</v>
      </c>
      <c r="CS196" s="14">
        <f t="shared" si="221"/>
        <v>0.16666666666666666</v>
      </c>
      <c r="CT196" s="14">
        <f t="shared" si="221"/>
        <v>0</v>
      </c>
      <c r="CU196" s="14">
        <f t="shared" si="221"/>
        <v>0</v>
      </c>
      <c r="CV196" s="14">
        <f t="shared" si="221"/>
        <v>0</v>
      </c>
      <c r="CW196" s="14">
        <f t="shared" si="221"/>
        <v>0</v>
      </c>
      <c r="CX196" s="14">
        <f t="shared" si="221"/>
        <v>0</v>
      </c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  <c r="FN196" s="14"/>
      <c r="FO196" s="14"/>
      <c r="FP196" s="14"/>
      <c r="FQ196" s="14"/>
      <c r="FR196" s="14"/>
      <c r="FS196" s="14"/>
      <c r="FT196" s="14"/>
      <c r="FU196" s="14"/>
      <c r="FV196" s="14"/>
      <c r="FW196" s="14"/>
      <c r="FX196" s="14"/>
      <c r="FY196" s="14"/>
      <c r="FZ196" s="14"/>
      <c r="GA196" s="14"/>
      <c r="GB196" s="14"/>
      <c r="GC196" s="14"/>
      <c r="GD196" s="14"/>
      <c r="GE196" s="14"/>
      <c r="GF196" s="14"/>
      <c r="GG196" s="14"/>
      <c r="GH196" s="14"/>
      <c r="GI196" s="14"/>
      <c r="GJ196" s="14"/>
      <c r="GK196" s="14"/>
      <c r="GL196" s="14"/>
      <c r="GM196" s="14"/>
      <c r="GN196" s="14"/>
      <c r="GO196" s="14"/>
      <c r="GP196" s="14"/>
      <c r="GQ196" s="14"/>
      <c r="GR196" s="14"/>
      <c r="GS196" s="14"/>
      <c r="GT196" s="14"/>
      <c r="GU196" s="14"/>
      <c r="GV196" s="14"/>
      <c r="GW196" s="14"/>
      <c r="GX196" s="14"/>
      <c r="GY196" s="14"/>
      <c r="GZ196" s="14"/>
      <c r="HA196" s="14"/>
      <c r="HB196" s="14"/>
      <c r="HC196" s="14"/>
      <c r="HD196" s="14"/>
      <c r="HE196" s="14"/>
      <c r="HF196" s="14"/>
      <c r="HG196" s="14"/>
      <c r="HH196" s="14"/>
      <c r="HI196" s="14"/>
      <c r="HJ196" s="14"/>
      <c r="HK196" s="14"/>
      <c r="HL196" s="14"/>
      <c r="HM196" s="14"/>
      <c r="HN196" s="14"/>
      <c r="HO196" s="14"/>
      <c r="HP196" s="14"/>
      <c r="HQ196" s="14"/>
      <c r="HR196" s="14"/>
      <c r="HS196" s="14"/>
      <c r="HT196" s="14"/>
      <c r="HU196" s="14"/>
      <c r="HV196" s="14"/>
      <c r="HW196" s="14"/>
      <c r="HX196" s="14"/>
      <c r="HY196" s="14"/>
      <c r="HZ196" s="14"/>
      <c r="IA196" s="14"/>
      <c r="IB196" s="14"/>
      <c r="IC196" s="14"/>
      <c r="ID196" s="14"/>
      <c r="IE196" s="14"/>
      <c r="IF196" s="14"/>
      <c r="IG196" s="14"/>
      <c r="IH196" s="14"/>
      <c r="II196" s="14"/>
      <c r="IJ196" s="14"/>
      <c r="IK196" s="14"/>
      <c r="IL196" s="14"/>
      <c r="IM196" s="14"/>
      <c r="IN196" s="14"/>
      <c r="IO196" s="14"/>
      <c r="IP196" s="14"/>
      <c r="IQ196" s="14"/>
      <c r="IR196" s="14"/>
      <c r="IS196" s="14"/>
    </row>
    <row r="197" spans="1:253" ht="15">
      <c r="A197" s="13" t="s">
        <v>95</v>
      </c>
      <c r="B197" s="14">
        <f t="shared" si="219"/>
        <v>0.002734452448856724</v>
      </c>
      <c r="C197" s="14">
        <f aca="true" t="shared" si="222" ref="C197:BM197">C166+C135</f>
        <v>0.7575693000763621</v>
      </c>
      <c r="D197" s="14">
        <f t="shared" si="222"/>
        <v>0.5513081491357762</v>
      </c>
      <c r="E197" s="14">
        <f t="shared" si="222"/>
        <v>0.8141592137686213</v>
      </c>
      <c r="F197" s="14">
        <f t="shared" si="222"/>
        <v>0.10973913043478262</v>
      </c>
      <c r="G197" s="14">
        <f t="shared" si="222"/>
        <v>0.48540471796243495</v>
      </c>
      <c r="H197" s="14">
        <f t="shared" si="222"/>
        <v>1.2883432392808547</v>
      </c>
      <c r="I197" s="14">
        <f t="shared" si="222"/>
        <v>0</v>
      </c>
      <c r="J197" s="14">
        <f t="shared" si="222"/>
        <v>0</v>
      </c>
      <c r="K197" s="14">
        <f t="shared" si="222"/>
        <v>0.386375747753088</v>
      </c>
      <c r="L197" s="14">
        <f t="shared" si="222"/>
        <v>2.0156843960628215</v>
      </c>
      <c r="M197" s="14">
        <f t="shared" si="222"/>
        <v>1.0708513422691948</v>
      </c>
      <c r="N197" s="14">
        <f t="shared" si="222"/>
        <v>0.08795063382554832</v>
      </c>
      <c r="O197" s="14">
        <f t="shared" si="222"/>
        <v>5.9707382709991945</v>
      </c>
      <c r="P197" s="14">
        <f t="shared" si="222"/>
        <v>15.76197563470043</v>
      </c>
      <c r="Q197" s="14">
        <f t="shared" si="222"/>
        <v>11.221410176086422</v>
      </c>
      <c r="R197" s="14">
        <f t="shared" si="222"/>
        <v>1.1329170212324569</v>
      </c>
      <c r="S197" s="14">
        <f t="shared" si="222"/>
        <v>3.0924362776184884</v>
      </c>
      <c r="T197" s="14">
        <f t="shared" si="222"/>
        <v>3.3498548800383334</v>
      </c>
      <c r="U197" s="14">
        <f t="shared" si="222"/>
        <v>13.699159682141373</v>
      </c>
      <c r="V197" s="14">
        <f t="shared" si="222"/>
        <v>66.54539293422452</v>
      </c>
      <c r="W197" s="14">
        <f t="shared" si="222"/>
        <v>10.254161676855304</v>
      </c>
      <c r="X197" s="14">
        <f t="shared" si="222"/>
        <v>1.3828761244923458</v>
      </c>
      <c r="Y197" s="14">
        <f t="shared" si="222"/>
        <v>0</v>
      </c>
      <c r="Z197" s="14">
        <f t="shared" si="222"/>
        <v>0</v>
      </c>
      <c r="AA197" s="14">
        <f t="shared" si="222"/>
        <v>0</v>
      </c>
      <c r="AB197" s="14">
        <f t="shared" si="222"/>
        <v>0.4574808733904009</v>
      </c>
      <c r="AC197" s="14">
        <f t="shared" si="222"/>
        <v>0</v>
      </c>
      <c r="AD197" s="14">
        <f t="shared" si="222"/>
        <v>0</v>
      </c>
      <c r="AE197" s="14">
        <f t="shared" si="222"/>
        <v>0.40274380959024103</v>
      </c>
      <c r="AF197" s="14">
        <f t="shared" si="222"/>
        <v>0</v>
      </c>
      <c r="AG197" s="14">
        <f t="shared" si="222"/>
        <v>0</v>
      </c>
      <c r="AH197" s="14">
        <f t="shared" si="222"/>
        <v>30.01793389092662</v>
      </c>
      <c r="AI197" s="14">
        <f t="shared" si="222"/>
        <v>2147.394113622176</v>
      </c>
      <c r="AJ197" s="14">
        <f t="shared" si="222"/>
        <v>3327.531410535856</v>
      </c>
      <c r="AK197" s="14">
        <f t="shared" si="222"/>
        <v>734.6748960598603</v>
      </c>
      <c r="AL197" s="14">
        <f t="shared" si="222"/>
        <v>361.5684465896369</v>
      </c>
      <c r="AM197" s="14">
        <f t="shared" si="222"/>
        <v>2210.2410345092007</v>
      </c>
      <c r="AN197" s="14">
        <f t="shared" si="222"/>
        <v>26.315134906608744</v>
      </c>
      <c r="AO197" s="14">
        <f t="shared" si="222"/>
        <v>43.81112630400543</v>
      </c>
      <c r="AP197" s="14">
        <f t="shared" si="222"/>
        <v>437.85355579081926</v>
      </c>
      <c r="AQ197" s="14">
        <f t="shared" si="222"/>
        <v>573.131340974615</v>
      </c>
      <c r="AR197" s="14">
        <f t="shared" si="222"/>
        <v>400.78480680117195</v>
      </c>
      <c r="AS197" s="14">
        <f t="shared" si="222"/>
        <v>147.02068462749216</v>
      </c>
      <c r="AT197" s="14">
        <f t="shared" si="222"/>
        <v>407.9219125582696</v>
      </c>
      <c r="AU197" s="14">
        <f t="shared" si="222"/>
        <v>105.6290206426091</v>
      </c>
      <c r="AV197" s="14">
        <f t="shared" si="222"/>
        <v>64.24844240626183</v>
      </c>
      <c r="AW197" s="14">
        <f t="shared" si="222"/>
        <v>41.189945014892636</v>
      </c>
      <c r="AX197" s="14">
        <f t="shared" si="222"/>
        <v>7.193185082890966</v>
      </c>
      <c r="AY197" s="14"/>
      <c r="AZ197" s="14"/>
      <c r="BA197" s="14">
        <f t="shared" si="222"/>
        <v>148.26247367182543</v>
      </c>
      <c r="BB197" s="14">
        <f t="shared" si="222"/>
        <v>32.55086400756889</v>
      </c>
      <c r="BC197" s="14">
        <f t="shared" si="222"/>
        <v>96.52765091984841</v>
      </c>
      <c r="BD197" s="14"/>
      <c r="BE197" s="14">
        <f t="shared" si="222"/>
        <v>97.39515865941465</v>
      </c>
      <c r="BF197" s="14">
        <f t="shared" si="222"/>
        <v>8.687726271245179</v>
      </c>
      <c r="BG197" s="14">
        <f t="shared" si="222"/>
        <v>0.3062708893780059</v>
      </c>
      <c r="BH197" s="14">
        <f t="shared" si="222"/>
        <v>34.580660514999664</v>
      </c>
      <c r="BI197" s="14">
        <f t="shared" si="222"/>
        <v>56.8603645371937</v>
      </c>
      <c r="BJ197" s="14">
        <f t="shared" si="222"/>
        <v>58.2608877721943</v>
      </c>
      <c r="BK197" s="14">
        <f t="shared" si="222"/>
        <v>5.782952441943262</v>
      </c>
      <c r="BL197" s="14">
        <f t="shared" si="222"/>
        <v>18.0925786163522</v>
      </c>
      <c r="BM197" s="14">
        <f t="shared" si="222"/>
        <v>114.84042483069499</v>
      </c>
      <c r="BN197" s="14">
        <f aca="true" t="shared" si="223" ref="BN197:CX197">BN166+BN135</f>
        <v>0</v>
      </c>
      <c r="BO197" s="14">
        <f t="shared" si="223"/>
        <v>287.2683610671968</v>
      </c>
      <c r="BP197" s="14">
        <f t="shared" si="223"/>
        <v>174.84552675100107</v>
      </c>
      <c r="BQ197" s="14">
        <f t="shared" si="223"/>
        <v>2.3005557142857125</v>
      </c>
      <c r="BR197" s="14">
        <f t="shared" si="223"/>
        <v>0.8281428571428574</v>
      </c>
      <c r="BS197" s="14">
        <f t="shared" si="223"/>
        <v>0</v>
      </c>
      <c r="BT197" s="14">
        <f t="shared" si="223"/>
        <v>0.327089465313909</v>
      </c>
      <c r="BU197" s="14">
        <f t="shared" si="223"/>
        <v>7.047659529076172</v>
      </c>
      <c r="BV197" s="14">
        <f t="shared" si="223"/>
        <v>0</v>
      </c>
      <c r="BW197" s="14">
        <f t="shared" si="223"/>
        <v>0</v>
      </c>
      <c r="BX197" s="14">
        <f t="shared" si="223"/>
        <v>0</v>
      </c>
      <c r="BY197" s="14">
        <f t="shared" si="223"/>
        <v>1.0818610378188203</v>
      </c>
      <c r="BZ197" s="14">
        <f t="shared" si="223"/>
        <v>0</v>
      </c>
      <c r="CA197" s="14">
        <f t="shared" si="223"/>
        <v>0</v>
      </c>
      <c r="CB197" s="14">
        <f t="shared" si="223"/>
        <v>0</v>
      </c>
      <c r="CC197" s="14">
        <f t="shared" si="223"/>
        <v>0</v>
      </c>
      <c r="CD197" s="14">
        <f t="shared" si="223"/>
        <v>0</v>
      </c>
      <c r="CE197" s="14">
        <f t="shared" si="223"/>
        <v>0</v>
      </c>
      <c r="CF197" s="14">
        <f t="shared" si="223"/>
        <v>23.57466980154025</v>
      </c>
      <c r="CG197" s="14">
        <f t="shared" si="223"/>
        <v>0</v>
      </c>
      <c r="CH197" s="14">
        <f t="shared" si="223"/>
        <v>16.534256350834028</v>
      </c>
      <c r="CI197" s="14">
        <f t="shared" si="223"/>
        <v>86.57048055145826</v>
      </c>
      <c r="CJ197" s="14">
        <f t="shared" si="223"/>
        <v>37.94464158978</v>
      </c>
      <c r="CK197" s="14">
        <f t="shared" si="223"/>
        <v>72.0296115902824</v>
      </c>
      <c r="CL197" s="14">
        <f t="shared" si="223"/>
        <v>16.225037257824145</v>
      </c>
      <c r="CM197" s="14">
        <f t="shared" si="223"/>
        <v>27.80295608108107</v>
      </c>
      <c r="CN197" s="14">
        <f t="shared" si="223"/>
        <v>112.12997950510105</v>
      </c>
      <c r="CO197" s="14">
        <f t="shared" si="223"/>
        <v>53.05336863433235</v>
      </c>
      <c r="CP197" s="14">
        <f t="shared" si="223"/>
        <v>21.07304687500001</v>
      </c>
      <c r="CQ197" s="14">
        <f t="shared" si="223"/>
        <v>18.356756756756756</v>
      </c>
      <c r="CR197" s="14">
        <f t="shared" si="223"/>
        <v>0</v>
      </c>
      <c r="CS197" s="14">
        <f t="shared" si="223"/>
        <v>0.3181818181818182</v>
      </c>
      <c r="CT197" s="14">
        <f t="shared" si="223"/>
        <v>4.121752041573868</v>
      </c>
      <c r="CU197" s="14">
        <f t="shared" si="223"/>
        <v>0.09113475177304961</v>
      </c>
      <c r="CV197" s="14">
        <f t="shared" si="223"/>
        <v>0</v>
      </c>
      <c r="CW197" s="14">
        <f t="shared" si="223"/>
        <v>0.9351508120649651</v>
      </c>
      <c r="CX197" s="14">
        <f t="shared" si="223"/>
        <v>1.8064516129032258</v>
      </c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  <c r="FN197" s="14"/>
      <c r="FO197" s="14"/>
      <c r="FP197" s="14"/>
      <c r="FQ197" s="14"/>
      <c r="FR197" s="14"/>
      <c r="FS197" s="14"/>
      <c r="FT197" s="14"/>
      <c r="FU197" s="14"/>
      <c r="FV197" s="14"/>
      <c r="FW197" s="14"/>
      <c r="FX197" s="14"/>
      <c r="FY197" s="14"/>
      <c r="FZ197" s="14"/>
      <c r="GA197" s="14"/>
      <c r="GB197" s="14"/>
      <c r="GC197" s="14"/>
      <c r="GD197" s="14"/>
      <c r="GE197" s="14"/>
      <c r="GF197" s="14"/>
      <c r="GG197" s="14"/>
      <c r="GH197" s="14"/>
      <c r="GI197" s="14"/>
      <c r="GJ197" s="14"/>
      <c r="GK197" s="14"/>
      <c r="GL197" s="14"/>
      <c r="GM197" s="14"/>
      <c r="GN197" s="14"/>
      <c r="GO197" s="14"/>
      <c r="GP197" s="14"/>
      <c r="GQ197" s="14"/>
      <c r="GR197" s="14"/>
      <c r="GS197" s="14"/>
      <c r="GT197" s="14"/>
      <c r="GU197" s="14"/>
      <c r="GV197" s="14"/>
      <c r="GW197" s="14"/>
      <c r="GX197" s="14"/>
      <c r="GY197" s="14"/>
      <c r="GZ197" s="14"/>
      <c r="HA197" s="14"/>
      <c r="HB197" s="14"/>
      <c r="HC197" s="14"/>
      <c r="HD197" s="14"/>
      <c r="HE197" s="14"/>
      <c r="HF197" s="14"/>
      <c r="HG197" s="14"/>
      <c r="HH197" s="14"/>
      <c r="HI197" s="14"/>
      <c r="HJ197" s="14"/>
      <c r="HK197" s="14"/>
      <c r="HL197" s="14"/>
      <c r="HM197" s="14"/>
      <c r="HN197" s="14"/>
      <c r="HO197" s="14"/>
      <c r="HP197" s="14"/>
      <c r="HQ197" s="14"/>
      <c r="HR197" s="14"/>
      <c r="HS197" s="14"/>
      <c r="HT197" s="14"/>
      <c r="HU197" s="14"/>
      <c r="HV197" s="14"/>
      <c r="HW197" s="14"/>
      <c r="HX197" s="14"/>
      <c r="HY197" s="14"/>
      <c r="HZ197" s="14"/>
      <c r="IA197" s="14"/>
      <c r="IB197" s="14"/>
      <c r="IC197" s="14"/>
      <c r="ID197" s="14"/>
      <c r="IE197" s="14"/>
      <c r="IF197" s="14"/>
      <c r="IG197" s="14"/>
      <c r="IH197" s="14"/>
      <c r="II197" s="14"/>
      <c r="IJ197" s="14"/>
      <c r="IK197" s="14"/>
      <c r="IL197" s="14"/>
      <c r="IM197" s="14"/>
      <c r="IN197" s="14"/>
      <c r="IO197" s="14"/>
      <c r="IP197" s="14"/>
      <c r="IQ197" s="14"/>
      <c r="IR197" s="14"/>
      <c r="IS197" s="14"/>
    </row>
    <row r="198" spans="1:253" ht="15">
      <c r="A198" s="13" t="s">
        <v>97</v>
      </c>
      <c r="B198" s="14">
        <f t="shared" si="219"/>
        <v>0.35821327080023085</v>
      </c>
      <c r="C198" s="14">
        <f aca="true" t="shared" si="224" ref="C198:BM198">C167+C136</f>
        <v>0.30302772003054484</v>
      </c>
      <c r="D198" s="14">
        <f t="shared" si="224"/>
        <v>0.11026162982715525</v>
      </c>
      <c r="E198" s="14">
        <f t="shared" si="224"/>
        <v>0.2960578959158623</v>
      </c>
      <c r="F198" s="14">
        <f t="shared" si="224"/>
        <v>0</v>
      </c>
      <c r="G198" s="14">
        <f t="shared" si="224"/>
        <v>51.847291437362585</v>
      </c>
      <c r="H198" s="14">
        <f t="shared" si="224"/>
        <v>3.680980683659585</v>
      </c>
      <c r="I198" s="14">
        <f t="shared" si="224"/>
        <v>0.6846415387394029</v>
      </c>
      <c r="J198" s="14">
        <f t="shared" si="224"/>
        <v>1.0845698680018208</v>
      </c>
      <c r="K198" s="14">
        <f t="shared" si="224"/>
        <v>3.263858290230033</v>
      </c>
      <c r="L198" s="14">
        <f t="shared" si="224"/>
        <v>12.564432735458253</v>
      </c>
      <c r="M198" s="14">
        <f t="shared" si="224"/>
        <v>6.663021088978624</v>
      </c>
      <c r="N198" s="14">
        <f t="shared" si="224"/>
        <v>1.0705102399978357</v>
      </c>
      <c r="O198" s="14">
        <f t="shared" si="224"/>
        <v>119.49663175458785</v>
      </c>
      <c r="P198" s="14">
        <f t="shared" si="224"/>
        <v>23.05918657669137</v>
      </c>
      <c r="Q198" s="14">
        <f t="shared" si="224"/>
        <v>1085.9480185899974</v>
      </c>
      <c r="R198" s="14">
        <f t="shared" si="224"/>
        <v>109.6376458153269</v>
      </c>
      <c r="S198" s="14">
        <f t="shared" si="224"/>
        <v>343.7151968564784</v>
      </c>
      <c r="T198" s="14">
        <f t="shared" si="224"/>
        <v>32.07460437125389</v>
      </c>
      <c r="U198" s="14">
        <f t="shared" si="224"/>
        <v>42.86176476306354</v>
      </c>
      <c r="V198" s="14">
        <f t="shared" si="224"/>
        <v>2463.3608177308206</v>
      </c>
      <c r="W198" s="14">
        <f t="shared" si="224"/>
        <v>379.5860085822887</v>
      </c>
      <c r="X198" s="14">
        <f t="shared" si="224"/>
        <v>168.71088718806618</v>
      </c>
      <c r="Y198" s="14">
        <f t="shared" si="224"/>
        <v>247.78075620691334</v>
      </c>
      <c r="Z198" s="14">
        <f t="shared" si="224"/>
        <v>9.664418646953452</v>
      </c>
      <c r="AA198" s="14">
        <f t="shared" si="224"/>
        <v>105.1169068088382</v>
      </c>
      <c r="AB198" s="14">
        <f t="shared" si="224"/>
        <v>0</v>
      </c>
      <c r="AC198" s="14">
        <f t="shared" si="224"/>
        <v>0.06565142198308994</v>
      </c>
      <c r="AD198" s="14">
        <f t="shared" si="224"/>
        <v>0</v>
      </c>
      <c r="AE198" s="14">
        <f t="shared" si="224"/>
        <v>0</v>
      </c>
      <c r="AF198" s="14">
        <f t="shared" si="224"/>
        <v>0</v>
      </c>
      <c r="AG198" s="14">
        <f t="shared" si="224"/>
        <v>0</v>
      </c>
      <c r="AH198" s="14">
        <f t="shared" si="224"/>
        <v>0</v>
      </c>
      <c r="AI198" s="14">
        <f t="shared" si="224"/>
        <v>60.18248302854688</v>
      </c>
      <c r="AJ198" s="14">
        <f t="shared" si="224"/>
        <v>81.51816362964375</v>
      </c>
      <c r="AK198" s="14">
        <f t="shared" si="224"/>
        <v>21.292574868335354</v>
      </c>
      <c r="AL198" s="14">
        <f t="shared" si="224"/>
        <v>14.948235589560404</v>
      </c>
      <c r="AM198" s="14">
        <f t="shared" si="224"/>
        <v>38.32706170667989</v>
      </c>
      <c r="AN198" s="14">
        <f t="shared" si="224"/>
        <v>0.9149301871503039</v>
      </c>
      <c r="AO198" s="14">
        <f t="shared" si="224"/>
        <v>5.220049091541072</v>
      </c>
      <c r="AP198" s="14">
        <f t="shared" si="224"/>
        <v>41.542453177480844</v>
      </c>
      <c r="AQ198" s="14">
        <f t="shared" si="224"/>
        <v>1.1101329020462696</v>
      </c>
      <c r="AR198" s="14">
        <f t="shared" si="224"/>
        <v>554.9672089216823</v>
      </c>
      <c r="AS198" s="14">
        <f t="shared" si="224"/>
        <v>62.37241166014819</v>
      </c>
      <c r="AT198" s="14">
        <f t="shared" si="224"/>
        <v>8.440425183429983</v>
      </c>
      <c r="AU198" s="14">
        <f t="shared" si="224"/>
        <v>7.2077603060918705</v>
      </c>
      <c r="AV198" s="14">
        <f t="shared" si="224"/>
        <v>1.5220952689762777</v>
      </c>
      <c r="AW198" s="14">
        <f t="shared" si="224"/>
        <v>0.8156424755424284</v>
      </c>
      <c r="AX198" s="14">
        <f t="shared" si="224"/>
        <v>0</v>
      </c>
      <c r="AY198" s="14"/>
      <c r="AZ198" s="14"/>
      <c r="BA198" s="14">
        <f t="shared" si="224"/>
        <v>57.52771060452532</v>
      </c>
      <c r="BB198" s="14">
        <f t="shared" si="224"/>
        <v>12.630145971391084</v>
      </c>
      <c r="BC198" s="14">
        <f t="shared" si="224"/>
        <v>19.10163631321069</v>
      </c>
      <c r="BD198" s="14"/>
      <c r="BE198" s="14">
        <f t="shared" si="224"/>
        <v>47.08240256918636</v>
      </c>
      <c r="BF198" s="14">
        <f t="shared" si="224"/>
        <v>5.361096907888639</v>
      </c>
      <c r="BG198" s="14">
        <f t="shared" si="224"/>
        <v>0.06806019763955687</v>
      </c>
      <c r="BH198" s="14">
        <f t="shared" si="224"/>
        <v>172.90330257499835</v>
      </c>
      <c r="BI198" s="14">
        <f t="shared" si="224"/>
        <v>255.87164041737165</v>
      </c>
      <c r="BJ198" s="14">
        <f t="shared" si="224"/>
        <v>225.44430485762143</v>
      </c>
      <c r="BK198" s="14">
        <f t="shared" si="224"/>
        <v>12.742098600891936</v>
      </c>
      <c r="BL198" s="14">
        <f t="shared" si="224"/>
        <v>5.242735849056603</v>
      </c>
      <c r="BM198" s="14">
        <f t="shared" si="224"/>
        <v>0</v>
      </c>
      <c r="BN198" s="14">
        <f aca="true" t="shared" si="225" ref="BN198:CX198">BN167+BN136</f>
        <v>0</v>
      </c>
      <c r="BO198" s="14">
        <f t="shared" si="225"/>
        <v>0.4031836646557148</v>
      </c>
      <c r="BP198" s="14">
        <f t="shared" si="225"/>
        <v>0.24539723052772083</v>
      </c>
      <c r="BQ198" s="14">
        <f t="shared" si="225"/>
        <v>0</v>
      </c>
      <c r="BR198" s="14">
        <f t="shared" si="225"/>
        <v>0</v>
      </c>
      <c r="BS198" s="14">
        <f t="shared" si="225"/>
        <v>0</v>
      </c>
      <c r="BT198" s="14">
        <f t="shared" si="225"/>
        <v>0.5994700165005805</v>
      </c>
      <c r="BU198" s="14">
        <f t="shared" si="225"/>
        <v>12.916529030157397</v>
      </c>
      <c r="BV198" s="14">
        <f t="shared" si="225"/>
        <v>0</v>
      </c>
      <c r="BW198" s="14">
        <f t="shared" si="225"/>
        <v>0</v>
      </c>
      <c r="BX198" s="14">
        <f t="shared" si="225"/>
        <v>0</v>
      </c>
      <c r="BY198" s="14">
        <f t="shared" si="225"/>
        <v>5.038722955145113</v>
      </c>
      <c r="BZ198" s="14">
        <f t="shared" si="225"/>
        <v>0</v>
      </c>
      <c r="CA198" s="14">
        <f t="shared" si="225"/>
        <v>0</v>
      </c>
      <c r="CB198" s="14">
        <f t="shared" si="225"/>
        <v>0</v>
      </c>
      <c r="CC198" s="14">
        <f t="shared" si="225"/>
        <v>0</v>
      </c>
      <c r="CD198" s="14">
        <f t="shared" si="225"/>
        <v>0</v>
      </c>
      <c r="CE198" s="14">
        <f t="shared" si="225"/>
        <v>0</v>
      </c>
      <c r="CF198" s="14">
        <f t="shared" si="225"/>
        <v>0.033087255861810876</v>
      </c>
      <c r="CG198" s="14">
        <f t="shared" si="225"/>
        <v>0</v>
      </c>
      <c r="CH198" s="14">
        <f t="shared" si="225"/>
        <v>0.47434341990097617</v>
      </c>
      <c r="CI198" s="14">
        <f t="shared" si="225"/>
        <v>97.03975365916644</v>
      </c>
      <c r="CJ198" s="14">
        <f t="shared" si="225"/>
        <v>13.882185947480485</v>
      </c>
      <c r="CK198" s="14">
        <f t="shared" si="225"/>
        <v>495.8332091551345</v>
      </c>
      <c r="CL198" s="14">
        <f t="shared" si="225"/>
        <v>28.393815201192258</v>
      </c>
      <c r="CM198" s="14">
        <f t="shared" si="225"/>
        <v>14.160219594594592</v>
      </c>
      <c r="CN198" s="14">
        <f t="shared" si="225"/>
        <v>65.06186392797073</v>
      </c>
      <c r="CO198" s="14">
        <f t="shared" si="225"/>
        <v>272.29949901388716</v>
      </c>
      <c r="CP198" s="14">
        <f t="shared" si="225"/>
        <v>1.058463541666667</v>
      </c>
      <c r="CQ198" s="14">
        <f t="shared" si="225"/>
        <v>0.05099099099099099</v>
      </c>
      <c r="CR198" s="14">
        <f t="shared" si="225"/>
        <v>0</v>
      </c>
      <c r="CS198" s="14">
        <f t="shared" si="225"/>
        <v>0</v>
      </c>
      <c r="CT198" s="14">
        <f t="shared" si="225"/>
        <v>0</v>
      </c>
      <c r="CU198" s="14">
        <f t="shared" si="225"/>
        <v>0</v>
      </c>
      <c r="CV198" s="14">
        <f t="shared" si="225"/>
        <v>0</v>
      </c>
      <c r="CW198" s="14">
        <f t="shared" si="225"/>
        <v>0</v>
      </c>
      <c r="CX198" s="14">
        <f t="shared" si="225"/>
        <v>0</v>
      </c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  <c r="FN198" s="14"/>
      <c r="FO198" s="14"/>
      <c r="FP198" s="14"/>
      <c r="FQ198" s="14"/>
      <c r="FR198" s="14"/>
      <c r="FS198" s="14"/>
      <c r="FT198" s="14"/>
      <c r="FU198" s="14"/>
      <c r="FV198" s="14"/>
      <c r="FW198" s="14"/>
      <c r="FX198" s="14"/>
      <c r="FY198" s="14"/>
      <c r="FZ198" s="14"/>
      <c r="GA198" s="14"/>
      <c r="GB198" s="14"/>
      <c r="GC198" s="14"/>
      <c r="GD198" s="14"/>
      <c r="GE198" s="14"/>
      <c r="GF198" s="14"/>
      <c r="GG198" s="14"/>
      <c r="GH198" s="14"/>
      <c r="GI198" s="14"/>
      <c r="GJ198" s="14"/>
      <c r="GK198" s="14"/>
      <c r="GL198" s="14"/>
      <c r="GM198" s="14"/>
      <c r="GN198" s="14"/>
      <c r="GO198" s="14"/>
      <c r="GP198" s="14"/>
      <c r="GQ198" s="14"/>
      <c r="GR198" s="14"/>
      <c r="GS198" s="14"/>
      <c r="GT198" s="14"/>
      <c r="GU198" s="14"/>
      <c r="GV198" s="14"/>
      <c r="GW198" s="14"/>
      <c r="GX198" s="14"/>
      <c r="GY198" s="14"/>
      <c r="GZ198" s="14"/>
      <c r="HA198" s="14"/>
      <c r="HB198" s="14"/>
      <c r="HC198" s="14"/>
      <c r="HD198" s="14"/>
      <c r="HE198" s="14"/>
      <c r="HF198" s="14"/>
      <c r="HG198" s="14"/>
      <c r="HH198" s="14"/>
      <c r="HI198" s="14"/>
      <c r="HJ198" s="14"/>
      <c r="HK198" s="14"/>
      <c r="HL198" s="14"/>
      <c r="HM198" s="14"/>
      <c r="HN198" s="14"/>
      <c r="HO198" s="14"/>
      <c r="HP198" s="14"/>
      <c r="HQ198" s="14"/>
      <c r="HR198" s="14"/>
      <c r="HS198" s="14"/>
      <c r="HT198" s="14"/>
      <c r="HU198" s="14"/>
      <c r="HV198" s="14"/>
      <c r="HW198" s="14"/>
      <c r="HX198" s="14"/>
      <c r="HY198" s="14"/>
      <c r="HZ198" s="14"/>
      <c r="IA198" s="14"/>
      <c r="IB198" s="14"/>
      <c r="IC198" s="14"/>
      <c r="ID198" s="14"/>
      <c r="IE198" s="14"/>
      <c r="IF198" s="14"/>
      <c r="IG198" s="14"/>
      <c r="IH198" s="14"/>
      <c r="II198" s="14"/>
      <c r="IJ198" s="14"/>
      <c r="IK198" s="14"/>
      <c r="IL198" s="14"/>
      <c r="IM198" s="14"/>
      <c r="IN198" s="14"/>
      <c r="IO198" s="14"/>
      <c r="IP198" s="14"/>
      <c r="IQ198" s="14"/>
      <c r="IR198" s="14"/>
      <c r="IS198" s="14"/>
    </row>
    <row r="199" spans="1:253" ht="15">
      <c r="A199" s="13" t="s">
        <v>98</v>
      </c>
      <c r="B199" s="14">
        <f t="shared" si="219"/>
        <v>0</v>
      </c>
      <c r="C199" s="14">
        <f aca="true" t="shared" si="226" ref="C199:BM199">C168+C137</f>
        <v>22.575565142275593</v>
      </c>
      <c r="D199" s="14">
        <f t="shared" si="226"/>
        <v>0</v>
      </c>
      <c r="E199" s="14">
        <f t="shared" si="226"/>
        <v>0.07401447397896557</v>
      </c>
      <c r="F199" s="14">
        <f t="shared" si="226"/>
        <v>0</v>
      </c>
      <c r="G199" s="14">
        <f t="shared" si="226"/>
        <v>0</v>
      </c>
      <c r="H199" s="14">
        <f t="shared" si="226"/>
        <v>180.7361515676856</v>
      </c>
      <c r="I199" s="14">
        <f t="shared" si="226"/>
        <v>0</v>
      </c>
      <c r="J199" s="14">
        <f t="shared" si="226"/>
        <v>0</v>
      </c>
      <c r="K199" s="14">
        <f t="shared" si="226"/>
        <v>0.02203019614381642</v>
      </c>
      <c r="L199" s="14">
        <f t="shared" si="226"/>
        <v>15.184822450339919</v>
      </c>
      <c r="M199" s="14">
        <f t="shared" si="226"/>
        <v>8.067080111761268</v>
      </c>
      <c r="N199" s="14">
        <f t="shared" si="226"/>
        <v>0</v>
      </c>
      <c r="O199" s="14">
        <f t="shared" si="226"/>
        <v>70.52458989938518</v>
      </c>
      <c r="P199" s="14">
        <f t="shared" si="226"/>
        <v>1.1258554024786023</v>
      </c>
      <c r="Q199" s="14">
        <f t="shared" si="226"/>
        <v>7.902401532455228</v>
      </c>
      <c r="R199" s="14">
        <f t="shared" si="226"/>
        <v>0.797828888191871</v>
      </c>
      <c r="S199" s="14">
        <f t="shared" si="226"/>
        <v>0</v>
      </c>
      <c r="T199" s="14">
        <f t="shared" si="226"/>
        <v>0.13317465883944443</v>
      </c>
      <c r="U199" s="14">
        <f t="shared" si="226"/>
        <v>0</v>
      </c>
      <c r="V199" s="14">
        <f t="shared" si="226"/>
        <v>4.9219965188035895</v>
      </c>
      <c r="W199" s="14">
        <f t="shared" si="226"/>
        <v>0.7584439110100077</v>
      </c>
      <c r="X199" s="14">
        <f t="shared" si="226"/>
        <v>11.063008995938766</v>
      </c>
      <c r="Y199" s="14">
        <f t="shared" si="226"/>
        <v>0</v>
      </c>
      <c r="Z199" s="14">
        <f t="shared" si="226"/>
        <v>0</v>
      </c>
      <c r="AA199" s="14">
        <f t="shared" si="226"/>
        <v>0.04931905732726055</v>
      </c>
      <c r="AB199" s="14">
        <f t="shared" si="226"/>
        <v>4.420643807677914</v>
      </c>
      <c r="AC199" s="14">
        <f t="shared" si="226"/>
        <v>0</v>
      </c>
      <c r="AD199" s="14">
        <f t="shared" si="226"/>
        <v>39.595133258742436</v>
      </c>
      <c r="AE199" s="14">
        <f t="shared" si="226"/>
        <v>0</v>
      </c>
      <c r="AF199" s="14">
        <f t="shared" si="226"/>
        <v>0</v>
      </c>
      <c r="AG199" s="14">
        <f t="shared" si="226"/>
        <v>5.5998607798888695</v>
      </c>
      <c r="AH199" s="14">
        <f t="shared" si="226"/>
        <v>0</v>
      </c>
      <c r="AI199" s="14">
        <f t="shared" si="226"/>
        <v>302.8062695037726</v>
      </c>
      <c r="AJ199" s="14">
        <f t="shared" si="226"/>
        <v>561.5936130079372</v>
      </c>
      <c r="AK199" s="14">
        <f t="shared" si="226"/>
        <v>15.023694957860986</v>
      </c>
      <c r="AL199" s="14">
        <f t="shared" si="226"/>
        <v>1545.9109524014455</v>
      </c>
      <c r="AM199" s="14">
        <f t="shared" si="226"/>
        <v>59.96558731967629</v>
      </c>
      <c r="AN199" s="14">
        <f t="shared" si="226"/>
        <v>3.7468569569012447</v>
      </c>
      <c r="AO199" s="14">
        <f t="shared" si="226"/>
        <v>10.253667858384249</v>
      </c>
      <c r="AP199" s="14">
        <f t="shared" si="226"/>
        <v>0</v>
      </c>
      <c r="AQ199" s="14">
        <f t="shared" si="226"/>
        <v>49.35045355460235</v>
      </c>
      <c r="AR199" s="14">
        <f t="shared" si="226"/>
        <v>12.769860568795089</v>
      </c>
      <c r="AS199" s="14">
        <f t="shared" si="226"/>
        <v>4.7521837455351</v>
      </c>
      <c r="AT199" s="14">
        <f t="shared" si="226"/>
        <v>13.236121310378836</v>
      </c>
      <c r="AU199" s="14">
        <f t="shared" si="226"/>
        <v>30.78137636601587</v>
      </c>
      <c r="AV199" s="14">
        <f t="shared" si="226"/>
        <v>1.9226466555489823</v>
      </c>
      <c r="AW199" s="14">
        <f t="shared" si="226"/>
        <v>0.32625699021697135</v>
      </c>
      <c r="AX199" s="14">
        <f t="shared" si="226"/>
        <v>0</v>
      </c>
      <c r="AY199" s="14"/>
      <c r="AZ199" s="14"/>
      <c r="BA199" s="14">
        <f t="shared" si="226"/>
        <v>61.01423851995109</v>
      </c>
      <c r="BB199" s="14">
        <f t="shared" si="226"/>
        <v>13.395609363596604</v>
      </c>
      <c r="BC199" s="14">
        <f t="shared" si="226"/>
        <v>297.2558010538967</v>
      </c>
      <c r="BD199" s="14"/>
      <c r="BE199" s="14">
        <f t="shared" si="226"/>
        <v>541.0842147745259</v>
      </c>
      <c r="BF199" s="14">
        <f t="shared" si="226"/>
        <v>2.0069747398762594</v>
      </c>
      <c r="BG199" s="14">
        <f t="shared" si="226"/>
        <v>0</v>
      </c>
      <c r="BH199" s="14">
        <f t="shared" si="226"/>
        <v>0</v>
      </c>
      <c r="BI199" s="14">
        <f t="shared" si="226"/>
        <v>18.248210014262167</v>
      </c>
      <c r="BJ199" s="14">
        <f t="shared" si="226"/>
        <v>15.088358458961475</v>
      </c>
      <c r="BK199" s="14">
        <f t="shared" si="226"/>
        <v>1.9113147901337904</v>
      </c>
      <c r="BL199" s="14">
        <f t="shared" si="226"/>
        <v>284.03292452830186</v>
      </c>
      <c r="BM199" s="14">
        <f t="shared" si="226"/>
        <v>0.13869616525446254</v>
      </c>
      <c r="BN199" s="14">
        <f aca="true" t="shared" si="227" ref="BN199:CX199">BN168+BN137</f>
        <v>0</v>
      </c>
      <c r="BO199" s="14">
        <f t="shared" si="227"/>
        <v>15.724162921572878</v>
      </c>
      <c r="BP199" s="14">
        <f t="shared" si="227"/>
        <v>9.570491990581111</v>
      </c>
      <c r="BQ199" s="14">
        <f t="shared" si="227"/>
        <v>0</v>
      </c>
      <c r="BR199" s="14">
        <f t="shared" si="227"/>
        <v>0</v>
      </c>
      <c r="BS199" s="14">
        <f t="shared" si="227"/>
        <v>0</v>
      </c>
      <c r="BT199" s="14">
        <f t="shared" si="227"/>
        <v>0.3849530528445446</v>
      </c>
      <c r="BU199" s="14">
        <f t="shared" si="227"/>
        <v>7.9509056839444785</v>
      </c>
      <c r="BV199" s="14">
        <f t="shared" si="227"/>
        <v>0.8445913267773623</v>
      </c>
      <c r="BW199" s="14">
        <f t="shared" si="227"/>
        <v>0</v>
      </c>
      <c r="BX199" s="14">
        <f t="shared" si="227"/>
        <v>0</v>
      </c>
      <c r="BY199" s="14">
        <f t="shared" si="227"/>
        <v>0.5917361477572552</v>
      </c>
      <c r="BZ199" s="14">
        <f t="shared" si="227"/>
        <v>0</v>
      </c>
      <c r="CA199" s="14">
        <f t="shared" si="227"/>
        <v>0</v>
      </c>
      <c r="CB199" s="14">
        <f t="shared" si="227"/>
        <v>0</v>
      </c>
      <c r="CC199" s="14">
        <f t="shared" si="227"/>
        <v>0</v>
      </c>
      <c r="CD199" s="14">
        <f t="shared" si="227"/>
        <v>0</v>
      </c>
      <c r="CE199" s="14">
        <f t="shared" si="227"/>
        <v>0</v>
      </c>
      <c r="CF199" s="14">
        <f t="shared" si="227"/>
        <v>1.2904029786106241</v>
      </c>
      <c r="CG199" s="14">
        <f t="shared" si="227"/>
        <v>0.02256972432693858</v>
      </c>
      <c r="CH199" s="14">
        <f t="shared" si="227"/>
        <v>4.641789180459553</v>
      </c>
      <c r="CI199" s="14">
        <f t="shared" si="227"/>
        <v>39.917930211846375</v>
      </c>
      <c r="CJ199" s="14">
        <f t="shared" si="227"/>
        <v>3.0078069552874385</v>
      </c>
      <c r="CK199" s="14">
        <f t="shared" si="227"/>
        <v>19.707402471816778</v>
      </c>
      <c r="CL199" s="14">
        <f t="shared" si="227"/>
        <v>2.433755588673622</v>
      </c>
      <c r="CM199" s="14">
        <f t="shared" si="227"/>
        <v>3.5047719594594584</v>
      </c>
      <c r="CN199" s="14">
        <f t="shared" si="227"/>
        <v>83.08012692234094</v>
      </c>
      <c r="CO199" s="14">
        <f t="shared" si="227"/>
        <v>0.7402795623395212</v>
      </c>
      <c r="CP199" s="14">
        <f t="shared" si="227"/>
        <v>0</v>
      </c>
      <c r="CQ199" s="14">
        <f t="shared" si="227"/>
        <v>0</v>
      </c>
      <c r="CR199" s="14">
        <f t="shared" si="227"/>
        <v>0</v>
      </c>
      <c r="CS199" s="14">
        <f t="shared" si="227"/>
        <v>0</v>
      </c>
      <c r="CT199" s="14">
        <f t="shared" si="227"/>
        <v>221.13199703043804</v>
      </c>
      <c r="CU199" s="14">
        <f t="shared" si="227"/>
        <v>9.20460992907801</v>
      </c>
      <c r="CV199" s="14">
        <f t="shared" si="227"/>
        <v>2.812499999999999</v>
      </c>
      <c r="CW199" s="14">
        <f t="shared" si="227"/>
        <v>192.64106728538283</v>
      </c>
      <c r="CX199" s="14">
        <f t="shared" si="227"/>
        <v>8.516129032258064</v>
      </c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4"/>
      <c r="FB199" s="14"/>
      <c r="FC199" s="14"/>
      <c r="FD199" s="14"/>
      <c r="FE199" s="14"/>
      <c r="FF199" s="14"/>
      <c r="FG199" s="14"/>
      <c r="FH199" s="14"/>
      <c r="FI199" s="14"/>
      <c r="FJ199" s="14"/>
      <c r="FK199" s="14"/>
      <c r="FL199" s="14"/>
      <c r="FM199" s="14"/>
      <c r="FN199" s="14"/>
      <c r="FO199" s="14"/>
      <c r="FP199" s="14"/>
      <c r="FQ199" s="14"/>
      <c r="FR199" s="14"/>
      <c r="FS199" s="14"/>
      <c r="FT199" s="14"/>
      <c r="FU199" s="14"/>
      <c r="FV199" s="14"/>
      <c r="FW199" s="14"/>
      <c r="FX199" s="14"/>
      <c r="FY199" s="14"/>
      <c r="FZ199" s="14"/>
      <c r="GA199" s="14"/>
      <c r="GB199" s="14"/>
      <c r="GC199" s="14"/>
      <c r="GD199" s="14"/>
      <c r="GE199" s="14"/>
      <c r="GF199" s="14"/>
      <c r="GG199" s="14"/>
      <c r="GH199" s="14"/>
      <c r="GI199" s="14"/>
      <c r="GJ199" s="14"/>
      <c r="GK199" s="14"/>
      <c r="GL199" s="14"/>
      <c r="GM199" s="14"/>
      <c r="GN199" s="14"/>
      <c r="GO199" s="14"/>
      <c r="GP199" s="14"/>
      <c r="GQ199" s="14"/>
      <c r="GR199" s="14"/>
      <c r="GS199" s="14"/>
      <c r="GT199" s="14"/>
      <c r="GU199" s="14"/>
      <c r="GV199" s="14"/>
      <c r="GW199" s="14"/>
      <c r="GX199" s="14"/>
      <c r="GY199" s="14"/>
      <c r="GZ199" s="14"/>
      <c r="HA199" s="14"/>
      <c r="HB199" s="14"/>
      <c r="HC199" s="14"/>
      <c r="HD199" s="14"/>
      <c r="HE199" s="14"/>
      <c r="HF199" s="14"/>
      <c r="HG199" s="14"/>
      <c r="HH199" s="14"/>
      <c r="HI199" s="14"/>
      <c r="HJ199" s="14"/>
      <c r="HK199" s="14"/>
      <c r="HL199" s="14"/>
      <c r="HM199" s="14"/>
      <c r="HN199" s="14"/>
      <c r="HO199" s="14"/>
      <c r="HP199" s="14"/>
      <c r="HQ199" s="14"/>
      <c r="HR199" s="14"/>
      <c r="HS199" s="14"/>
      <c r="HT199" s="14"/>
      <c r="HU199" s="14"/>
      <c r="HV199" s="14"/>
      <c r="HW199" s="14"/>
      <c r="HX199" s="14"/>
      <c r="HY199" s="14"/>
      <c r="HZ199" s="14"/>
      <c r="IA199" s="14"/>
      <c r="IB199" s="14"/>
      <c r="IC199" s="14"/>
      <c r="ID199" s="14"/>
      <c r="IE199" s="14"/>
      <c r="IF199" s="14"/>
      <c r="IG199" s="14"/>
      <c r="IH199" s="14"/>
      <c r="II199" s="14"/>
      <c r="IJ199" s="14"/>
      <c r="IK199" s="14"/>
      <c r="IL199" s="14"/>
      <c r="IM199" s="14"/>
      <c r="IN199" s="14"/>
      <c r="IO199" s="14"/>
      <c r="IP199" s="14"/>
      <c r="IQ199" s="14"/>
      <c r="IR199" s="14"/>
      <c r="IS199" s="14"/>
    </row>
    <row r="200" spans="1:253" ht="15">
      <c r="A200" s="13" t="s">
        <v>99</v>
      </c>
      <c r="B200" s="14">
        <f t="shared" si="219"/>
        <v>1.5449656336040491</v>
      </c>
      <c r="C200" s="14">
        <f aca="true" t="shared" si="228" ref="C200:BM200">C169+C138</f>
        <v>44.31780405446719</v>
      </c>
      <c r="D200" s="14">
        <f t="shared" si="228"/>
        <v>54.028198615306074</v>
      </c>
      <c r="E200" s="14">
        <f t="shared" si="228"/>
        <v>16.505227697309323</v>
      </c>
      <c r="F200" s="14">
        <f t="shared" si="228"/>
        <v>3.804289855072464</v>
      </c>
      <c r="G200" s="14">
        <f t="shared" si="228"/>
        <v>17.110516308175832</v>
      </c>
      <c r="H200" s="14">
        <f t="shared" si="228"/>
        <v>291.16557207747314</v>
      </c>
      <c r="I200" s="14">
        <f t="shared" si="228"/>
        <v>2.269097671250592</v>
      </c>
      <c r="J200" s="14">
        <f t="shared" si="228"/>
        <v>0.5715976331360948</v>
      </c>
      <c r="K200" s="14">
        <f t="shared" si="228"/>
        <v>0.7947816916499924</v>
      </c>
      <c r="L200" s="14">
        <f t="shared" si="228"/>
        <v>3.1803020471213403</v>
      </c>
      <c r="M200" s="14">
        <f t="shared" si="228"/>
        <v>1.6895654511358404</v>
      </c>
      <c r="N200" s="14">
        <f t="shared" si="228"/>
        <v>0.5019404859740889</v>
      </c>
      <c r="O200" s="14">
        <f t="shared" si="228"/>
        <v>17.088921724996602</v>
      </c>
      <c r="P200" s="14">
        <f t="shared" si="228"/>
        <v>2.043219063757463</v>
      </c>
      <c r="Q200" s="14">
        <f t="shared" si="228"/>
        <v>123.27746390630155</v>
      </c>
      <c r="R200" s="14">
        <f t="shared" si="228"/>
        <v>12.446130655793187</v>
      </c>
      <c r="S200" s="14">
        <f t="shared" si="228"/>
        <v>4.0019763592709845</v>
      </c>
      <c r="T200" s="14">
        <f t="shared" si="228"/>
        <v>10.59250747999889</v>
      </c>
      <c r="U200" s="14">
        <f t="shared" si="228"/>
        <v>7.679831943018649</v>
      </c>
      <c r="V200" s="14">
        <f t="shared" si="228"/>
        <v>48.826205466531604</v>
      </c>
      <c r="W200" s="14">
        <f t="shared" si="228"/>
        <v>7.5237635972192765</v>
      </c>
      <c r="X200" s="14">
        <f t="shared" si="228"/>
        <v>24.397885910686387</v>
      </c>
      <c r="Y200" s="14">
        <f t="shared" si="228"/>
        <v>9.042236126982147</v>
      </c>
      <c r="Z200" s="14">
        <f t="shared" si="228"/>
        <v>0.3526825762158369</v>
      </c>
      <c r="AA200" s="14">
        <f t="shared" si="228"/>
        <v>0</v>
      </c>
      <c r="AB200" s="14">
        <f t="shared" si="228"/>
        <v>0</v>
      </c>
      <c r="AC200" s="14">
        <f t="shared" si="228"/>
        <v>683.234348578017</v>
      </c>
      <c r="AD200" s="14">
        <f t="shared" si="228"/>
        <v>109.0845921278354</v>
      </c>
      <c r="AE200" s="14">
        <f t="shared" si="228"/>
        <v>279.7055757604224</v>
      </c>
      <c r="AF200" s="14">
        <f t="shared" si="228"/>
        <v>0</v>
      </c>
      <c r="AG200" s="14">
        <f t="shared" si="228"/>
        <v>190.15179430840033</v>
      </c>
      <c r="AH200" s="14">
        <f t="shared" si="228"/>
        <v>0</v>
      </c>
      <c r="AI200" s="14">
        <f t="shared" si="228"/>
        <v>28.6708507434948</v>
      </c>
      <c r="AJ200" s="14">
        <f t="shared" si="228"/>
        <v>20.98808725169328</v>
      </c>
      <c r="AK200" s="14">
        <f t="shared" si="228"/>
        <v>8.619709876902256</v>
      </c>
      <c r="AL200" s="14">
        <f t="shared" si="228"/>
        <v>4.40457307461137</v>
      </c>
      <c r="AM200" s="14">
        <f t="shared" si="228"/>
        <v>1537.7496012425481</v>
      </c>
      <c r="AN200" s="14">
        <f t="shared" si="228"/>
        <v>29.277765988809726</v>
      </c>
      <c r="AO200" s="14">
        <f t="shared" si="228"/>
        <v>2.4235942210726407</v>
      </c>
      <c r="AP200" s="14">
        <f t="shared" si="228"/>
        <v>210.8328257505014</v>
      </c>
      <c r="AQ200" s="14">
        <f t="shared" si="228"/>
        <v>0</v>
      </c>
      <c r="AR200" s="14">
        <f t="shared" si="228"/>
        <v>20.421839275388255</v>
      </c>
      <c r="AS200" s="14">
        <f t="shared" si="228"/>
        <v>2.37609187276755</v>
      </c>
      <c r="AT200" s="14">
        <f t="shared" si="228"/>
        <v>7.289458112962258</v>
      </c>
      <c r="AU200" s="14">
        <f t="shared" si="228"/>
        <v>1.9503351416483887</v>
      </c>
      <c r="AV200" s="14">
        <f t="shared" si="228"/>
        <v>55.51642217897686</v>
      </c>
      <c r="AW200" s="14">
        <f t="shared" si="228"/>
        <v>16.31284951084857</v>
      </c>
      <c r="AX200" s="14">
        <f t="shared" si="228"/>
        <v>0</v>
      </c>
      <c r="AY200" s="14"/>
      <c r="AZ200" s="14"/>
      <c r="BA200" s="14">
        <f t="shared" si="228"/>
        <v>6.335276334127326</v>
      </c>
      <c r="BB200" s="14">
        <f t="shared" si="228"/>
        <v>1.3909029931539332</v>
      </c>
      <c r="BC200" s="14">
        <f t="shared" si="228"/>
        <v>0.053656281778681716</v>
      </c>
      <c r="BD200" s="14"/>
      <c r="BE200" s="14">
        <f t="shared" si="228"/>
        <v>2.7458004928856536</v>
      </c>
      <c r="BF200" s="14">
        <f t="shared" si="228"/>
        <v>0.8522769443310143</v>
      </c>
      <c r="BG200" s="14">
        <f t="shared" si="228"/>
        <v>0.9868728657735747</v>
      </c>
      <c r="BH200" s="14">
        <f t="shared" si="228"/>
        <v>81.3815544450744</v>
      </c>
      <c r="BI200" s="14">
        <f t="shared" si="228"/>
        <v>0.6611670295022523</v>
      </c>
      <c r="BJ200" s="14">
        <f t="shared" si="228"/>
        <v>0</v>
      </c>
      <c r="BK200" s="14">
        <f t="shared" si="228"/>
        <v>0.04900807154189206</v>
      </c>
      <c r="BL200" s="14">
        <f t="shared" si="228"/>
        <v>0.925188679245283</v>
      </c>
      <c r="BM200" s="14">
        <f t="shared" si="228"/>
        <v>4232.868267400942</v>
      </c>
      <c r="BN200" s="14">
        <f aca="true" t="shared" si="229" ref="BN200:CX200">BN169+BN138</f>
        <v>0</v>
      </c>
      <c r="BO200" s="14">
        <f t="shared" si="229"/>
        <v>10716.722602465064</v>
      </c>
      <c r="BP200" s="14">
        <f t="shared" si="229"/>
        <v>6522.7197367344515</v>
      </c>
      <c r="BQ200" s="14">
        <f t="shared" si="229"/>
        <v>217.82079785714268</v>
      </c>
      <c r="BR200" s="14">
        <f t="shared" si="229"/>
        <v>78.41007142857146</v>
      </c>
      <c r="BS200" s="14">
        <f t="shared" si="229"/>
        <v>0</v>
      </c>
      <c r="BT200" s="14">
        <f t="shared" si="229"/>
        <v>98.23142755467848</v>
      </c>
      <c r="BU200" s="14">
        <f t="shared" si="229"/>
        <v>1296.234452278054</v>
      </c>
      <c r="BV200" s="14">
        <f t="shared" si="229"/>
        <v>0</v>
      </c>
      <c r="BW200" s="14">
        <f t="shared" si="229"/>
        <v>0</v>
      </c>
      <c r="BX200" s="14">
        <f t="shared" si="229"/>
        <v>0</v>
      </c>
      <c r="BY200" s="14">
        <f t="shared" si="229"/>
        <v>0</v>
      </c>
      <c r="BZ200" s="14">
        <f t="shared" si="229"/>
        <v>0</v>
      </c>
      <c r="CA200" s="14">
        <f t="shared" si="229"/>
        <v>0</v>
      </c>
      <c r="CB200" s="14">
        <f t="shared" si="229"/>
        <v>0</v>
      </c>
      <c r="CC200" s="14">
        <f t="shared" si="229"/>
        <v>0</v>
      </c>
      <c r="CD200" s="14">
        <f t="shared" si="229"/>
        <v>0</v>
      </c>
      <c r="CE200" s="14">
        <f t="shared" si="229"/>
        <v>0</v>
      </c>
      <c r="CF200" s="14">
        <f t="shared" si="229"/>
        <v>879.4675326208985</v>
      </c>
      <c r="CG200" s="14">
        <f t="shared" si="229"/>
        <v>0</v>
      </c>
      <c r="CH200" s="14">
        <f t="shared" si="229"/>
        <v>0</v>
      </c>
      <c r="CI200" s="14">
        <f t="shared" si="229"/>
        <v>0.24489527737329067</v>
      </c>
      <c r="CJ200" s="14">
        <f t="shared" si="229"/>
        <v>0</v>
      </c>
      <c r="CK200" s="14">
        <f t="shared" si="229"/>
        <v>2.8962955709379288</v>
      </c>
      <c r="CL200" s="14">
        <f t="shared" si="229"/>
        <v>0</v>
      </c>
      <c r="CM200" s="14">
        <f t="shared" si="229"/>
        <v>0</v>
      </c>
      <c r="CN200" s="14">
        <f t="shared" si="229"/>
        <v>0</v>
      </c>
      <c r="CO200" s="14">
        <f t="shared" si="229"/>
        <v>0</v>
      </c>
      <c r="CP200" s="14">
        <f t="shared" si="229"/>
        <v>0</v>
      </c>
      <c r="CQ200" s="14">
        <f t="shared" si="229"/>
        <v>0</v>
      </c>
      <c r="CR200" s="14">
        <f t="shared" si="229"/>
        <v>0</v>
      </c>
      <c r="CS200" s="14">
        <f t="shared" si="229"/>
        <v>0</v>
      </c>
      <c r="CT200" s="14">
        <f t="shared" si="229"/>
        <v>0</v>
      </c>
      <c r="CU200" s="14">
        <f t="shared" si="229"/>
        <v>0</v>
      </c>
      <c r="CV200" s="14">
        <f t="shared" si="229"/>
        <v>0.018749999999999996</v>
      </c>
      <c r="CW200" s="14">
        <f t="shared" si="229"/>
        <v>0.1558584686774942</v>
      </c>
      <c r="CX200" s="14">
        <f t="shared" si="229"/>
        <v>0.12903225806451613</v>
      </c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  <c r="FN200" s="14"/>
      <c r="FO200" s="14"/>
      <c r="FP200" s="14"/>
      <c r="FQ200" s="14"/>
      <c r="FR200" s="14"/>
      <c r="FS200" s="14"/>
      <c r="FT200" s="14"/>
      <c r="FU200" s="14"/>
      <c r="FV200" s="14"/>
      <c r="FW200" s="14"/>
      <c r="FX200" s="14"/>
      <c r="FY200" s="14"/>
      <c r="FZ200" s="14"/>
      <c r="GA200" s="14"/>
      <c r="GB200" s="14"/>
      <c r="GC200" s="14"/>
      <c r="GD200" s="14"/>
      <c r="GE200" s="14"/>
      <c r="GF200" s="14"/>
      <c r="GG200" s="14"/>
      <c r="GH200" s="14"/>
      <c r="GI200" s="14"/>
      <c r="GJ200" s="14"/>
      <c r="GK200" s="14"/>
      <c r="GL200" s="14"/>
      <c r="GM200" s="14"/>
      <c r="GN200" s="14"/>
      <c r="GO200" s="14"/>
      <c r="GP200" s="14"/>
      <c r="GQ200" s="14"/>
      <c r="GR200" s="14"/>
      <c r="GS200" s="14"/>
      <c r="GT200" s="14"/>
      <c r="GU200" s="14"/>
      <c r="GV200" s="14"/>
      <c r="GW200" s="14"/>
      <c r="GX200" s="14"/>
      <c r="GY200" s="14"/>
      <c r="GZ200" s="14"/>
      <c r="HA200" s="14"/>
      <c r="HB200" s="14"/>
      <c r="HC200" s="14"/>
      <c r="HD200" s="14"/>
      <c r="HE200" s="14"/>
      <c r="HF200" s="14"/>
      <c r="HG200" s="14"/>
      <c r="HH200" s="14"/>
      <c r="HI200" s="14"/>
      <c r="HJ200" s="14"/>
      <c r="HK200" s="14"/>
      <c r="HL200" s="14"/>
      <c r="HM200" s="14"/>
      <c r="HN200" s="14"/>
      <c r="HO200" s="14"/>
      <c r="HP200" s="14"/>
      <c r="HQ200" s="14"/>
      <c r="HR200" s="14"/>
      <c r="HS200" s="14"/>
      <c r="HT200" s="14"/>
      <c r="HU200" s="14"/>
      <c r="HV200" s="14"/>
      <c r="HW200" s="14"/>
      <c r="HX200" s="14"/>
      <c r="HY200" s="14"/>
      <c r="HZ200" s="14"/>
      <c r="IA200" s="14"/>
      <c r="IB200" s="14"/>
      <c r="IC200" s="14"/>
      <c r="ID200" s="14"/>
      <c r="IE200" s="14"/>
      <c r="IF200" s="14"/>
      <c r="IG200" s="14"/>
      <c r="IH200" s="14"/>
      <c r="II200" s="14"/>
      <c r="IJ200" s="14"/>
      <c r="IK200" s="14"/>
      <c r="IL200" s="14"/>
      <c r="IM200" s="14"/>
      <c r="IN200" s="14"/>
      <c r="IO200" s="14"/>
      <c r="IP200" s="14"/>
      <c r="IQ200" s="14"/>
      <c r="IR200" s="14"/>
      <c r="IS200" s="14"/>
    </row>
    <row r="201" spans="1:253" ht="15">
      <c r="A201" s="13" t="s">
        <v>101</v>
      </c>
      <c r="B201" s="14">
        <f t="shared" si="219"/>
        <v>0</v>
      </c>
      <c r="C201" s="14">
        <f aca="true" t="shared" si="230" ref="C201:BM201">C170+C139</f>
        <v>5.6060128205650805</v>
      </c>
      <c r="D201" s="14">
        <f t="shared" si="230"/>
        <v>0</v>
      </c>
      <c r="E201" s="14">
        <f t="shared" si="230"/>
        <v>0.4440868438737934</v>
      </c>
      <c r="F201" s="14">
        <f t="shared" si="230"/>
        <v>0.03657971014492754</v>
      </c>
      <c r="G201" s="14">
        <f t="shared" si="230"/>
        <v>0.09101338461795655</v>
      </c>
      <c r="H201" s="14">
        <f t="shared" si="230"/>
        <v>0</v>
      </c>
      <c r="I201" s="14">
        <f t="shared" si="230"/>
        <v>0</v>
      </c>
      <c r="J201" s="14">
        <f t="shared" si="230"/>
        <v>0</v>
      </c>
      <c r="K201" s="14">
        <f t="shared" si="230"/>
        <v>0.008473152363006315</v>
      </c>
      <c r="L201" s="14">
        <f t="shared" si="230"/>
        <v>0</v>
      </c>
      <c r="M201" s="14">
        <f t="shared" si="230"/>
        <v>0</v>
      </c>
      <c r="N201" s="14">
        <f t="shared" si="230"/>
        <v>0.0008883902406621044</v>
      </c>
      <c r="O201" s="14">
        <f t="shared" si="230"/>
        <v>0.649206509601342</v>
      </c>
      <c r="P201" s="14">
        <f t="shared" si="230"/>
        <v>0.020849174119974116</v>
      </c>
      <c r="Q201" s="14">
        <f t="shared" si="230"/>
        <v>0</v>
      </c>
      <c r="R201" s="14">
        <f t="shared" si="230"/>
        <v>0</v>
      </c>
      <c r="S201" s="14">
        <f t="shared" si="230"/>
        <v>0</v>
      </c>
      <c r="T201" s="14">
        <f t="shared" si="230"/>
        <v>0.06146522715666667</v>
      </c>
      <c r="U201" s="14">
        <f t="shared" si="230"/>
        <v>0.10378151274349524</v>
      </c>
      <c r="V201" s="14">
        <f t="shared" si="230"/>
        <v>0</v>
      </c>
      <c r="W201" s="14">
        <f t="shared" si="230"/>
        <v>0</v>
      </c>
      <c r="X201" s="14">
        <f t="shared" si="230"/>
        <v>0</v>
      </c>
      <c r="Y201" s="14">
        <f t="shared" si="230"/>
        <v>0</v>
      </c>
      <c r="Z201" s="14">
        <f t="shared" si="230"/>
        <v>0</v>
      </c>
      <c r="AA201" s="14">
        <f t="shared" si="230"/>
        <v>0</v>
      </c>
      <c r="AB201" s="14">
        <f t="shared" si="230"/>
        <v>0</v>
      </c>
      <c r="AC201" s="14">
        <f t="shared" si="230"/>
        <v>0</v>
      </c>
      <c r="AD201" s="14">
        <f t="shared" si="230"/>
        <v>0</v>
      </c>
      <c r="AE201" s="14">
        <f t="shared" si="230"/>
        <v>0</v>
      </c>
      <c r="AF201" s="14">
        <f t="shared" si="230"/>
        <v>0</v>
      </c>
      <c r="AG201" s="14">
        <f t="shared" si="230"/>
        <v>0</v>
      </c>
      <c r="AH201" s="14">
        <f t="shared" si="230"/>
        <v>0</v>
      </c>
      <c r="AI201" s="14">
        <f t="shared" si="230"/>
        <v>95.24509224054556</v>
      </c>
      <c r="AJ201" s="14">
        <f t="shared" si="230"/>
        <v>74.16151448987496</v>
      </c>
      <c r="AK201" s="14">
        <f t="shared" si="230"/>
        <v>19.130892140585573</v>
      </c>
      <c r="AL201" s="14">
        <f t="shared" si="230"/>
        <v>5.533950786050182</v>
      </c>
      <c r="AM201" s="14">
        <f t="shared" si="230"/>
        <v>8198.87978324593</v>
      </c>
      <c r="AN201" s="14">
        <f t="shared" si="230"/>
        <v>107.00326379243555</v>
      </c>
      <c r="AO201" s="14">
        <f t="shared" si="230"/>
        <v>14.35513500173795</v>
      </c>
      <c r="AP201" s="14">
        <f t="shared" si="230"/>
        <v>27.597451289265447</v>
      </c>
      <c r="AQ201" s="14">
        <f t="shared" si="230"/>
        <v>344.44396315308353</v>
      </c>
      <c r="AR201" s="14">
        <f t="shared" si="230"/>
        <v>94.90441123112304</v>
      </c>
      <c r="AS201" s="14">
        <f t="shared" si="230"/>
        <v>8.811340694846333</v>
      </c>
      <c r="AT201" s="14">
        <f t="shared" si="230"/>
        <v>144.54228126623846</v>
      </c>
      <c r="AU201" s="14">
        <f t="shared" si="230"/>
        <v>20.209994583747797</v>
      </c>
      <c r="AV201" s="14">
        <f t="shared" si="230"/>
        <v>320.76155036742193</v>
      </c>
      <c r="AW201" s="14">
        <f t="shared" si="230"/>
        <v>118.59441594386908</v>
      </c>
      <c r="AX201" s="14">
        <f t="shared" si="230"/>
        <v>0</v>
      </c>
      <c r="AY201" s="14"/>
      <c r="AZ201" s="14"/>
      <c r="BA201" s="14">
        <f t="shared" si="230"/>
        <v>0.34014906491958796</v>
      </c>
      <c r="BB201" s="14">
        <f t="shared" si="230"/>
        <v>0.07467935533712393</v>
      </c>
      <c r="BC201" s="14">
        <f t="shared" si="230"/>
        <v>2.0389387075899053</v>
      </c>
      <c r="BD201" s="14"/>
      <c r="BE201" s="14">
        <f t="shared" si="230"/>
        <v>1.2113825703907295</v>
      </c>
      <c r="BF201" s="14">
        <f t="shared" si="230"/>
        <v>0.16495682793503502</v>
      </c>
      <c r="BG201" s="14">
        <f t="shared" si="230"/>
        <v>0</v>
      </c>
      <c r="BH201" s="14">
        <f t="shared" si="230"/>
        <v>0</v>
      </c>
      <c r="BI201" s="14">
        <f t="shared" si="230"/>
        <v>0.46281692065157665</v>
      </c>
      <c r="BJ201" s="14">
        <f t="shared" si="230"/>
        <v>0.33040201005025127</v>
      </c>
      <c r="BK201" s="14">
        <f t="shared" si="230"/>
        <v>0.04900807154189206</v>
      </c>
      <c r="BL201" s="14">
        <f t="shared" si="230"/>
        <v>0</v>
      </c>
      <c r="BM201" s="14">
        <f t="shared" si="230"/>
        <v>0</v>
      </c>
      <c r="BN201" s="14">
        <f aca="true" t="shared" si="231" ref="BN201:CX201">BN170+BN139</f>
        <v>0</v>
      </c>
      <c r="BO201" s="14">
        <f t="shared" si="231"/>
        <v>0</v>
      </c>
      <c r="BP201" s="14">
        <f t="shared" si="231"/>
        <v>0</v>
      </c>
      <c r="BQ201" s="14">
        <f t="shared" si="231"/>
        <v>0</v>
      </c>
      <c r="BR201" s="14">
        <f t="shared" si="231"/>
        <v>0</v>
      </c>
      <c r="BS201" s="14">
        <f t="shared" si="231"/>
        <v>0</v>
      </c>
      <c r="BT201" s="14">
        <f t="shared" si="231"/>
        <v>0</v>
      </c>
      <c r="BU201" s="14">
        <f t="shared" si="231"/>
        <v>0</v>
      </c>
      <c r="BV201" s="14">
        <f t="shared" si="231"/>
        <v>0</v>
      </c>
      <c r="BW201" s="14">
        <f t="shared" si="231"/>
        <v>0</v>
      </c>
      <c r="BX201" s="14">
        <f t="shared" si="231"/>
        <v>0</v>
      </c>
      <c r="BY201" s="14">
        <f t="shared" si="231"/>
        <v>0</v>
      </c>
      <c r="BZ201" s="14">
        <f t="shared" si="231"/>
        <v>0</v>
      </c>
      <c r="CA201" s="14">
        <f t="shared" si="231"/>
        <v>0</v>
      </c>
      <c r="CB201" s="14">
        <f t="shared" si="231"/>
        <v>0</v>
      </c>
      <c r="CC201" s="14">
        <f t="shared" si="231"/>
        <v>0</v>
      </c>
      <c r="CD201" s="14">
        <f t="shared" si="231"/>
        <v>0</v>
      </c>
      <c r="CE201" s="14">
        <f t="shared" si="231"/>
        <v>0</v>
      </c>
      <c r="CF201" s="14">
        <f t="shared" si="231"/>
        <v>0</v>
      </c>
      <c r="CG201" s="14">
        <f t="shared" si="231"/>
        <v>0</v>
      </c>
      <c r="CH201" s="14">
        <f t="shared" si="231"/>
        <v>0.06776334570013946</v>
      </c>
      <c r="CI201" s="14">
        <f t="shared" si="231"/>
        <v>2.020386038329648</v>
      </c>
      <c r="CJ201" s="14">
        <f t="shared" si="231"/>
        <v>0</v>
      </c>
      <c r="CK201" s="14">
        <f t="shared" si="231"/>
        <v>0</v>
      </c>
      <c r="CL201" s="14">
        <f t="shared" si="231"/>
        <v>0</v>
      </c>
      <c r="CM201" s="14">
        <f t="shared" si="231"/>
        <v>0</v>
      </c>
      <c r="CN201" s="14">
        <f t="shared" si="231"/>
        <v>0</v>
      </c>
      <c r="CO201" s="14">
        <f t="shared" si="231"/>
        <v>0</v>
      </c>
      <c r="CP201" s="14">
        <f t="shared" si="231"/>
        <v>18.908007812500006</v>
      </c>
      <c r="CQ201" s="14">
        <f t="shared" si="231"/>
        <v>0.05099099099099099</v>
      </c>
      <c r="CR201" s="14">
        <f t="shared" si="231"/>
        <v>0</v>
      </c>
      <c r="CS201" s="14">
        <f t="shared" si="231"/>
        <v>0</v>
      </c>
      <c r="CT201" s="14">
        <f t="shared" si="231"/>
        <v>0</v>
      </c>
      <c r="CU201" s="14">
        <f t="shared" si="231"/>
        <v>0</v>
      </c>
      <c r="CV201" s="14">
        <f t="shared" si="231"/>
        <v>0</v>
      </c>
      <c r="CW201" s="14">
        <f t="shared" si="231"/>
        <v>0</v>
      </c>
      <c r="CX201" s="14">
        <f t="shared" si="231"/>
        <v>0</v>
      </c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  <c r="EH201" s="14"/>
      <c r="EI201" s="14"/>
      <c r="EJ201" s="14"/>
      <c r="EK201" s="14"/>
      <c r="EL201" s="14"/>
      <c r="EM201" s="14"/>
      <c r="EN201" s="14"/>
      <c r="EO201" s="14"/>
      <c r="EP201" s="14"/>
      <c r="EQ201" s="14"/>
      <c r="ER201" s="14"/>
      <c r="ES201" s="14"/>
      <c r="ET201" s="14"/>
      <c r="EU201" s="14"/>
      <c r="EV201" s="14"/>
      <c r="EW201" s="14"/>
      <c r="EX201" s="14"/>
      <c r="EY201" s="14"/>
      <c r="EZ201" s="14"/>
      <c r="FA201" s="14"/>
      <c r="FB201" s="14"/>
      <c r="FC201" s="14"/>
      <c r="FD201" s="14"/>
      <c r="FE201" s="14"/>
      <c r="FF201" s="14"/>
      <c r="FG201" s="14"/>
      <c r="FH201" s="14"/>
      <c r="FI201" s="14"/>
      <c r="FJ201" s="14"/>
      <c r="FK201" s="14"/>
      <c r="FL201" s="14"/>
      <c r="FM201" s="14"/>
      <c r="FN201" s="14"/>
      <c r="FO201" s="14"/>
      <c r="FP201" s="14"/>
      <c r="FQ201" s="14"/>
      <c r="FR201" s="14"/>
      <c r="FS201" s="14"/>
      <c r="FT201" s="14"/>
      <c r="FU201" s="14"/>
      <c r="FV201" s="14"/>
      <c r="FW201" s="14"/>
      <c r="FX201" s="14"/>
      <c r="FY201" s="14"/>
      <c r="FZ201" s="14"/>
      <c r="GA201" s="14"/>
      <c r="GB201" s="14"/>
      <c r="GC201" s="14"/>
      <c r="GD201" s="14"/>
      <c r="GE201" s="14"/>
      <c r="GF201" s="14"/>
      <c r="GG201" s="14"/>
      <c r="GH201" s="14"/>
      <c r="GI201" s="14"/>
      <c r="GJ201" s="14"/>
      <c r="GK201" s="14"/>
      <c r="GL201" s="14"/>
      <c r="GM201" s="14"/>
      <c r="GN201" s="14"/>
      <c r="GO201" s="14"/>
      <c r="GP201" s="14"/>
      <c r="GQ201" s="14"/>
      <c r="GR201" s="14"/>
      <c r="GS201" s="14"/>
      <c r="GT201" s="14"/>
      <c r="GU201" s="14"/>
      <c r="GV201" s="14"/>
      <c r="GW201" s="14"/>
      <c r="GX201" s="14"/>
      <c r="GY201" s="14"/>
      <c r="GZ201" s="14"/>
      <c r="HA201" s="14"/>
      <c r="HB201" s="14"/>
      <c r="HC201" s="14"/>
      <c r="HD201" s="14"/>
      <c r="HE201" s="14"/>
      <c r="HF201" s="14"/>
      <c r="HG201" s="14"/>
      <c r="HH201" s="14"/>
      <c r="HI201" s="14"/>
      <c r="HJ201" s="14"/>
      <c r="HK201" s="14"/>
      <c r="HL201" s="14"/>
      <c r="HM201" s="14"/>
      <c r="HN201" s="14"/>
      <c r="HO201" s="14"/>
      <c r="HP201" s="14"/>
      <c r="HQ201" s="14"/>
      <c r="HR201" s="14"/>
      <c r="HS201" s="14"/>
      <c r="HT201" s="14"/>
      <c r="HU201" s="14"/>
      <c r="HV201" s="14"/>
      <c r="HW201" s="14"/>
      <c r="HX201" s="14"/>
      <c r="HY201" s="14"/>
      <c r="HZ201" s="14"/>
      <c r="IA201" s="14"/>
      <c r="IB201" s="14"/>
      <c r="IC201" s="14"/>
      <c r="ID201" s="14"/>
      <c r="IE201" s="14"/>
      <c r="IF201" s="14"/>
      <c r="IG201" s="14"/>
      <c r="IH201" s="14"/>
      <c r="II201" s="14"/>
      <c r="IJ201" s="14"/>
      <c r="IK201" s="14"/>
      <c r="IL201" s="14"/>
      <c r="IM201" s="14"/>
      <c r="IN201" s="14"/>
      <c r="IO201" s="14"/>
      <c r="IP201" s="14"/>
      <c r="IQ201" s="14"/>
      <c r="IR201" s="14"/>
      <c r="IS201" s="14"/>
    </row>
    <row r="202" spans="1:253" ht="15">
      <c r="A202" s="13" t="s">
        <v>105</v>
      </c>
      <c r="B202" s="14">
        <f t="shared" si="219"/>
        <v>0</v>
      </c>
      <c r="C202" s="14">
        <f aca="true" t="shared" si="232" ref="C202:BM202">C171+C140</f>
        <v>0</v>
      </c>
      <c r="D202" s="14">
        <f t="shared" si="232"/>
        <v>0</v>
      </c>
      <c r="E202" s="14">
        <f t="shared" si="232"/>
        <v>0</v>
      </c>
      <c r="F202" s="14">
        <f t="shared" si="232"/>
        <v>0</v>
      </c>
      <c r="G202" s="14">
        <f t="shared" si="232"/>
        <v>0.06067558974530437</v>
      </c>
      <c r="H202" s="14">
        <f t="shared" si="232"/>
        <v>0</v>
      </c>
      <c r="I202" s="14">
        <f t="shared" si="232"/>
        <v>0</v>
      </c>
      <c r="J202" s="14">
        <f t="shared" si="232"/>
        <v>0</v>
      </c>
      <c r="K202" s="14">
        <f t="shared" si="232"/>
        <v>0.008473152363006315</v>
      </c>
      <c r="L202" s="14">
        <f t="shared" si="232"/>
        <v>0</v>
      </c>
      <c r="M202" s="14">
        <f t="shared" si="232"/>
        <v>0</v>
      </c>
      <c r="N202" s="14">
        <f t="shared" si="232"/>
        <v>0.0008883902406621044</v>
      </c>
      <c r="O202" s="14">
        <f t="shared" si="232"/>
        <v>0.7419502966872479</v>
      </c>
      <c r="P202" s="14">
        <f t="shared" si="232"/>
        <v>0.020849174119974116</v>
      </c>
      <c r="Q202" s="14">
        <f t="shared" si="232"/>
        <v>0</v>
      </c>
      <c r="R202" s="14">
        <f t="shared" si="232"/>
        <v>0</v>
      </c>
      <c r="S202" s="14">
        <f t="shared" si="232"/>
        <v>0</v>
      </c>
      <c r="T202" s="14">
        <f t="shared" si="232"/>
        <v>0.06146522715666667</v>
      </c>
      <c r="U202" s="14">
        <f t="shared" si="232"/>
        <v>0</v>
      </c>
      <c r="V202" s="14">
        <f t="shared" si="232"/>
        <v>0</v>
      </c>
      <c r="W202" s="14">
        <f t="shared" si="232"/>
        <v>0</v>
      </c>
      <c r="X202" s="14">
        <f t="shared" si="232"/>
        <v>0</v>
      </c>
      <c r="Y202" s="14">
        <f t="shared" si="232"/>
        <v>0</v>
      </c>
      <c r="Z202" s="14">
        <f t="shared" si="232"/>
        <v>0</v>
      </c>
      <c r="AA202" s="14">
        <f t="shared" si="232"/>
        <v>0</v>
      </c>
      <c r="AB202" s="14">
        <f t="shared" si="232"/>
        <v>0</v>
      </c>
      <c r="AC202" s="14">
        <f t="shared" si="232"/>
        <v>0</v>
      </c>
      <c r="AD202" s="14">
        <f t="shared" si="232"/>
        <v>5190.526018888547</v>
      </c>
      <c r="AE202" s="14">
        <f t="shared" si="232"/>
        <v>0</v>
      </c>
      <c r="AF202" s="14">
        <f t="shared" si="232"/>
        <v>0</v>
      </c>
      <c r="AG202" s="14">
        <f t="shared" si="232"/>
        <v>0</v>
      </c>
      <c r="AH202" s="14">
        <f t="shared" si="232"/>
        <v>0</v>
      </c>
      <c r="AI202" s="14">
        <f t="shared" si="232"/>
        <v>21.85823575031576</v>
      </c>
      <c r="AJ202" s="14">
        <f t="shared" si="232"/>
        <v>20.933994243312632</v>
      </c>
      <c r="AK202" s="14">
        <f t="shared" si="232"/>
        <v>4.971870273824499</v>
      </c>
      <c r="AL202" s="14">
        <f t="shared" si="232"/>
        <v>2.823444278597032</v>
      </c>
      <c r="AM202" s="14">
        <f t="shared" si="232"/>
        <v>1575.793806405267</v>
      </c>
      <c r="AN202" s="14">
        <f t="shared" si="232"/>
        <v>31.412603092160438</v>
      </c>
      <c r="AO202" s="14">
        <f t="shared" si="232"/>
        <v>2.610024545770536</v>
      </c>
      <c r="AP202" s="14">
        <f t="shared" si="232"/>
        <v>8.776574614960742</v>
      </c>
      <c r="AQ202" s="14">
        <f t="shared" si="232"/>
        <v>41.78136558610506</v>
      </c>
      <c r="AR202" s="14">
        <f t="shared" si="232"/>
        <v>21.216850050099232</v>
      </c>
      <c r="AS202" s="14">
        <f t="shared" si="232"/>
        <v>1.188045936383775</v>
      </c>
      <c r="AT202" s="14">
        <f t="shared" si="232"/>
        <v>32.99438935340812</v>
      </c>
      <c r="AU202" s="14">
        <f t="shared" si="232"/>
        <v>3.02443275588953</v>
      </c>
      <c r="AV202" s="14">
        <f t="shared" si="232"/>
        <v>74.10200651595036</v>
      </c>
      <c r="AW202" s="14">
        <f t="shared" si="232"/>
        <v>35.23575494343291</v>
      </c>
      <c r="AX202" s="14">
        <f t="shared" si="232"/>
        <v>0</v>
      </c>
      <c r="AY202" s="14"/>
      <c r="AZ202" s="14"/>
      <c r="BA202" s="14">
        <f t="shared" si="232"/>
        <v>0</v>
      </c>
      <c r="BB202" s="14">
        <f t="shared" si="232"/>
        <v>0</v>
      </c>
      <c r="BC202" s="14">
        <f t="shared" si="232"/>
        <v>2.0389387075899053</v>
      </c>
      <c r="BD202" s="14"/>
      <c r="BE202" s="14">
        <f t="shared" si="232"/>
        <v>1.2113825703907295</v>
      </c>
      <c r="BF202" s="14">
        <f t="shared" si="232"/>
        <v>0.13746402327919585</v>
      </c>
      <c r="BG202" s="14">
        <f t="shared" si="232"/>
        <v>0</v>
      </c>
      <c r="BH202" s="14">
        <f t="shared" si="232"/>
        <v>7.4101415389285</v>
      </c>
      <c r="BI202" s="14">
        <f t="shared" si="232"/>
        <v>0.39670021770135144</v>
      </c>
      <c r="BJ202" s="14">
        <f t="shared" si="232"/>
        <v>0.2202680067001675</v>
      </c>
      <c r="BK202" s="14">
        <f t="shared" si="232"/>
        <v>0</v>
      </c>
      <c r="BL202" s="14">
        <f t="shared" si="232"/>
        <v>0</v>
      </c>
      <c r="BM202" s="14">
        <f t="shared" si="232"/>
        <v>8693.75303048022</v>
      </c>
      <c r="BN202" s="14">
        <f aca="true" t="shared" si="233" ref="BN202:CX202">BN171+BN140</f>
        <v>0</v>
      </c>
      <c r="BO202" s="14">
        <f t="shared" si="233"/>
        <v>21089.227151230312</v>
      </c>
      <c r="BP202" s="14">
        <f t="shared" si="233"/>
        <v>12835.931587905863</v>
      </c>
      <c r="BQ202" s="14">
        <f t="shared" si="233"/>
        <v>59.18702428571424</v>
      </c>
      <c r="BR202" s="14">
        <f t="shared" si="233"/>
        <v>21.30585714285715</v>
      </c>
      <c r="BS202" s="14">
        <f t="shared" si="233"/>
        <v>0</v>
      </c>
      <c r="BT202" s="14">
        <f t="shared" si="233"/>
        <v>140.7379166871175</v>
      </c>
      <c r="BU202" s="14">
        <f t="shared" si="233"/>
        <v>2472.8328166594106</v>
      </c>
      <c r="BV202" s="14">
        <f t="shared" si="233"/>
        <v>1045.2662260196637</v>
      </c>
      <c r="BW202" s="14">
        <f t="shared" si="233"/>
        <v>0</v>
      </c>
      <c r="BX202" s="14">
        <f t="shared" si="233"/>
        <v>0</v>
      </c>
      <c r="BY202" s="14">
        <f t="shared" si="233"/>
        <v>0</v>
      </c>
      <c r="BZ202" s="14">
        <f t="shared" si="233"/>
        <v>0</v>
      </c>
      <c r="CA202" s="14">
        <f t="shared" si="233"/>
        <v>0</v>
      </c>
      <c r="CB202" s="14">
        <f t="shared" si="233"/>
        <v>0</v>
      </c>
      <c r="CC202" s="14">
        <f t="shared" si="233"/>
        <v>0</v>
      </c>
      <c r="CD202" s="14">
        <f t="shared" si="233"/>
        <v>0</v>
      </c>
      <c r="CE202" s="14">
        <f t="shared" si="233"/>
        <v>0</v>
      </c>
      <c r="CF202" s="14">
        <f t="shared" si="233"/>
        <v>1730.6868205497763</v>
      </c>
      <c r="CG202" s="14">
        <f t="shared" si="233"/>
        <v>27.932290827019184</v>
      </c>
      <c r="CH202" s="14">
        <f t="shared" si="233"/>
        <v>0</v>
      </c>
      <c r="CI202" s="14">
        <f t="shared" si="233"/>
        <v>0.30611909671661336</v>
      </c>
      <c r="CJ202" s="14">
        <f t="shared" si="233"/>
        <v>0</v>
      </c>
      <c r="CK202" s="14">
        <f t="shared" si="233"/>
        <v>0.44074063036011957</v>
      </c>
      <c r="CL202" s="14">
        <f t="shared" si="233"/>
        <v>0</v>
      </c>
      <c r="CM202" s="14">
        <f t="shared" si="233"/>
        <v>0</v>
      </c>
      <c r="CN202" s="14">
        <f t="shared" si="233"/>
        <v>0</v>
      </c>
      <c r="CO202" s="14">
        <f t="shared" si="233"/>
        <v>0</v>
      </c>
      <c r="CP202" s="14">
        <f t="shared" si="233"/>
        <v>1.2027994791666672</v>
      </c>
      <c r="CQ202" s="14">
        <f t="shared" si="233"/>
        <v>0</v>
      </c>
      <c r="CR202" s="14">
        <f t="shared" si="233"/>
        <v>0</v>
      </c>
      <c r="CS202" s="14">
        <f t="shared" si="233"/>
        <v>0</v>
      </c>
      <c r="CT202" s="14">
        <f t="shared" si="233"/>
        <v>0</v>
      </c>
      <c r="CU202" s="14">
        <f t="shared" si="233"/>
        <v>0</v>
      </c>
      <c r="CV202" s="14">
        <f t="shared" si="233"/>
        <v>0</v>
      </c>
      <c r="CW202" s="14">
        <f t="shared" si="233"/>
        <v>0</v>
      </c>
      <c r="CX202" s="14">
        <f t="shared" si="233"/>
        <v>0</v>
      </c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4"/>
      <c r="EK202" s="14"/>
      <c r="EL202" s="14"/>
      <c r="EM202" s="14"/>
      <c r="EN202" s="14"/>
      <c r="EO202" s="14"/>
      <c r="EP202" s="14"/>
      <c r="EQ202" s="14"/>
      <c r="ER202" s="14"/>
      <c r="ES202" s="14"/>
      <c r="ET202" s="14"/>
      <c r="EU202" s="14"/>
      <c r="EV202" s="14"/>
      <c r="EW202" s="14"/>
      <c r="EX202" s="14"/>
      <c r="EY202" s="14"/>
      <c r="EZ202" s="14"/>
      <c r="FA202" s="14"/>
      <c r="FB202" s="14"/>
      <c r="FC202" s="14"/>
      <c r="FD202" s="14"/>
      <c r="FE202" s="14"/>
      <c r="FF202" s="14"/>
      <c r="FG202" s="14"/>
      <c r="FH202" s="14"/>
      <c r="FI202" s="14"/>
      <c r="FJ202" s="14"/>
      <c r="FK202" s="14"/>
      <c r="FL202" s="14"/>
      <c r="FM202" s="14"/>
      <c r="FN202" s="14"/>
      <c r="FO202" s="14"/>
      <c r="FP202" s="14"/>
      <c r="FQ202" s="14"/>
      <c r="FR202" s="14"/>
      <c r="FS202" s="14"/>
      <c r="FT202" s="14"/>
      <c r="FU202" s="14"/>
      <c r="FV202" s="14"/>
      <c r="FW202" s="14"/>
      <c r="FX202" s="14"/>
      <c r="FY202" s="14"/>
      <c r="FZ202" s="14"/>
      <c r="GA202" s="14"/>
      <c r="GB202" s="14"/>
      <c r="GC202" s="14"/>
      <c r="GD202" s="14"/>
      <c r="GE202" s="14"/>
      <c r="GF202" s="14"/>
      <c r="GG202" s="14"/>
      <c r="GH202" s="14"/>
      <c r="GI202" s="14"/>
      <c r="GJ202" s="14"/>
      <c r="GK202" s="14"/>
      <c r="GL202" s="14"/>
      <c r="GM202" s="14"/>
      <c r="GN202" s="14"/>
      <c r="GO202" s="14"/>
      <c r="GP202" s="14"/>
      <c r="GQ202" s="14"/>
      <c r="GR202" s="14"/>
      <c r="GS202" s="14"/>
      <c r="GT202" s="14"/>
      <c r="GU202" s="14"/>
      <c r="GV202" s="14"/>
      <c r="GW202" s="14"/>
      <c r="GX202" s="14"/>
      <c r="GY202" s="14"/>
      <c r="GZ202" s="14"/>
      <c r="HA202" s="14"/>
      <c r="HB202" s="14"/>
      <c r="HC202" s="14"/>
      <c r="HD202" s="14"/>
      <c r="HE202" s="14"/>
      <c r="HF202" s="14"/>
      <c r="HG202" s="14"/>
      <c r="HH202" s="14"/>
      <c r="HI202" s="14"/>
      <c r="HJ202" s="14"/>
      <c r="HK202" s="14"/>
      <c r="HL202" s="14"/>
      <c r="HM202" s="14"/>
      <c r="HN202" s="14"/>
      <c r="HO202" s="14"/>
      <c r="HP202" s="14"/>
      <c r="HQ202" s="14"/>
      <c r="HR202" s="14"/>
      <c r="HS202" s="14"/>
      <c r="HT202" s="14"/>
      <c r="HU202" s="14"/>
      <c r="HV202" s="14"/>
      <c r="HW202" s="14"/>
      <c r="HX202" s="14"/>
      <c r="HY202" s="14"/>
      <c r="HZ202" s="14"/>
      <c r="IA202" s="14"/>
      <c r="IB202" s="14"/>
      <c r="IC202" s="14"/>
      <c r="ID202" s="14"/>
      <c r="IE202" s="14"/>
      <c r="IF202" s="14"/>
      <c r="IG202" s="14"/>
      <c r="IH202" s="14"/>
      <c r="II202" s="14"/>
      <c r="IJ202" s="14"/>
      <c r="IK202" s="14"/>
      <c r="IL202" s="14"/>
      <c r="IM202" s="14"/>
      <c r="IN202" s="14"/>
      <c r="IO202" s="14"/>
      <c r="IP202" s="14"/>
      <c r="IQ202" s="14"/>
      <c r="IR202" s="14"/>
      <c r="IS202" s="14"/>
    </row>
    <row r="203" spans="1:253" ht="15">
      <c r="A203" s="13" t="s">
        <v>26</v>
      </c>
      <c r="B203" s="14">
        <f t="shared" si="219"/>
        <v>0.005468904897713448</v>
      </c>
      <c r="C203" s="14">
        <f aca="true" t="shared" si="234" ref="C203:BM203">C172+C141</f>
        <v>1.060597020106907</v>
      </c>
      <c r="D203" s="14">
        <f t="shared" si="234"/>
        <v>0</v>
      </c>
      <c r="E203" s="14">
        <f t="shared" si="234"/>
        <v>0.07401447397896557</v>
      </c>
      <c r="F203" s="14">
        <f t="shared" si="234"/>
        <v>0.25605797101449274</v>
      </c>
      <c r="G203" s="14">
        <f t="shared" si="234"/>
        <v>0</v>
      </c>
      <c r="H203" s="14">
        <f t="shared" si="234"/>
        <v>16.19631500810217</v>
      </c>
      <c r="I203" s="14">
        <f t="shared" si="234"/>
        <v>0.019561186821125797</v>
      </c>
      <c r="J203" s="14">
        <f t="shared" si="234"/>
        <v>0.014656349567592172</v>
      </c>
      <c r="K203" s="14">
        <f t="shared" si="234"/>
        <v>0.03897650086982905</v>
      </c>
      <c r="L203" s="14">
        <f t="shared" si="234"/>
        <v>0.3135509060542166</v>
      </c>
      <c r="M203" s="14">
        <f t="shared" si="234"/>
        <v>0.16657687546409697</v>
      </c>
      <c r="N203" s="14">
        <f t="shared" si="234"/>
        <v>0.04797307299575364</v>
      </c>
      <c r="O203" s="14">
        <f t="shared" si="234"/>
        <v>3.8296095342933905</v>
      </c>
      <c r="P203" s="14">
        <f t="shared" si="234"/>
        <v>1.6887831037179033</v>
      </c>
      <c r="Q203" s="14">
        <f t="shared" si="234"/>
        <v>0.3160960612982091</v>
      </c>
      <c r="R203" s="14">
        <f t="shared" si="234"/>
        <v>0.03191315552767484</v>
      </c>
      <c r="S203" s="14">
        <f t="shared" si="234"/>
        <v>0</v>
      </c>
      <c r="T203" s="14">
        <f t="shared" si="234"/>
        <v>0.7888037485105556</v>
      </c>
      <c r="U203" s="14">
        <f t="shared" si="234"/>
        <v>0.415126050973981</v>
      </c>
      <c r="V203" s="14">
        <f t="shared" si="234"/>
        <v>0</v>
      </c>
      <c r="W203" s="14">
        <f t="shared" si="234"/>
        <v>0</v>
      </c>
      <c r="X203" s="14">
        <f t="shared" si="234"/>
        <v>1.975537320703351</v>
      </c>
      <c r="Y203" s="14">
        <f t="shared" si="234"/>
        <v>0</v>
      </c>
      <c r="Z203" s="14">
        <f t="shared" si="234"/>
        <v>0</v>
      </c>
      <c r="AA203" s="14">
        <f t="shared" si="234"/>
        <v>13.057415254368081</v>
      </c>
      <c r="AB203" s="14">
        <f t="shared" si="234"/>
        <v>3.1192315124187027</v>
      </c>
      <c r="AC203" s="14">
        <f t="shared" si="234"/>
        <v>0</v>
      </c>
      <c r="AD203" s="14">
        <f t="shared" si="234"/>
        <v>0.3959513325874244</v>
      </c>
      <c r="AE203" s="14">
        <f t="shared" si="234"/>
        <v>0.10068595239756026</v>
      </c>
      <c r="AF203" s="14">
        <f t="shared" si="234"/>
        <v>0</v>
      </c>
      <c r="AG203" s="14">
        <f t="shared" si="234"/>
        <v>0</v>
      </c>
      <c r="AH203" s="14">
        <f t="shared" si="234"/>
        <v>0</v>
      </c>
      <c r="AI203" s="14">
        <f t="shared" si="234"/>
        <v>196.0665334330369</v>
      </c>
      <c r="AJ203" s="14">
        <f t="shared" si="234"/>
        <v>51.38835796162015</v>
      </c>
      <c r="AK203" s="14">
        <f t="shared" si="234"/>
        <v>9.511404002099043</v>
      </c>
      <c r="AL203" s="14">
        <f t="shared" si="234"/>
        <v>2.6153896987654304</v>
      </c>
      <c r="AM203" s="14">
        <f t="shared" si="234"/>
        <v>7730.75220299091</v>
      </c>
      <c r="AN203" s="14">
        <f t="shared" si="234"/>
        <v>124.60477786904138</v>
      </c>
      <c r="AO203" s="14">
        <f t="shared" si="234"/>
        <v>17.710880846300068</v>
      </c>
      <c r="AP203" s="14">
        <f t="shared" si="234"/>
        <v>18.820876674304703</v>
      </c>
      <c r="AQ203" s="14">
        <f t="shared" si="234"/>
        <v>103.64604458195628</v>
      </c>
      <c r="AR203" s="14">
        <f t="shared" si="234"/>
        <v>45.06717329142858</v>
      </c>
      <c r="AS203" s="14">
        <f t="shared" si="234"/>
        <v>2.772107184895475</v>
      </c>
      <c r="AT203" s="14">
        <f t="shared" si="234"/>
        <v>104.83391733510196</v>
      </c>
      <c r="AU203" s="14">
        <f t="shared" si="234"/>
        <v>64.16319958756293</v>
      </c>
      <c r="AV203" s="14">
        <f t="shared" si="234"/>
        <v>428.0292116915922</v>
      </c>
      <c r="AW203" s="14">
        <f t="shared" si="234"/>
        <v>162.31285263294325</v>
      </c>
      <c r="AX203" s="14">
        <f t="shared" si="234"/>
        <v>0</v>
      </c>
      <c r="AY203" s="14"/>
      <c r="AZ203" s="14"/>
      <c r="BA203" s="14">
        <f t="shared" si="234"/>
        <v>1.8283012239427854</v>
      </c>
      <c r="BB203" s="14">
        <f t="shared" si="234"/>
        <v>0.4014015349370411</v>
      </c>
      <c r="BC203" s="14">
        <f t="shared" si="234"/>
        <v>0</v>
      </c>
      <c r="BD203" s="14"/>
      <c r="BE203" s="14">
        <f t="shared" si="234"/>
        <v>0.4037941901302432</v>
      </c>
      <c r="BF203" s="14">
        <f t="shared" si="234"/>
        <v>0</v>
      </c>
      <c r="BG203" s="14">
        <f t="shared" si="234"/>
        <v>0.23821069173844905</v>
      </c>
      <c r="BH203" s="14">
        <f t="shared" si="234"/>
        <v>1.560029797669158</v>
      </c>
      <c r="BI203" s="14">
        <f t="shared" si="234"/>
        <v>0.6611670295022523</v>
      </c>
      <c r="BJ203" s="14">
        <f t="shared" si="234"/>
        <v>0</v>
      </c>
      <c r="BK203" s="14">
        <f t="shared" si="234"/>
        <v>0.04900807154189206</v>
      </c>
      <c r="BL203" s="14">
        <f t="shared" si="234"/>
        <v>0</v>
      </c>
      <c r="BM203" s="14">
        <f t="shared" si="234"/>
        <v>0.2773923305089251</v>
      </c>
      <c r="BN203" s="14">
        <f aca="true" t="shared" si="235" ref="BN203:CX203">BN172+BN141</f>
        <v>0</v>
      </c>
      <c r="BO203" s="14">
        <f t="shared" si="235"/>
        <v>504.3827644842993</v>
      </c>
      <c r="BP203" s="14">
        <f t="shared" si="235"/>
        <v>306.99193539017875</v>
      </c>
      <c r="BQ203" s="14">
        <f t="shared" si="235"/>
        <v>0.522853571428571</v>
      </c>
      <c r="BR203" s="14">
        <f t="shared" si="235"/>
        <v>0.1882142857142858</v>
      </c>
      <c r="BS203" s="14">
        <f t="shared" si="235"/>
        <v>0</v>
      </c>
      <c r="BT203" s="14">
        <f t="shared" si="235"/>
        <v>0.08328649508890108</v>
      </c>
      <c r="BU203" s="14">
        <f t="shared" si="235"/>
        <v>0.07695769019034365</v>
      </c>
      <c r="BV203" s="14">
        <f t="shared" si="235"/>
        <v>0</v>
      </c>
      <c r="BW203" s="14">
        <f t="shared" si="235"/>
        <v>0</v>
      </c>
      <c r="BX203" s="14">
        <f t="shared" si="235"/>
        <v>0</v>
      </c>
      <c r="BY203" s="14">
        <f t="shared" si="235"/>
        <v>0</v>
      </c>
      <c r="BZ203" s="14">
        <f t="shared" si="235"/>
        <v>0</v>
      </c>
      <c r="CA203" s="14">
        <f t="shared" si="235"/>
        <v>0</v>
      </c>
      <c r="CB203" s="14">
        <f t="shared" si="235"/>
        <v>0</v>
      </c>
      <c r="CC203" s="14">
        <f t="shared" si="235"/>
        <v>0</v>
      </c>
      <c r="CD203" s="14">
        <f t="shared" si="235"/>
        <v>0</v>
      </c>
      <c r="CE203" s="14">
        <f t="shared" si="235"/>
        <v>0</v>
      </c>
      <c r="CF203" s="14">
        <f t="shared" si="235"/>
        <v>41.392157083125404</v>
      </c>
      <c r="CG203" s="14">
        <f t="shared" si="235"/>
        <v>0</v>
      </c>
      <c r="CH203" s="14">
        <f t="shared" si="235"/>
        <v>0.03388167285006973</v>
      </c>
      <c r="CI203" s="14">
        <f t="shared" si="235"/>
        <v>2.265281315702939</v>
      </c>
      <c r="CJ203" s="14">
        <f t="shared" si="235"/>
        <v>0</v>
      </c>
      <c r="CK203" s="14">
        <f t="shared" si="235"/>
        <v>0.7555553663316337</v>
      </c>
      <c r="CL203" s="14">
        <f t="shared" si="235"/>
        <v>0</v>
      </c>
      <c r="CM203" s="14">
        <f t="shared" si="235"/>
        <v>0</v>
      </c>
      <c r="CN203" s="14">
        <f t="shared" si="235"/>
        <v>0</v>
      </c>
      <c r="CO203" s="14">
        <f t="shared" si="235"/>
        <v>0</v>
      </c>
      <c r="CP203" s="14">
        <f t="shared" si="235"/>
        <v>4.041406250000002</v>
      </c>
      <c r="CQ203" s="14">
        <f t="shared" si="235"/>
        <v>0</v>
      </c>
      <c r="CR203" s="14">
        <f t="shared" si="235"/>
        <v>0</v>
      </c>
      <c r="CS203" s="14">
        <f t="shared" si="235"/>
        <v>0</v>
      </c>
      <c r="CT203" s="14">
        <f t="shared" si="235"/>
        <v>0</v>
      </c>
      <c r="CU203" s="14">
        <f t="shared" si="235"/>
        <v>0</v>
      </c>
      <c r="CV203" s="14">
        <f t="shared" si="235"/>
        <v>0</v>
      </c>
      <c r="CW203" s="14">
        <f t="shared" si="235"/>
        <v>0</v>
      </c>
      <c r="CX203" s="14">
        <f t="shared" si="235"/>
        <v>0</v>
      </c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/>
      <c r="EE203" s="14"/>
      <c r="EF203" s="14"/>
      <c r="EG203" s="14"/>
      <c r="EH203" s="14"/>
      <c r="EI203" s="14"/>
      <c r="EJ203" s="14"/>
      <c r="EK203" s="14"/>
      <c r="EL203" s="14"/>
      <c r="EM203" s="14"/>
      <c r="EN203" s="14"/>
      <c r="EO203" s="14"/>
      <c r="EP203" s="14"/>
      <c r="EQ203" s="14"/>
      <c r="ER203" s="14"/>
      <c r="ES203" s="14"/>
      <c r="ET203" s="14"/>
      <c r="EU203" s="14"/>
      <c r="EV203" s="14"/>
      <c r="EW203" s="14"/>
      <c r="EX203" s="14"/>
      <c r="EY203" s="14"/>
      <c r="EZ203" s="14"/>
      <c r="FA203" s="14"/>
      <c r="FB203" s="14"/>
      <c r="FC203" s="14"/>
      <c r="FD203" s="14"/>
      <c r="FE203" s="14"/>
      <c r="FF203" s="14"/>
      <c r="FG203" s="14"/>
      <c r="FH203" s="14"/>
      <c r="FI203" s="14"/>
      <c r="FJ203" s="14"/>
      <c r="FK203" s="14"/>
      <c r="FL203" s="14"/>
      <c r="FM203" s="14"/>
      <c r="FN203" s="14"/>
      <c r="FO203" s="14"/>
      <c r="FP203" s="14"/>
      <c r="FQ203" s="14"/>
      <c r="FR203" s="14"/>
      <c r="FS203" s="14"/>
      <c r="FT203" s="14"/>
      <c r="FU203" s="14"/>
      <c r="FV203" s="14"/>
      <c r="FW203" s="14"/>
      <c r="FX203" s="14"/>
      <c r="FY203" s="14"/>
      <c r="FZ203" s="14"/>
      <c r="GA203" s="14"/>
      <c r="GB203" s="14"/>
      <c r="GC203" s="14"/>
      <c r="GD203" s="14"/>
      <c r="GE203" s="14"/>
      <c r="GF203" s="14"/>
      <c r="GG203" s="14"/>
      <c r="GH203" s="14"/>
      <c r="GI203" s="14"/>
      <c r="GJ203" s="14"/>
      <c r="GK203" s="14"/>
      <c r="GL203" s="14"/>
      <c r="GM203" s="14"/>
      <c r="GN203" s="14"/>
      <c r="GO203" s="14"/>
      <c r="GP203" s="14"/>
      <c r="GQ203" s="14"/>
      <c r="GR203" s="14"/>
      <c r="GS203" s="14"/>
      <c r="GT203" s="14"/>
      <c r="GU203" s="14"/>
      <c r="GV203" s="14"/>
      <c r="GW203" s="14"/>
      <c r="GX203" s="14"/>
      <c r="GY203" s="14"/>
      <c r="GZ203" s="14"/>
      <c r="HA203" s="14"/>
      <c r="HB203" s="14"/>
      <c r="HC203" s="14"/>
      <c r="HD203" s="14"/>
      <c r="HE203" s="14"/>
      <c r="HF203" s="14"/>
      <c r="HG203" s="14"/>
      <c r="HH203" s="14"/>
      <c r="HI203" s="14"/>
      <c r="HJ203" s="14"/>
      <c r="HK203" s="14"/>
      <c r="HL203" s="14"/>
      <c r="HM203" s="14"/>
      <c r="HN203" s="14"/>
      <c r="HO203" s="14"/>
      <c r="HP203" s="14"/>
      <c r="HQ203" s="14"/>
      <c r="HR203" s="14"/>
      <c r="HS203" s="14"/>
      <c r="HT203" s="14"/>
      <c r="HU203" s="14"/>
      <c r="HV203" s="14"/>
      <c r="HW203" s="14"/>
      <c r="HX203" s="14"/>
      <c r="HY203" s="14"/>
      <c r="HZ203" s="14"/>
      <c r="IA203" s="14"/>
      <c r="IB203" s="14"/>
      <c r="IC203" s="14"/>
      <c r="ID203" s="14"/>
      <c r="IE203" s="14"/>
      <c r="IF203" s="14"/>
      <c r="IG203" s="14"/>
      <c r="IH203" s="14"/>
      <c r="II203" s="14"/>
      <c r="IJ203" s="14"/>
      <c r="IK203" s="14"/>
      <c r="IL203" s="14"/>
      <c r="IM203" s="14"/>
      <c r="IN203" s="14"/>
      <c r="IO203" s="14"/>
      <c r="IP203" s="14"/>
      <c r="IQ203" s="14"/>
      <c r="IR203" s="14"/>
      <c r="IS203" s="14"/>
    </row>
    <row r="204" spans="1:253" ht="15">
      <c r="A204" s="13" t="s">
        <v>110</v>
      </c>
      <c r="B204" s="14">
        <f t="shared" si="219"/>
        <v>4.470829753880744</v>
      </c>
      <c r="C204" s="14">
        <f aca="true" t="shared" si="236" ref="C204:BM204">C173+C142</f>
        <v>212.1194040213814</v>
      </c>
      <c r="D204" s="14">
        <f t="shared" si="236"/>
        <v>369.48672155079726</v>
      </c>
      <c r="E204" s="14">
        <f t="shared" si="236"/>
        <v>95.03458458899179</v>
      </c>
      <c r="F204" s="14">
        <f t="shared" si="236"/>
        <v>27.47136231884058</v>
      </c>
      <c r="G204" s="14">
        <f t="shared" si="236"/>
        <v>30.15576810341627</v>
      </c>
      <c r="H204" s="14">
        <f t="shared" si="236"/>
        <v>1841.2265379665241</v>
      </c>
      <c r="I204" s="14">
        <f t="shared" si="236"/>
        <v>15.159919786372491</v>
      </c>
      <c r="J204" s="14">
        <f t="shared" si="236"/>
        <v>3.6201183431952666</v>
      </c>
      <c r="K204" s="14">
        <f t="shared" si="236"/>
        <v>1.4573822064370863</v>
      </c>
      <c r="L204" s="14">
        <f t="shared" si="236"/>
        <v>55.87925075751932</v>
      </c>
      <c r="M204" s="14">
        <f t="shared" si="236"/>
        <v>19.63451322005981</v>
      </c>
      <c r="N204" s="14">
        <f t="shared" si="236"/>
        <v>1.617758628245692</v>
      </c>
      <c r="O204" s="14">
        <f t="shared" si="236"/>
        <v>622.2110011150337</v>
      </c>
      <c r="P204" s="14">
        <f t="shared" si="236"/>
        <v>17.700948827858024</v>
      </c>
      <c r="Q204" s="14">
        <f t="shared" si="236"/>
        <v>793.2430658278557</v>
      </c>
      <c r="R204" s="14">
        <f t="shared" si="236"/>
        <v>80.0860637967</v>
      </c>
      <c r="S204" s="14">
        <f t="shared" si="236"/>
        <v>179.90702815086382</v>
      </c>
      <c r="T204" s="14">
        <f t="shared" si="236"/>
        <v>27.46471233450389</v>
      </c>
      <c r="U204" s="14">
        <f t="shared" si="236"/>
        <v>46.18277317085539</v>
      </c>
      <c r="V204" s="14">
        <f t="shared" si="236"/>
        <v>415.61338604777507</v>
      </c>
      <c r="W204" s="14">
        <f t="shared" si="236"/>
        <v>64.04300384568505</v>
      </c>
      <c r="X204" s="14">
        <f t="shared" si="236"/>
        <v>180.16900364814563</v>
      </c>
      <c r="Y204" s="14">
        <f t="shared" si="236"/>
        <v>20.667968290244907</v>
      </c>
      <c r="Z204" s="14">
        <f t="shared" si="236"/>
        <v>0.8061316027790557</v>
      </c>
      <c r="AA204" s="14">
        <f t="shared" si="236"/>
        <v>223.18179810285343</v>
      </c>
      <c r="AB204" s="14">
        <f t="shared" si="236"/>
        <v>26.321337216662414</v>
      </c>
      <c r="AC204" s="14">
        <f t="shared" si="236"/>
        <v>0</v>
      </c>
      <c r="AD204" s="14">
        <f t="shared" si="236"/>
        <v>13.264369641678716</v>
      </c>
      <c r="AE204" s="14">
        <f t="shared" si="236"/>
        <v>94.04067953932127</v>
      </c>
      <c r="AF204" s="14">
        <f t="shared" si="236"/>
        <v>0</v>
      </c>
      <c r="AG204" s="14">
        <f t="shared" si="236"/>
        <v>2490.3554776997094</v>
      </c>
      <c r="AH204" s="14">
        <f t="shared" si="236"/>
        <v>1346.5187488215656</v>
      </c>
      <c r="AI204" s="14">
        <f t="shared" si="236"/>
        <v>118.05025517138041</v>
      </c>
      <c r="AJ204" s="14">
        <f t="shared" si="236"/>
        <v>119.11280445419743</v>
      </c>
      <c r="AK204" s="14">
        <f t="shared" si="236"/>
        <v>48.85402964714508</v>
      </c>
      <c r="AL204" s="14">
        <f t="shared" si="236"/>
        <v>7.306302295426536</v>
      </c>
      <c r="AM204" s="14">
        <f t="shared" si="236"/>
        <v>370.4006443165854</v>
      </c>
      <c r="AN204" s="14">
        <f t="shared" si="236"/>
        <v>39.03702131841297</v>
      </c>
      <c r="AO204" s="14">
        <f t="shared" si="236"/>
        <v>2.610024545770536</v>
      </c>
      <c r="AP204" s="14">
        <f t="shared" si="236"/>
        <v>252.18024393653866</v>
      </c>
      <c r="AQ204" s="14">
        <f t="shared" si="236"/>
        <v>16.248308839040856</v>
      </c>
      <c r="AR204" s="14">
        <f t="shared" si="236"/>
        <v>141.01503616435977</v>
      </c>
      <c r="AS204" s="14">
        <f t="shared" si="236"/>
        <v>4.554176089471137</v>
      </c>
      <c r="AT204" s="14">
        <f t="shared" si="236"/>
        <v>93.42016055296368</v>
      </c>
      <c r="AU204" s="14">
        <f t="shared" si="236"/>
        <v>32.138131247162576</v>
      </c>
      <c r="AV204" s="14">
        <f t="shared" si="236"/>
        <v>24.754075690193147</v>
      </c>
      <c r="AW204" s="14">
        <f t="shared" si="236"/>
        <v>22.593296572525265</v>
      </c>
      <c r="AX204" s="14">
        <f t="shared" si="236"/>
        <v>30.734518081443216</v>
      </c>
      <c r="AY204" s="14"/>
      <c r="AZ204" s="14"/>
      <c r="BA204" s="14">
        <f t="shared" si="236"/>
        <v>33.334608362119624</v>
      </c>
      <c r="BB204" s="14">
        <f t="shared" si="236"/>
        <v>7.3185768230381445</v>
      </c>
      <c r="BC204" s="14">
        <f t="shared" si="236"/>
        <v>0.10731256355736343</v>
      </c>
      <c r="BD204" s="14"/>
      <c r="BE204" s="14">
        <f t="shared" si="236"/>
        <v>13.325208274298026</v>
      </c>
      <c r="BF204" s="14">
        <f t="shared" si="236"/>
        <v>4.178906307687554</v>
      </c>
      <c r="BG204" s="14">
        <f t="shared" si="236"/>
        <v>3.6412205737162924</v>
      </c>
      <c r="BH204" s="14">
        <f t="shared" si="236"/>
        <v>59.801142243984394</v>
      </c>
      <c r="BI204" s="14">
        <f t="shared" si="236"/>
        <v>16.727525846406984</v>
      </c>
      <c r="BJ204" s="14">
        <f t="shared" si="236"/>
        <v>43.833333333333336</v>
      </c>
      <c r="BK204" s="14">
        <f t="shared" si="236"/>
        <v>2.0093309332175746</v>
      </c>
      <c r="BL204" s="14">
        <f t="shared" si="236"/>
        <v>0</v>
      </c>
      <c r="BM204" s="14">
        <f t="shared" si="236"/>
        <v>0</v>
      </c>
      <c r="BN204" s="14">
        <f aca="true" t="shared" si="237" ref="BN204:CX204">BN173+BN142</f>
        <v>0</v>
      </c>
      <c r="BO204" s="14">
        <f t="shared" si="237"/>
        <v>16.228142502392522</v>
      </c>
      <c r="BP204" s="14">
        <f t="shared" si="237"/>
        <v>9.877238528740763</v>
      </c>
      <c r="BQ204" s="14">
        <f t="shared" si="237"/>
        <v>0.522853571428571</v>
      </c>
      <c r="BR204" s="14">
        <f t="shared" si="237"/>
        <v>0.1882142857142858</v>
      </c>
      <c r="BS204" s="14">
        <f t="shared" si="237"/>
        <v>0</v>
      </c>
      <c r="BT204" s="14">
        <f t="shared" si="237"/>
        <v>0.9185632102819486</v>
      </c>
      <c r="BU204" s="14">
        <f t="shared" si="237"/>
        <v>18.761347356451004</v>
      </c>
      <c r="BV204" s="14">
        <f t="shared" si="237"/>
        <v>0</v>
      </c>
      <c r="BW204" s="14">
        <f t="shared" si="237"/>
        <v>0</v>
      </c>
      <c r="BX204" s="14">
        <f t="shared" si="237"/>
        <v>0</v>
      </c>
      <c r="BY204" s="14">
        <f t="shared" si="237"/>
        <v>0</v>
      </c>
      <c r="BZ204" s="14">
        <f t="shared" si="237"/>
        <v>0</v>
      </c>
      <c r="CA204" s="14">
        <f t="shared" si="237"/>
        <v>0</v>
      </c>
      <c r="CB204" s="14">
        <f t="shared" si="237"/>
        <v>0</v>
      </c>
      <c r="CC204" s="14">
        <f t="shared" si="237"/>
        <v>0</v>
      </c>
      <c r="CD204" s="14">
        <f t="shared" si="237"/>
        <v>0</v>
      </c>
      <c r="CE204" s="14">
        <f t="shared" si="237"/>
        <v>0</v>
      </c>
      <c r="CF204" s="14">
        <f t="shared" si="237"/>
        <v>1.3317620484378878</v>
      </c>
      <c r="CG204" s="14">
        <f t="shared" si="237"/>
        <v>0</v>
      </c>
      <c r="CH204" s="14">
        <f t="shared" si="237"/>
        <v>0</v>
      </c>
      <c r="CI204" s="14">
        <f t="shared" si="237"/>
        <v>1.3469240255530988</v>
      </c>
      <c r="CJ204" s="14">
        <f t="shared" si="237"/>
        <v>0</v>
      </c>
      <c r="CK204" s="14">
        <f t="shared" si="237"/>
        <v>65.92220571243503</v>
      </c>
      <c r="CL204" s="14">
        <f t="shared" si="237"/>
        <v>0</v>
      </c>
      <c r="CM204" s="14">
        <f t="shared" si="237"/>
        <v>0</v>
      </c>
      <c r="CN204" s="14">
        <f t="shared" si="237"/>
        <v>0</v>
      </c>
      <c r="CO204" s="14">
        <f t="shared" si="237"/>
        <v>0.49351970822634744</v>
      </c>
      <c r="CP204" s="14">
        <f t="shared" si="237"/>
        <v>0</v>
      </c>
      <c r="CQ204" s="14">
        <f t="shared" si="237"/>
        <v>0</v>
      </c>
      <c r="CR204" s="14">
        <f t="shared" si="237"/>
        <v>0</v>
      </c>
      <c r="CS204" s="14">
        <f t="shared" si="237"/>
        <v>0</v>
      </c>
      <c r="CT204" s="14">
        <f t="shared" si="237"/>
        <v>0</v>
      </c>
      <c r="CU204" s="14">
        <f t="shared" si="237"/>
        <v>0</v>
      </c>
      <c r="CV204" s="14">
        <f t="shared" si="237"/>
        <v>0</v>
      </c>
      <c r="CW204" s="14">
        <f t="shared" si="237"/>
        <v>0</v>
      </c>
      <c r="CX204" s="14">
        <f t="shared" si="237"/>
        <v>0</v>
      </c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4"/>
      <c r="EK204" s="14"/>
      <c r="EL204" s="14"/>
      <c r="EM204" s="14"/>
      <c r="EN204" s="14"/>
      <c r="EO204" s="14"/>
      <c r="EP204" s="14"/>
      <c r="EQ204" s="14"/>
      <c r="ER204" s="14"/>
      <c r="ES204" s="14"/>
      <c r="ET204" s="14"/>
      <c r="EU204" s="14"/>
      <c r="EV204" s="14"/>
      <c r="EW204" s="14"/>
      <c r="EX204" s="14"/>
      <c r="EY204" s="14"/>
      <c r="EZ204" s="14"/>
      <c r="FA204" s="14"/>
      <c r="FB204" s="14"/>
      <c r="FC204" s="14"/>
      <c r="FD204" s="14"/>
      <c r="FE204" s="14"/>
      <c r="FF204" s="14"/>
      <c r="FG204" s="14"/>
      <c r="FH204" s="14"/>
      <c r="FI204" s="14"/>
      <c r="FJ204" s="14"/>
      <c r="FK204" s="14"/>
      <c r="FL204" s="14"/>
      <c r="FM204" s="14"/>
      <c r="FN204" s="14"/>
      <c r="FO204" s="14"/>
      <c r="FP204" s="14"/>
      <c r="FQ204" s="14"/>
      <c r="FR204" s="14"/>
      <c r="FS204" s="14"/>
      <c r="FT204" s="14"/>
      <c r="FU204" s="14"/>
      <c r="FV204" s="14"/>
      <c r="FW204" s="14"/>
      <c r="FX204" s="14"/>
      <c r="FY204" s="14"/>
      <c r="FZ204" s="14"/>
      <c r="GA204" s="14"/>
      <c r="GB204" s="14"/>
      <c r="GC204" s="14"/>
      <c r="GD204" s="14"/>
      <c r="GE204" s="14"/>
      <c r="GF204" s="14"/>
      <c r="GG204" s="14"/>
      <c r="GH204" s="14"/>
      <c r="GI204" s="14"/>
      <c r="GJ204" s="14"/>
      <c r="GK204" s="14"/>
      <c r="GL204" s="14"/>
      <c r="GM204" s="14"/>
      <c r="GN204" s="14"/>
      <c r="GO204" s="14"/>
      <c r="GP204" s="14"/>
      <c r="GQ204" s="14"/>
      <c r="GR204" s="14"/>
      <c r="GS204" s="14"/>
      <c r="GT204" s="14"/>
      <c r="GU204" s="14"/>
      <c r="GV204" s="14"/>
      <c r="GW204" s="14"/>
      <c r="GX204" s="14"/>
      <c r="GY204" s="14"/>
      <c r="GZ204" s="14"/>
      <c r="HA204" s="14"/>
      <c r="HB204" s="14"/>
      <c r="HC204" s="14"/>
      <c r="HD204" s="14"/>
      <c r="HE204" s="14"/>
      <c r="HF204" s="14"/>
      <c r="HG204" s="14"/>
      <c r="HH204" s="14"/>
      <c r="HI204" s="14"/>
      <c r="HJ204" s="14"/>
      <c r="HK204" s="14"/>
      <c r="HL204" s="14"/>
      <c r="HM204" s="14"/>
      <c r="HN204" s="14"/>
      <c r="HO204" s="14"/>
      <c r="HP204" s="14"/>
      <c r="HQ204" s="14"/>
      <c r="HR204" s="14"/>
      <c r="HS204" s="14"/>
      <c r="HT204" s="14"/>
      <c r="HU204" s="14"/>
      <c r="HV204" s="14"/>
      <c r="HW204" s="14"/>
      <c r="HX204" s="14"/>
      <c r="HY204" s="14"/>
      <c r="HZ204" s="14"/>
      <c r="IA204" s="14"/>
      <c r="IB204" s="14"/>
      <c r="IC204" s="14"/>
      <c r="ID204" s="14"/>
      <c r="IE204" s="14"/>
      <c r="IF204" s="14"/>
      <c r="IG204" s="14"/>
      <c r="IH204" s="14"/>
      <c r="II204" s="14"/>
      <c r="IJ204" s="14"/>
      <c r="IK204" s="14"/>
      <c r="IL204" s="14"/>
      <c r="IM204" s="14"/>
      <c r="IN204" s="14"/>
      <c r="IO204" s="14"/>
      <c r="IP204" s="14"/>
      <c r="IQ204" s="14"/>
      <c r="IR204" s="14"/>
      <c r="IS204" s="14"/>
    </row>
    <row r="205" spans="1:253" ht="15">
      <c r="A205" s="13" t="s">
        <v>111</v>
      </c>
      <c r="B205" s="14">
        <f t="shared" si="219"/>
        <v>0.002734452448856724</v>
      </c>
      <c r="C205" s="14">
        <f aca="true" t="shared" si="238" ref="C205:BM205">C174+C143</f>
        <v>0</v>
      </c>
      <c r="D205" s="14">
        <f t="shared" si="238"/>
        <v>0</v>
      </c>
      <c r="E205" s="14">
        <f t="shared" si="238"/>
        <v>0</v>
      </c>
      <c r="F205" s="14">
        <f t="shared" si="238"/>
        <v>0.14631884057971015</v>
      </c>
      <c r="G205" s="14">
        <f t="shared" si="238"/>
        <v>1.304525179524044</v>
      </c>
      <c r="H205" s="14">
        <f t="shared" si="238"/>
        <v>0.18404903418297924</v>
      </c>
      <c r="I205" s="14">
        <f t="shared" si="238"/>
        <v>0.958498154235164</v>
      </c>
      <c r="J205" s="14">
        <f t="shared" si="238"/>
        <v>2.403641329085116</v>
      </c>
      <c r="K205" s="14">
        <f t="shared" si="238"/>
        <v>0.18132546056833512</v>
      </c>
      <c r="L205" s="14">
        <f t="shared" si="238"/>
        <v>15.744734782579592</v>
      </c>
      <c r="M205" s="14">
        <f t="shared" si="238"/>
        <v>8.364538817947155</v>
      </c>
      <c r="N205" s="14">
        <f t="shared" si="238"/>
        <v>0.07551317045627887</v>
      </c>
      <c r="O205" s="14">
        <f t="shared" si="238"/>
        <v>102.0181657944966</v>
      </c>
      <c r="P205" s="14">
        <f t="shared" si="238"/>
        <v>23.080035750811348</v>
      </c>
      <c r="Q205" s="14">
        <f t="shared" si="238"/>
        <v>800.6713232683636</v>
      </c>
      <c r="R205" s="14">
        <f t="shared" si="238"/>
        <v>80.83602295160037</v>
      </c>
      <c r="S205" s="14">
        <f t="shared" si="238"/>
        <v>765.0141626779148</v>
      </c>
      <c r="T205" s="14">
        <f t="shared" si="238"/>
        <v>1.9668872690133334</v>
      </c>
      <c r="U205" s="14">
        <f t="shared" si="238"/>
        <v>21.482773137903518</v>
      </c>
      <c r="V205" s="14">
        <f t="shared" si="238"/>
        <v>745.5840326683676</v>
      </c>
      <c r="W205" s="14">
        <f t="shared" si="238"/>
        <v>114.88908363979597</v>
      </c>
      <c r="X205" s="14">
        <f t="shared" si="238"/>
        <v>98.67808916913239</v>
      </c>
      <c r="Y205" s="14">
        <f t="shared" si="238"/>
        <v>74.9213850521378</v>
      </c>
      <c r="Z205" s="14">
        <f t="shared" si="238"/>
        <v>2.9222270600740767</v>
      </c>
      <c r="AA205" s="14">
        <f t="shared" si="238"/>
        <v>177.59699867794214</v>
      </c>
      <c r="AB205" s="14">
        <f t="shared" si="238"/>
        <v>0</v>
      </c>
      <c r="AC205" s="14">
        <f t="shared" si="238"/>
        <v>0</v>
      </c>
      <c r="AD205" s="14">
        <f t="shared" si="238"/>
        <v>0</v>
      </c>
      <c r="AE205" s="14">
        <f t="shared" si="238"/>
        <v>0</v>
      </c>
      <c r="AF205" s="14">
        <f t="shared" si="238"/>
        <v>0</v>
      </c>
      <c r="AG205" s="14">
        <f t="shared" si="238"/>
        <v>0</v>
      </c>
      <c r="AH205" s="14">
        <f t="shared" si="238"/>
        <v>0</v>
      </c>
      <c r="AI205" s="14">
        <f t="shared" si="238"/>
        <v>0.23673179512977358</v>
      </c>
      <c r="AJ205" s="14">
        <f t="shared" si="238"/>
        <v>0.10818601676130558</v>
      </c>
      <c r="AK205" s="14">
        <f t="shared" si="238"/>
        <v>0.08106310229061683</v>
      </c>
      <c r="AL205" s="14">
        <f t="shared" si="238"/>
        <v>0.05646888557194064</v>
      </c>
      <c r="AM205" s="14">
        <f t="shared" si="238"/>
        <v>0</v>
      </c>
      <c r="AN205" s="14">
        <f t="shared" si="238"/>
        <v>0</v>
      </c>
      <c r="AO205" s="14">
        <f t="shared" si="238"/>
        <v>0</v>
      </c>
      <c r="AP205" s="14">
        <f t="shared" si="238"/>
        <v>0</v>
      </c>
      <c r="AQ205" s="14">
        <f t="shared" si="238"/>
        <v>0</v>
      </c>
      <c r="AR205" s="14">
        <f t="shared" si="238"/>
        <v>0</v>
      </c>
      <c r="AS205" s="14">
        <f t="shared" si="238"/>
        <v>0</v>
      </c>
      <c r="AT205" s="14">
        <f t="shared" si="238"/>
        <v>0</v>
      </c>
      <c r="AU205" s="14">
        <f t="shared" si="238"/>
        <v>0</v>
      </c>
      <c r="AV205" s="14">
        <f t="shared" si="238"/>
        <v>0</v>
      </c>
      <c r="AW205" s="14">
        <f t="shared" si="238"/>
        <v>0</v>
      </c>
      <c r="AX205" s="14">
        <f t="shared" si="238"/>
        <v>17.30723926004675</v>
      </c>
      <c r="AY205" s="14"/>
      <c r="AZ205" s="14"/>
      <c r="BA205" s="14">
        <f t="shared" si="238"/>
        <v>11.565068207265991</v>
      </c>
      <c r="BB205" s="14">
        <f t="shared" si="238"/>
        <v>2.5390980814622135</v>
      </c>
      <c r="BC205" s="14">
        <f t="shared" si="238"/>
        <v>2.8974392160488125</v>
      </c>
      <c r="BD205" s="14"/>
      <c r="BE205" s="14">
        <f t="shared" si="238"/>
        <v>27.861799118986777</v>
      </c>
      <c r="BF205" s="14">
        <f t="shared" si="238"/>
        <v>7.94542054553752</v>
      </c>
      <c r="BG205" s="14">
        <f t="shared" si="238"/>
        <v>0.13612039527911374</v>
      </c>
      <c r="BH205" s="14">
        <f t="shared" si="238"/>
        <v>79.69152216426616</v>
      </c>
      <c r="BI205" s="14">
        <f t="shared" si="238"/>
        <v>55.27356366638829</v>
      </c>
      <c r="BJ205" s="14">
        <f t="shared" si="238"/>
        <v>91.41122278056952</v>
      </c>
      <c r="BK205" s="14">
        <f t="shared" si="238"/>
        <v>20.142317403717634</v>
      </c>
      <c r="BL205" s="14">
        <f t="shared" si="238"/>
        <v>0.10279874213836478</v>
      </c>
      <c r="BM205" s="14">
        <f t="shared" si="238"/>
        <v>0</v>
      </c>
      <c r="BN205" s="14">
        <f aca="true" t="shared" si="239" ref="BN205:CX205">BN174+BN143</f>
        <v>0</v>
      </c>
      <c r="BO205" s="14">
        <f t="shared" si="239"/>
        <v>0</v>
      </c>
      <c r="BP205" s="14">
        <f t="shared" si="239"/>
        <v>0</v>
      </c>
      <c r="BQ205" s="14">
        <f t="shared" si="239"/>
        <v>0</v>
      </c>
      <c r="BR205" s="14">
        <f t="shared" si="239"/>
        <v>0</v>
      </c>
      <c r="BS205" s="14">
        <f t="shared" si="239"/>
        <v>0</v>
      </c>
      <c r="BT205" s="14">
        <f t="shared" si="239"/>
        <v>0.20835948146330854</v>
      </c>
      <c r="BU205" s="14">
        <f t="shared" si="239"/>
        <v>4.489434361938202</v>
      </c>
      <c r="BV205" s="14">
        <f t="shared" si="239"/>
        <v>1.6891826535547245</v>
      </c>
      <c r="BW205" s="14">
        <f t="shared" si="239"/>
        <v>0</v>
      </c>
      <c r="BX205" s="14">
        <f t="shared" si="239"/>
        <v>0</v>
      </c>
      <c r="BY205" s="14">
        <f t="shared" si="239"/>
        <v>0.005977132805628841</v>
      </c>
      <c r="BZ205" s="14">
        <f t="shared" si="239"/>
        <v>0</v>
      </c>
      <c r="CA205" s="14">
        <f t="shared" si="239"/>
        <v>0</v>
      </c>
      <c r="CB205" s="14">
        <f t="shared" si="239"/>
        <v>0</v>
      </c>
      <c r="CC205" s="14">
        <f t="shared" si="239"/>
        <v>0</v>
      </c>
      <c r="CD205" s="14">
        <f t="shared" si="239"/>
        <v>0</v>
      </c>
      <c r="CE205" s="14">
        <f t="shared" si="239"/>
        <v>0</v>
      </c>
      <c r="CF205" s="14">
        <f t="shared" si="239"/>
        <v>0</v>
      </c>
      <c r="CG205" s="14">
        <f t="shared" si="239"/>
        <v>0.04513944865387716</v>
      </c>
      <c r="CH205" s="14">
        <f t="shared" si="239"/>
        <v>0</v>
      </c>
      <c r="CI205" s="14">
        <f t="shared" si="239"/>
        <v>0</v>
      </c>
      <c r="CJ205" s="14">
        <f t="shared" si="239"/>
        <v>8.005393896380413</v>
      </c>
      <c r="CK205" s="14">
        <f t="shared" si="239"/>
        <v>164.2073662827417</v>
      </c>
      <c r="CL205" s="14">
        <f t="shared" si="239"/>
        <v>1.537108792846498</v>
      </c>
      <c r="CM205" s="14">
        <f t="shared" si="239"/>
        <v>0</v>
      </c>
      <c r="CN205" s="14">
        <f t="shared" si="239"/>
        <v>17.478940836715577</v>
      </c>
      <c r="CO205" s="14">
        <f t="shared" si="239"/>
        <v>19.61740840199731</v>
      </c>
      <c r="CP205" s="14">
        <f t="shared" si="239"/>
        <v>0</v>
      </c>
      <c r="CQ205" s="14">
        <f t="shared" si="239"/>
        <v>0</v>
      </c>
      <c r="CR205" s="14">
        <f t="shared" si="239"/>
        <v>0</v>
      </c>
      <c r="CS205" s="14">
        <f t="shared" si="239"/>
        <v>0</v>
      </c>
      <c r="CT205" s="14">
        <f t="shared" si="239"/>
        <v>0</v>
      </c>
      <c r="CU205" s="14">
        <f t="shared" si="239"/>
        <v>0</v>
      </c>
      <c r="CV205" s="14">
        <f t="shared" si="239"/>
        <v>0</v>
      </c>
      <c r="CW205" s="14">
        <f t="shared" si="239"/>
        <v>0</v>
      </c>
      <c r="CX205" s="14">
        <f t="shared" si="239"/>
        <v>0</v>
      </c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  <c r="EH205" s="14"/>
      <c r="EI205" s="14"/>
      <c r="EJ205" s="14"/>
      <c r="EK205" s="14"/>
      <c r="EL205" s="14"/>
      <c r="EM205" s="14"/>
      <c r="EN205" s="14"/>
      <c r="EO205" s="14"/>
      <c r="EP205" s="14"/>
      <c r="EQ205" s="14"/>
      <c r="ER205" s="14"/>
      <c r="ES205" s="14"/>
      <c r="ET205" s="14"/>
      <c r="EU205" s="14"/>
      <c r="EV205" s="14"/>
      <c r="EW205" s="14"/>
      <c r="EX205" s="14"/>
      <c r="EY205" s="14"/>
      <c r="EZ205" s="14"/>
      <c r="FA205" s="14"/>
      <c r="FB205" s="14"/>
      <c r="FC205" s="14"/>
      <c r="FD205" s="14"/>
      <c r="FE205" s="14"/>
      <c r="FF205" s="14"/>
      <c r="FG205" s="14"/>
      <c r="FH205" s="14"/>
      <c r="FI205" s="14"/>
      <c r="FJ205" s="14"/>
      <c r="FK205" s="14"/>
      <c r="FL205" s="14"/>
      <c r="FM205" s="14"/>
      <c r="FN205" s="14"/>
      <c r="FO205" s="14"/>
      <c r="FP205" s="14"/>
      <c r="FQ205" s="14"/>
      <c r="FR205" s="14"/>
      <c r="FS205" s="14"/>
      <c r="FT205" s="14"/>
      <c r="FU205" s="14"/>
      <c r="FV205" s="14"/>
      <c r="FW205" s="14"/>
      <c r="FX205" s="14"/>
      <c r="FY205" s="14"/>
      <c r="FZ205" s="14"/>
      <c r="GA205" s="14"/>
      <c r="GB205" s="14"/>
      <c r="GC205" s="14"/>
      <c r="GD205" s="14"/>
      <c r="GE205" s="14"/>
      <c r="GF205" s="14"/>
      <c r="GG205" s="14"/>
      <c r="GH205" s="14"/>
      <c r="GI205" s="14"/>
      <c r="GJ205" s="14"/>
      <c r="GK205" s="14"/>
      <c r="GL205" s="14"/>
      <c r="GM205" s="14"/>
      <c r="GN205" s="14"/>
      <c r="GO205" s="14"/>
      <c r="GP205" s="14"/>
      <c r="GQ205" s="14"/>
      <c r="GR205" s="14"/>
      <c r="GS205" s="14"/>
      <c r="GT205" s="14"/>
      <c r="GU205" s="14"/>
      <c r="GV205" s="14"/>
      <c r="GW205" s="14"/>
      <c r="GX205" s="14"/>
      <c r="GY205" s="14"/>
      <c r="GZ205" s="14"/>
      <c r="HA205" s="14"/>
      <c r="HB205" s="14"/>
      <c r="HC205" s="14"/>
      <c r="HD205" s="14"/>
      <c r="HE205" s="14"/>
      <c r="HF205" s="14"/>
      <c r="HG205" s="14"/>
      <c r="HH205" s="14"/>
      <c r="HI205" s="14"/>
      <c r="HJ205" s="14"/>
      <c r="HK205" s="14"/>
      <c r="HL205" s="14"/>
      <c r="HM205" s="14"/>
      <c r="HN205" s="14"/>
      <c r="HO205" s="14"/>
      <c r="HP205" s="14"/>
      <c r="HQ205" s="14"/>
      <c r="HR205" s="14"/>
      <c r="HS205" s="14"/>
      <c r="HT205" s="14"/>
      <c r="HU205" s="14"/>
      <c r="HV205" s="14"/>
      <c r="HW205" s="14"/>
      <c r="HX205" s="14"/>
      <c r="HY205" s="14"/>
      <c r="HZ205" s="14"/>
      <c r="IA205" s="14"/>
      <c r="IB205" s="14"/>
      <c r="IC205" s="14"/>
      <c r="ID205" s="14"/>
      <c r="IE205" s="14"/>
      <c r="IF205" s="14"/>
      <c r="IG205" s="14"/>
      <c r="IH205" s="14"/>
      <c r="II205" s="14"/>
      <c r="IJ205" s="14"/>
      <c r="IK205" s="14"/>
      <c r="IL205" s="14"/>
      <c r="IM205" s="14"/>
      <c r="IN205" s="14"/>
      <c r="IO205" s="14"/>
      <c r="IP205" s="14"/>
      <c r="IQ205" s="14"/>
      <c r="IR205" s="14"/>
      <c r="IS205" s="14"/>
    </row>
    <row r="206" spans="1:253" ht="15">
      <c r="A206" s="13" t="s">
        <v>91</v>
      </c>
      <c r="B206" s="14">
        <f t="shared" si="219"/>
        <v>0</v>
      </c>
      <c r="C206" s="14">
        <f aca="true" t="shared" si="240" ref="C206:BM206">C175+C144</f>
        <v>0</v>
      </c>
      <c r="D206" s="14">
        <f t="shared" si="240"/>
        <v>0</v>
      </c>
      <c r="E206" s="14">
        <f t="shared" si="240"/>
        <v>0</v>
      </c>
      <c r="F206" s="14">
        <f t="shared" si="240"/>
        <v>0</v>
      </c>
      <c r="G206" s="14">
        <f t="shared" si="240"/>
        <v>0</v>
      </c>
      <c r="H206" s="14">
        <f t="shared" si="240"/>
        <v>0</v>
      </c>
      <c r="I206" s="14">
        <f t="shared" si="240"/>
        <v>0</v>
      </c>
      <c r="J206" s="14">
        <f t="shared" si="240"/>
        <v>0</v>
      </c>
      <c r="K206" s="14">
        <f t="shared" si="240"/>
        <v>0</v>
      </c>
      <c r="L206" s="14">
        <f t="shared" si="240"/>
        <v>0</v>
      </c>
      <c r="M206" s="14">
        <f t="shared" si="240"/>
        <v>0</v>
      </c>
      <c r="N206" s="14">
        <f t="shared" si="240"/>
        <v>0</v>
      </c>
      <c r="O206" s="14">
        <f t="shared" si="240"/>
        <v>0</v>
      </c>
      <c r="P206" s="14">
        <f t="shared" si="240"/>
        <v>0</v>
      </c>
      <c r="Q206" s="14">
        <f t="shared" si="240"/>
        <v>0</v>
      </c>
      <c r="R206" s="14">
        <f t="shared" si="240"/>
        <v>0</v>
      </c>
      <c r="S206" s="14">
        <f t="shared" si="240"/>
        <v>0</v>
      </c>
      <c r="T206" s="14">
        <f t="shared" si="240"/>
        <v>0</v>
      </c>
      <c r="U206" s="14">
        <f t="shared" si="240"/>
        <v>0</v>
      </c>
      <c r="V206" s="14">
        <f t="shared" si="240"/>
        <v>0</v>
      </c>
      <c r="W206" s="14">
        <f t="shared" si="240"/>
        <v>0</v>
      </c>
      <c r="X206" s="14">
        <f t="shared" si="240"/>
        <v>0</v>
      </c>
      <c r="Y206" s="14">
        <f t="shared" si="240"/>
        <v>0</v>
      </c>
      <c r="Z206" s="14">
        <f t="shared" si="240"/>
        <v>0</v>
      </c>
      <c r="AA206" s="14">
        <f t="shared" si="240"/>
        <v>0</v>
      </c>
      <c r="AB206" s="14">
        <f t="shared" si="240"/>
        <v>0</v>
      </c>
      <c r="AC206" s="14">
        <f t="shared" si="240"/>
        <v>0</v>
      </c>
      <c r="AD206" s="14">
        <f t="shared" si="240"/>
        <v>0</v>
      </c>
      <c r="AE206" s="14">
        <f t="shared" si="240"/>
        <v>0</v>
      </c>
      <c r="AF206" s="14">
        <f t="shared" si="240"/>
        <v>0</v>
      </c>
      <c r="AG206" s="14">
        <f t="shared" si="240"/>
        <v>0</v>
      </c>
      <c r="AH206" s="14">
        <f t="shared" si="240"/>
        <v>0</v>
      </c>
      <c r="AI206" s="14">
        <f t="shared" si="240"/>
        <v>0</v>
      </c>
      <c r="AJ206" s="14">
        <f t="shared" si="240"/>
        <v>0</v>
      </c>
      <c r="AK206" s="14">
        <f t="shared" si="240"/>
        <v>0</v>
      </c>
      <c r="AL206" s="14">
        <f t="shared" si="240"/>
        <v>0</v>
      </c>
      <c r="AM206" s="14">
        <f t="shared" si="240"/>
        <v>0</v>
      </c>
      <c r="AN206" s="14">
        <f t="shared" si="240"/>
        <v>0</v>
      </c>
      <c r="AO206" s="14">
        <f t="shared" si="240"/>
        <v>0</v>
      </c>
      <c r="AP206" s="14">
        <f t="shared" si="240"/>
        <v>0</v>
      </c>
      <c r="AQ206" s="14">
        <f t="shared" si="240"/>
        <v>0</v>
      </c>
      <c r="AR206" s="14">
        <f t="shared" si="240"/>
        <v>0</v>
      </c>
      <c r="AS206" s="14">
        <f t="shared" si="240"/>
        <v>0</v>
      </c>
      <c r="AT206" s="14">
        <f t="shared" si="240"/>
        <v>0</v>
      </c>
      <c r="AU206" s="14">
        <f t="shared" si="240"/>
        <v>0</v>
      </c>
      <c r="AV206" s="14">
        <f t="shared" si="240"/>
        <v>0</v>
      </c>
      <c r="AW206" s="14">
        <f t="shared" si="240"/>
        <v>0</v>
      </c>
      <c r="AX206" s="14">
        <f t="shared" si="240"/>
        <v>0</v>
      </c>
      <c r="AY206" s="14"/>
      <c r="AZ206" s="14"/>
      <c r="BA206" s="14">
        <f t="shared" si="240"/>
        <v>0</v>
      </c>
      <c r="BB206" s="14">
        <f t="shared" si="240"/>
        <v>0</v>
      </c>
      <c r="BC206" s="14">
        <f t="shared" si="240"/>
        <v>0</v>
      </c>
      <c r="BD206" s="14"/>
      <c r="BE206" s="14">
        <f t="shared" si="240"/>
        <v>0</v>
      </c>
      <c r="BF206" s="14">
        <f t="shared" si="240"/>
        <v>0</v>
      </c>
      <c r="BG206" s="14">
        <f t="shared" si="240"/>
        <v>0</v>
      </c>
      <c r="BH206" s="14">
        <f t="shared" si="240"/>
        <v>0</v>
      </c>
      <c r="BI206" s="14">
        <f t="shared" si="240"/>
        <v>0</v>
      </c>
      <c r="BJ206" s="14">
        <f t="shared" si="240"/>
        <v>0</v>
      </c>
      <c r="BK206" s="14">
        <f t="shared" si="240"/>
        <v>0</v>
      </c>
      <c r="BL206" s="14">
        <f t="shared" si="240"/>
        <v>0</v>
      </c>
      <c r="BM206" s="14">
        <f t="shared" si="240"/>
        <v>0</v>
      </c>
      <c r="BN206" s="14">
        <f aca="true" t="shared" si="241" ref="BN206:CX206">BN175+BN144</f>
        <v>0</v>
      </c>
      <c r="BO206" s="14">
        <f t="shared" si="241"/>
        <v>0</v>
      </c>
      <c r="BP206" s="14">
        <f t="shared" si="241"/>
        <v>0</v>
      </c>
      <c r="BQ206" s="14">
        <f t="shared" si="241"/>
        <v>0</v>
      </c>
      <c r="BR206" s="14">
        <f t="shared" si="241"/>
        <v>0</v>
      </c>
      <c r="BS206" s="14">
        <f t="shared" si="241"/>
        <v>0</v>
      </c>
      <c r="BT206" s="14">
        <f t="shared" si="241"/>
        <v>0</v>
      </c>
      <c r="BU206" s="14">
        <f t="shared" si="241"/>
        <v>0</v>
      </c>
      <c r="BV206" s="14">
        <f t="shared" si="241"/>
        <v>0</v>
      </c>
      <c r="BW206" s="14">
        <f t="shared" si="241"/>
        <v>0</v>
      </c>
      <c r="BX206" s="14">
        <f t="shared" si="241"/>
        <v>0</v>
      </c>
      <c r="BY206" s="14">
        <f t="shared" si="241"/>
        <v>0</v>
      </c>
      <c r="BZ206" s="14">
        <f t="shared" si="241"/>
        <v>0</v>
      </c>
      <c r="CA206" s="14">
        <f t="shared" si="241"/>
        <v>0</v>
      </c>
      <c r="CB206" s="14">
        <f t="shared" si="241"/>
        <v>0</v>
      </c>
      <c r="CC206" s="14">
        <f t="shared" si="241"/>
        <v>0</v>
      </c>
      <c r="CD206" s="14">
        <f t="shared" si="241"/>
        <v>0</v>
      </c>
      <c r="CE206" s="14">
        <f t="shared" si="241"/>
        <v>0</v>
      </c>
      <c r="CF206" s="14">
        <f t="shared" si="241"/>
        <v>0</v>
      </c>
      <c r="CG206" s="14">
        <f t="shared" si="241"/>
        <v>0</v>
      </c>
      <c r="CH206" s="14">
        <f t="shared" si="241"/>
        <v>0</v>
      </c>
      <c r="CI206" s="14">
        <f t="shared" si="241"/>
        <v>0</v>
      </c>
      <c r="CJ206" s="14">
        <f t="shared" si="241"/>
        <v>0</v>
      </c>
      <c r="CK206" s="14">
        <f t="shared" si="241"/>
        <v>0</v>
      </c>
      <c r="CL206" s="14">
        <f t="shared" si="241"/>
        <v>0</v>
      </c>
      <c r="CM206" s="14">
        <f t="shared" si="241"/>
        <v>0</v>
      </c>
      <c r="CN206" s="14">
        <f t="shared" si="241"/>
        <v>0</v>
      </c>
      <c r="CO206" s="14">
        <f t="shared" si="241"/>
        <v>0</v>
      </c>
      <c r="CP206" s="14">
        <f t="shared" si="241"/>
        <v>0</v>
      </c>
      <c r="CQ206" s="14">
        <f t="shared" si="241"/>
        <v>0</v>
      </c>
      <c r="CR206" s="14">
        <f t="shared" si="241"/>
        <v>0</v>
      </c>
      <c r="CS206" s="14">
        <f t="shared" si="241"/>
        <v>0</v>
      </c>
      <c r="CT206" s="14">
        <f t="shared" si="241"/>
        <v>0</v>
      </c>
      <c r="CU206" s="14">
        <f t="shared" si="241"/>
        <v>0</v>
      </c>
      <c r="CV206" s="14">
        <f t="shared" si="241"/>
        <v>0</v>
      </c>
      <c r="CW206" s="14">
        <f t="shared" si="241"/>
        <v>0</v>
      </c>
      <c r="CX206" s="14">
        <f t="shared" si="241"/>
        <v>0</v>
      </c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4"/>
      <c r="EK206" s="14"/>
      <c r="EL206" s="14"/>
      <c r="EM206" s="14"/>
      <c r="EN206" s="14"/>
      <c r="EO206" s="14"/>
      <c r="EP206" s="14"/>
      <c r="EQ206" s="14"/>
      <c r="ER206" s="14"/>
      <c r="ES206" s="14"/>
      <c r="ET206" s="14"/>
      <c r="EU206" s="14"/>
      <c r="EV206" s="14"/>
      <c r="EW206" s="14"/>
      <c r="EX206" s="14"/>
      <c r="EY206" s="14"/>
      <c r="EZ206" s="14"/>
      <c r="FA206" s="14"/>
      <c r="FB206" s="14"/>
      <c r="FC206" s="14"/>
      <c r="FD206" s="14"/>
      <c r="FE206" s="14"/>
      <c r="FF206" s="14"/>
      <c r="FG206" s="14"/>
      <c r="FH206" s="14"/>
      <c r="FI206" s="14"/>
      <c r="FJ206" s="14"/>
      <c r="FK206" s="14"/>
      <c r="FL206" s="14"/>
      <c r="FM206" s="14"/>
      <c r="FN206" s="14"/>
      <c r="FO206" s="14"/>
      <c r="FP206" s="14"/>
      <c r="FQ206" s="14"/>
      <c r="FR206" s="14"/>
      <c r="FS206" s="14"/>
      <c r="FT206" s="14"/>
      <c r="FU206" s="14"/>
      <c r="FV206" s="14"/>
      <c r="FW206" s="14"/>
      <c r="FX206" s="14"/>
      <c r="FY206" s="14"/>
      <c r="FZ206" s="14"/>
      <c r="GA206" s="14"/>
      <c r="GB206" s="14"/>
      <c r="GC206" s="14"/>
      <c r="GD206" s="14"/>
      <c r="GE206" s="14"/>
      <c r="GF206" s="14"/>
      <c r="GG206" s="14"/>
      <c r="GH206" s="14"/>
      <c r="GI206" s="14"/>
      <c r="GJ206" s="14"/>
      <c r="GK206" s="14"/>
      <c r="GL206" s="14"/>
      <c r="GM206" s="14"/>
      <c r="GN206" s="14"/>
      <c r="GO206" s="14"/>
      <c r="GP206" s="14"/>
      <c r="GQ206" s="14"/>
      <c r="GR206" s="14"/>
      <c r="GS206" s="14"/>
      <c r="GT206" s="14"/>
      <c r="GU206" s="14"/>
      <c r="GV206" s="14"/>
      <c r="GW206" s="14"/>
      <c r="GX206" s="14"/>
      <c r="GY206" s="14"/>
      <c r="GZ206" s="14"/>
      <c r="HA206" s="14"/>
      <c r="HB206" s="14"/>
      <c r="HC206" s="14"/>
      <c r="HD206" s="14"/>
      <c r="HE206" s="14"/>
      <c r="HF206" s="14"/>
      <c r="HG206" s="14"/>
      <c r="HH206" s="14"/>
      <c r="HI206" s="14"/>
      <c r="HJ206" s="14"/>
      <c r="HK206" s="14"/>
      <c r="HL206" s="14"/>
      <c r="HM206" s="14"/>
      <c r="HN206" s="14"/>
      <c r="HO206" s="14"/>
      <c r="HP206" s="14"/>
      <c r="HQ206" s="14"/>
      <c r="HR206" s="14"/>
      <c r="HS206" s="14"/>
      <c r="HT206" s="14"/>
      <c r="HU206" s="14"/>
      <c r="HV206" s="14"/>
      <c r="HW206" s="14"/>
      <c r="HX206" s="14"/>
      <c r="HY206" s="14"/>
      <c r="HZ206" s="14"/>
      <c r="IA206" s="14"/>
      <c r="IB206" s="14"/>
      <c r="IC206" s="14"/>
      <c r="ID206" s="14"/>
      <c r="IE206" s="14"/>
      <c r="IF206" s="14"/>
      <c r="IG206" s="14"/>
      <c r="IH206" s="14"/>
      <c r="II206" s="14"/>
      <c r="IJ206" s="14"/>
      <c r="IK206" s="14"/>
      <c r="IL206" s="14"/>
      <c r="IM206" s="14"/>
      <c r="IN206" s="14"/>
      <c r="IO206" s="14"/>
      <c r="IP206" s="14"/>
      <c r="IQ206" s="14"/>
      <c r="IR206" s="14"/>
      <c r="IS206" s="14"/>
    </row>
    <row r="207" spans="1:253" ht="15">
      <c r="A207" s="13" t="s">
        <v>96</v>
      </c>
      <c r="B207" s="14">
        <f t="shared" si="219"/>
        <v>0</v>
      </c>
      <c r="C207" s="14">
        <f aca="true" t="shared" si="242" ref="C207:BM207">C176+C145</f>
        <v>0.6818123700687259</v>
      </c>
      <c r="D207" s="14">
        <f t="shared" si="242"/>
        <v>0</v>
      </c>
      <c r="E207" s="14">
        <f t="shared" si="242"/>
        <v>0.8881736877475868</v>
      </c>
      <c r="F207" s="14">
        <f t="shared" si="242"/>
        <v>0.10973913043478262</v>
      </c>
      <c r="G207" s="14">
        <f t="shared" si="242"/>
        <v>0.15168897436326093</v>
      </c>
      <c r="H207" s="14">
        <f t="shared" si="242"/>
        <v>0</v>
      </c>
      <c r="I207" s="14">
        <f t="shared" si="242"/>
        <v>0</v>
      </c>
      <c r="J207" s="14">
        <f t="shared" si="242"/>
        <v>0</v>
      </c>
      <c r="K207" s="14">
        <f t="shared" si="242"/>
        <v>0.01694630472601263</v>
      </c>
      <c r="L207" s="14">
        <f t="shared" si="242"/>
        <v>0</v>
      </c>
      <c r="M207" s="14">
        <f t="shared" si="242"/>
        <v>0</v>
      </c>
      <c r="N207" s="14">
        <f t="shared" si="242"/>
        <v>0.0017767804813242087</v>
      </c>
      <c r="O207" s="14">
        <f t="shared" si="242"/>
        <v>1.573595017879057</v>
      </c>
      <c r="P207" s="14">
        <f t="shared" si="242"/>
        <v>0.08339669647989646</v>
      </c>
      <c r="Q207" s="14">
        <f t="shared" si="242"/>
        <v>0</v>
      </c>
      <c r="R207" s="14">
        <f t="shared" si="242"/>
        <v>0</v>
      </c>
      <c r="S207" s="14">
        <f t="shared" si="242"/>
        <v>0</v>
      </c>
      <c r="T207" s="14">
        <f t="shared" si="242"/>
        <v>0.12293045431333334</v>
      </c>
      <c r="U207" s="14">
        <f t="shared" si="242"/>
        <v>0.10378151274349524</v>
      </c>
      <c r="V207" s="14">
        <f t="shared" si="242"/>
        <v>0</v>
      </c>
      <c r="W207" s="14">
        <f t="shared" si="242"/>
        <v>0</v>
      </c>
      <c r="X207" s="14">
        <f t="shared" si="242"/>
        <v>0</v>
      </c>
      <c r="Y207" s="14">
        <f t="shared" si="242"/>
        <v>0</v>
      </c>
      <c r="Z207" s="14">
        <f t="shared" si="242"/>
        <v>0</v>
      </c>
      <c r="AA207" s="14">
        <f t="shared" si="242"/>
        <v>0.16794085322386565</v>
      </c>
      <c r="AB207" s="14">
        <f t="shared" si="242"/>
        <v>1.779936377206425</v>
      </c>
      <c r="AC207" s="14">
        <f t="shared" si="242"/>
        <v>0</v>
      </c>
      <c r="AD207" s="14">
        <f t="shared" si="242"/>
        <v>0</v>
      </c>
      <c r="AE207" s="14">
        <f t="shared" si="242"/>
        <v>0</v>
      </c>
      <c r="AF207" s="14">
        <f t="shared" si="242"/>
        <v>0</v>
      </c>
      <c r="AG207" s="14">
        <f t="shared" si="242"/>
        <v>0</v>
      </c>
      <c r="AH207" s="14">
        <f t="shared" si="242"/>
        <v>0</v>
      </c>
      <c r="AI207" s="14">
        <f t="shared" si="242"/>
        <v>68.28397112854358</v>
      </c>
      <c r="AJ207" s="14">
        <f t="shared" si="242"/>
        <v>151.67679549935042</v>
      </c>
      <c r="AK207" s="14">
        <f t="shared" si="242"/>
        <v>25.075519641897476</v>
      </c>
      <c r="AL207" s="14">
        <f t="shared" si="242"/>
        <v>5.985701870625707</v>
      </c>
      <c r="AM207" s="14">
        <f t="shared" si="242"/>
        <v>3727.4835363145953</v>
      </c>
      <c r="AN207" s="14">
        <f t="shared" si="242"/>
        <v>40.77974548441355</v>
      </c>
      <c r="AO207" s="14">
        <f t="shared" si="242"/>
        <v>6.897922013822131</v>
      </c>
      <c r="AP207" s="14">
        <f t="shared" si="242"/>
        <v>86.88808868811135</v>
      </c>
      <c r="AQ207" s="14">
        <f t="shared" si="242"/>
        <v>30.579115392729065</v>
      </c>
      <c r="AR207" s="14">
        <f t="shared" si="242"/>
        <v>28.96820510353127</v>
      </c>
      <c r="AS207" s="14">
        <f t="shared" si="242"/>
        <v>2.475095700799531</v>
      </c>
      <c r="AT207" s="14">
        <f t="shared" si="242"/>
        <v>140.2261547519845</v>
      </c>
      <c r="AU207" s="14">
        <f t="shared" si="242"/>
        <v>6.105396965160173</v>
      </c>
      <c r="AV207" s="14">
        <f t="shared" si="242"/>
        <v>173.03819899940842</v>
      </c>
      <c r="AW207" s="14">
        <f t="shared" si="242"/>
        <v>75.36536474012037</v>
      </c>
      <c r="AX207" s="14">
        <f t="shared" si="242"/>
        <v>0.17438024443372038</v>
      </c>
      <c r="AY207" s="14"/>
      <c r="AZ207" s="14"/>
      <c r="BA207" s="14">
        <f t="shared" si="242"/>
        <v>1.615708058368043</v>
      </c>
      <c r="BB207" s="14">
        <f t="shared" si="242"/>
        <v>0.35472693785133863</v>
      </c>
      <c r="BC207" s="14">
        <f t="shared" si="242"/>
        <v>4.0778774151798105</v>
      </c>
      <c r="BD207" s="14"/>
      <c r="BE207" s="14">
        <f t="shared" si="242"/>
        <v>2.3420063027554106</v>
      </c>
      <c r="BF207" s="14">
        <f t="shared" si="242"/>
        <v>0.32991365587007004</v>
      </c>
      <c r="BG207" s="14">
        <f t="shared" si="242"/>
        <v>0</v>
      </c>
      <c r="BH207" s="14">
        <f t="shared" si="242"/>
        <v>1.9500372470864475</v>
      </c>
      <c r="BI207" s="14">
        <f t="shared" si="242"/>
        <v>0.9256338413031533</v>
      </c>
      <c r="BJ207" s="14">
        <f t="shared" si="242"/>
        <v>0.5506700167504187</v>
      </c>
      <c r="BK207" s="14">
        <f t="shared" si="242"/>
        <v>0.04900807154189206</v>
      </c>
      <c r="BL207" s="14">
        <f t="shared" si="242"/>
        <v>0</v>
      </c>
      <c r="BM207" s="14">
        <f t="shared" si="242"/>
        <v>0</v>
      </c>
      <c r="BN207" s="14">
        <f aca="true" t="shared" si="243" ref="BN207:CX207">BN176+BN145</f>
        <v>0</v>
      </c>
      <c r="BO207" s="14">
        <f t="shared" si="243"/>
        <v>0</v>
      </c>
      <c r="BP207" s="14">
        <f t="shared" si="243"/>
        <v>0</v>
      </c>
      <c r="BQ207" s="14">
        <f t="shared" si="243"/>
        <v>0</v>
      </c>
      <c r="BR207" s="14">
        <f t="shared" si="243"/>
        <v>0</v>
      </c>
      <c r="BS207" s="14">
        <f t="shared" si="243"/>
        <v>0</v>
      </c>
      <c r="BT207" s="14">
        <f t="shared" si="243"/>
        <v>0</v>
      </c>
      <c r="BU207" s="14">
        <f t="shared" si="243"/>
        <v>0</v>
      </c>
      <c r="BV207" s="14">
        <f t="shared" si="243"/>
        <v>0</v>
      </c>
      <c r="BW207" s="14">
        <f t="shared" si="243"/>
        <v>0</v>
      </c>
      <c r="BX207" s="14">
        <f t="shared" si="243"/>
        <v>0</v>
      </c>
      <c r="BY207" s="14">
        <f t="shared" si="243"/>
        <v>0</v>
      </c>
      <c r="BZ207" s="14">
        <f t="shared" si="243"/>
        <v>0</v>
      </c>
      <c r="CA207" s="14">
        <f t="shared" si="243"/>
        <v>0</v>
      </c>
      <c r="CB207" s="14">
        <f t="shared" si="243"/>
        <v>0</v>
      </c>
      <c r="CC207" s="14">
        <f t="shared" si="243"/>
        <v>0</v>
      </c>
      <c r="CD207" s="14">
        <f t="shared" si="243"/>
        <v>0</v>
      </c>
      <c r="CE207" s="14">
        <f t="shared" si="243"/>
        <v>0</v>
      </c>
      <c r="CF207" s="14">
        <f t="shared" si="243"/>
        <v>0</v>
      </c>
      <c r="CG207" s="14">
        <f t="shared" si="243"/>
        <v>0</v>
      </c>
      <c r="CH207" s="14">
        <f t="shared" si="243"/>
        <v>0</v>
      </c>
      <c r="CI207" s="14">
        <f t="shared" si="243"/>
        <v>1.3469240255530988</v>
      </c>
      <c r="CJ207" s="14">
        <f t="shared" si="243"/>
        <v>0</v>
      </c>
      <c r="CK207" s="14">
        <f t="shared" si="243"/>
        <v>0</v>
      </c>
      <c r="CL207" s="14">
        <f t="shared" si="243"/>
        <v>0</v>
      </c>
      <c r="CM207" s="14">
        <f t="shared" si="243"/>
        <v>0</v>
      </c>
      <c r="CN207" s="14">
        <f t="shared" si="243"/>
        <v>0</v>
      </c>
      <c r="CO207" s="14">
        <f t="shared" si="243"/>
        <v>0</v>
      </c>
      <c r="CP207" s="14">
        <f t="shared" si="243"/>
        <v>0</v>
      </c>
      <c r="CQ207" s="14">
        <f t="shared" si="243"/>
        <v>0</v>
      </c>
      <c r="CR207" s="14">
        <f t="shared" si="243"/>
        <v>0</v>
      </c>
      <c r="CS207" s="14">
        <f t="shared" si="243"/>
        <v>0</v>
      </c>
      <c r="CT207" s="14">
        <f t="shared" si="243"/>
        <v>0</v>
      </c>
      <c r="CU207" s="14">
        <f t="shared" si="243"/>
        <v>0</v>
      </c>
      <c r="CV207" s="14">
        <f t="shared" si="243"/>
        <v>0</v>
      </c>
      <c r="CW207" s="14">
        <f t="shared" si="243"/>
        <v>0</v>
      </c>
      <c r="CX207" s="14">
        <f t="shared" si="243"/>
        <v>0</v>
      </c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  <c r="EH207" s="14"/>
      <c r="EI207" s="14"/>
      <c r="EJ207" s="14"/>
      <c r="EK207" s="14"/>
      <c r="EL207" s="14"/>
      <c r="EM207" s="14"/>
      <c r="EN207" s="14"/>
      <c r="EO207" s="14"/>
      <c r="EP207" s="14"/>
      <c r="EQ207" s="14"/>
      <c r="ER207" s="14"/>
      <c r="ES207" s="14"/>
      <c r="ET207" s="14"/>
      <c r="EU207" s="14"/>
      <c r="EV207" s="14"/>
      <c r="EW207" s="14"/>
      <c r="EX207" s="14"/>
      <c r="EY207" s="14"/>
      <c r="EZ207" s="14"/>
      <c r="FA207" s="14"/>
      <c r="FB207" s="14"/>
      <c r="FC207" s="14"/>
      <c r="FD207" s="14"/>
      <c r="FE207" s="14"/>
      <c r="FF207" s="14"/>
      <c r="FG207" s="14"/>
      <c r="FH207" s="14"/>
      <c r="FI207" s="14"/>
      <c r="FJ207" s="14"/>
      <c r="FK207" s="14"/>
      <c r="FL207" s="14"/>
      <c r="FM207" s="14"/>
      <c r="FN207" s="14"/>
      <c r="FO207" s="14"/>
      <c r="FP207" s="14"/>
      <c r="FQ207" s="14"/>
      <c r="FR207" s="14"/>
      <c r="FS207" s="14"/>
      <c r="FT207" s="14"/>
      <c r="FU207" s="14"/>
      <c r="FV207" s="14"/>
      <c r="FW207" s="14"/>
      <c r="FX207" s="14"/>
      <c r="FY207" s="14"/>
      <c r="FZ207" s="14"/>
      <c r="GA207" s="14"/>
      <c r="GB207" s="14"/>
      <c r="GC207" s="14"/>
      <c r="GD207" s="14"/>
      <c r="GE207" s="14"/>
      <c r="GF207" s="14"/>
      <c r="GG207" s="14"/>
      <c r="GH207" s="14"/>
      <c r="GI207" s="14"/>
      <c r="GJ207" s="14"/>
      <c r="GK207" s="14"/>
      <c r="GL207" s="14"/>
      <c r="GM207" s="14"/>
      <c r="GN207" s="14"/>
      <c r="GO207" s="14"/>
      <c r="GP207" s="14"/>
      <c r="GQ207" s="14"/>
      <c r="GR207" s="14"/>
      <c r="GS207" s="14"/>
      <c r="GT207" s="14"/>
      <c r="GU207" s="14"/>
      <c r="GV207" s="14"/>
      <c r="GW207" s="14"/>
      <c r="GX207" s="14"/>
      <c r="GY207" s="14"/>
      <c r="GZ207" s="14"/>
      <c r="HA207" s="14"/>
      <c r="HB207" s="14"/>
      <c r="HC207" s="14"/>
      <c r="HD207" s="14"/>
      <c r="HE207" s="14"/>
      <c r="HF207" s="14"/>
      <c r="HG207" s="14"/>
      <c r="HH207" s="14"/>
      <c r="HI207" s="14"/>
      <c r="HJ207" s="14"/>
      <c r="HK207" s="14"/>
      <c r="HL207" s="14"/>
      <c r="HM207" s="14"/>
      <c r="HN207" s="14"/>
      <c r="HO207" s="14"/>
      <c r="HP207" s="14"/>
      <c r="HQ207" s="14"/>
      <c r="HR207" s="14"/>
      <c r="HS207" s="14"/>
      <c r="HT207" s="14"/>
      <c r="HU207" s="14"/>
      <c r="HV207" s="14"/>
      <c r="HW207" s="14"/>
      <c r="HX207" s="14"/>
      <c r="HY207" s="14"/>
      <c r="HZ207" s="14"/>
      <c r="IA207" s="14"/>
      <c r="IB207" s="14"/>
      <c r="IC207" s="14"/>
      <c r="ID207" s="14"/>
      <c r="IE207" s="14"/>
      <c r="IF207" s="14"/>
      <c r="IG207" s="14"/>
      <c r="IH207" s="14"/>
      <c r="II207" s="14"/>
      <c r="IJ207" s="14"/>
      <c r="IK207" s="14"/>
      <c r="IL207" s="14"/>
      <c r="IM207" s="14"/>
      <c r="IN207" s="14"/>
      <c r="IO207" s="14"/>
      <c r="IP207" s="14"/>
      <c r="IQ207" s="14"/>
      <c r="IR207" s="14"/>
      <c r="IS207" s="14"/>
    </row>
    <row r="208" spans="1:253" ht="15">
      <c r="A208" s="13" t="s">
        <v>100</v>
      </c>
      <c r="B208" s="14">
        <f t="shared" si="219"/>
        <v>0</v>
      </c>
      <c r="C208" s="14">
        <f aca="true" t="shared" si="244" ref="C208:BM208">C177+C146</f>
        <v>0</v>
      </c>
      <c r="D208" s="14">
        <f t="shared" si="244"/>
        <v>0</v>
      </c>
      <c r="E208" s="14">
        <f t="shared" si="244"/>
        <v>0</v>
      </c>
      <c r="F208" s="14">
        <f t="shared" si="244"/>
        <v>0</v>
      </c>
      <c r="G208" s="14">
        <f t="shared" si="244"/>
        <v>0</v>
      </c>
      <c r="H208" s="14">
        <f t="shared" si="244"/>
        <v>0</v>
      </c>
      <c r="I208" s="14">
        <f t="shared" si="244"/>
        <v>0</v>
      </c>
      <c r="J208" s="14">
        <f t="shared" si="244"/>
        <v>0</v>
      </c>
      <c r="K208" s="14">
        <f t="shared" si="244"/>
        <v>0</v>
      </c>
      <c r="L208" s="14">
        <f t="shared" si="244"/>
        <v>0</v>
      </c>
      <c r="M208" s="14">
        <f t="shared" si="244"/>
        <v>0</v>
      </c>
      <c r="N208" s="14">
        <f t="shared" si="244"/>
        <v>0</v>
      </c>
      <c r="O208" s="14">
        <f t="shared" si="244"/>
        <v>0</v>
      </c>
      <c r="P208" s="14">
        <f t="shared" si="244"/>
        <v>0</v>
      </c>
      <c r="Q208" s="14">
        <f t="shared" si="244"/>
        <v>0</v>
      </c>
      <c r="R208" s="14">
        <f t="shared" si="244"/>
        <v>0</v>
      </c>
      <c r="S208" s="14">
        <f t="shared" si="244"/>
        <v>0</v>
      </c>
      <c r="T208" s="14">
        <f t="shared" si="244"/>
        <v>0</v>
      </c>
      <c r="U208" s="14">
        <f t="shared" si="244"/>
        <v>0</v>
      </c>
      <c r="V208" s="14">
        <f t="shared" si="244"/>
        <v>0</v>
      </c>
      <c r="W208" s="14">
        <f t="shared" si="244"/>
        <v>0</v>
      </c>
      <c r="X208" s="14">
        <f t="shared" si="244"/>
        <v>0</v>
      </c>
      <c r="Y208" s="14">
        <f t="shared" si="244"/>
        <v>0</v>
      </c>
      <c r="Z208" s="14">
        <f t="shared" si="244"/>
        <v>0</v>
      </c>
      <c r="AA208" s="14">
        <f t="shared" si="244"/>
        <v>0</v>
      </c>
      <c r="AB208" s="14">
        <f t="shared" si="244"/>
        <v>0</v>
      </c>
      <c r="AC208" s="14">
        <f t="shared" si="244"/>
        <v>0</v>
      </c>
      <c r="AD208" s="14">
        <f t="shared" si="244"/>
        <v>0</v>
      </c>
      <c r="AE208" s="14">
        <f t="shared" si="244"/>
        <v>0</v>
      </c>
      <c r="AF208" s="14">
        <f t="shared" si="244"/>
        <v>0</v>
      </c>
      <c r="AG208" s="14">
        <f t="shared" si="244"/>
        <v>0</v>
      </c>
      <c r="AH208" s="14">
        <f t="shared" si="244"/>
        <v>0</v>
      </c>
      <c r="AI208" s="14">
        <f t="shared" si="244"/>
        <v>0</v>
      </c>
      <c r="AJ208" s="14">
        <f t="shared" si="244"/>
        <v>0</v>
      </c>
      <c r="AK208" s="14">
        <f t="shared" si="244"/>
        <v>0</v>
      </c>
      <c r="AL208" s="14">
        <f t="shared" si="244"/>
        <v>0</v>
      </c>
      <c r="AM208" s="14">
        <f t="shared" si="244"/>
        <v>0</v>
      </c>
      <c r="AN208" s="14">
        <f t="shared" si="244"/>
        <v>0</v>
      </c>
      <c r="AO208" s="14">
        <f t="shared" si="244"/>
        <v>0</v>
      </c>
      <c r="AP208" s="14">
        <f t="shared" si="244"/>
        <v>0</v>
      </c>
      <c r="AQ208" s="14">
        <f t="shared" si="244"/>
        <v>0</v>
      </c>
      <c r="AR208" s="14">
        <f t="shared" si="244"/>
        <v>0</v>
      </c>
      <c r="AS208" s="14">
        <f t="shared" si="244"/>
        <v>0</v>
      </c>
      <c r="AT208" s="14">
        <f t="shared" si="244"/>
        <v>0</v>
      </c>
      <c r="AU208" s="14">
        <f t="shared" si="244"/>
        <v>0</v>
      </c>
      <c r="AV208" s="14">
        <f t="shared" si="244"/>
        <v>0</v>
      </c>
      <c r="AW208" s="14">
        <f t="shared" si="244"/>
        <v>0</v>
      </c>
      <c r="AX208" s="14">
        <f t="shared" si="244"/>
        <v>0</v>
      </c>
      <c r="AY208" s="14"/>
      <c r="AZ208" s="14"/>
      <c r="BA208" s="14">
        <f t="shared" si="244"/>
        <v>0</v>
      </c>
      <c r="BB208" s="14">
        <f t="shared" si="244"/>
        <v>0</v>
      </c>
      <c r="BC208" s="14">
        <f t="shared" si="244"/>
        <v>0</v>
      </c>
      <c r="BD208" s="14"/>
      <c r="BE208" s="14">
        <f t="shared" si="244"/>
        <v>0</v>
      </c>
      <c r="BF208" s="14">
        <f t="shared" si="244"/>
        <v>0</v>
      </c>
      <c r="BG208" s="14">
        <f t="shared" si="244"/>
        <v>0</v>
      </c>
      <c r="BH208" s="14">
        <f t="shared" si="244"/>
        <v>0</v>
      </c>
      <c r="BI208" s="14">
        <f t="shared" si="244"/>
        <v>0</v>
      </c>
      <c r="BJ208" s="14">
        <f t="shared" si="244"/>
        <v>0</v>
      </c>
      <c r="BK208" s="14">
        <f t="shared" si="244"/>
        <v>0</v>
      </c>
      <c r="BL208" s="14">
        <f t="shared" si="244"/>
        <v>0</v>
      </c>
      <c r="BM208" s="14">
        <f t="shared" si="244"/>
        <v>0</v>
      </c>
      <c r="BN208" s="14">
        <f aca="true" t="shared" si="245" ref="BN208:CX208">BN177+BN146</f>
        <v>0</v>
      </c>
      <c r="BO208" s="14">
        <f t="shared" si="245"/>
        <v>0</v>
      </c>
      <c r="BP208" s="14">
        <f t="shared" si="245"/>
        <v>0</v>
      </c>
      <c r="BQ208" s="14">
        <f t="shared" si="245"/>
        <v>0</v>
      </c>
      <c r="BR208" s="14">
        <f t="shared" si="245"/>
        <v>0</v>
      </c>
      <c r="BS208" s="14">
        <f t="shared" si="245"/>
        <v>0</v>
      </c>
      <c r="BT208" s="14">
        <f t="shared" si="245"/>
        <v>0</v>
      </c>
      <c r="BU208" s="14">
        <f t="shared" si="245"/>
        <v>0</v>
      </c>
      <c r="BV208" s="14">
        <f t="shared" si="245"/>
        <v>0</v>
      </c>
      <c r="BW208" s="14">
        <f t="shared" si="245"/>
        <v>0</v>
      </c>
      <c r="BX208" s="14">
        <f t="shared" si="245"/>
        <v>0</v>
      </c>
      <c r="BY208" s="14">
        <f t="shared" si="245"/>
        <v>0</v>
      </c>
      <c r="BZ208" s="14">
        <f t="shared" si="245"/>
        <v>0</v>
      </c>
      <c r="CA208" s="14">
        <f t="shared" si="245"/>
        <v>0</v>
      </c>
      <c r="CB208" s="14">
        <f t="shared" si="245"/>
        <v>0</v>
      </c>
      <c r="CC208" s="14">
        <f t="shared" si="245"/>
        <v>0</v>
      </c>
      <c r="CD208" s="14">
        <f t="shared" si="245"/>
        <v>0</v>
      </c>
      <c r="CE208" s="14">
        <f t="shared" si="245"/>
        <v>0</v>
      </c>
      <c r="CF208" s="14">
        <f t="shared" si="245"/>
        <v>0</v>
      </c>
      <c r="CG208" s="14">
        <f t="shared" si="245"/>
        <v>0</v>
      </c>
      <c r="CH208" s="14">
        <f t="shared" si="245"/>
        <v>0</v>
      </c>
      <c r="CI208" s="14">
        <f t="shared" si="245"/>
        <v>0</v>
      </c>
      <c r="CJ208" s="14">
        <f t="shared" si="245"/>
        <v>0</v>
      </c>
      <c r="CK208" s="14">
        <f t="shared" si="245"/>
        <v>0</v>
      </c>
      <c r="CL208" s="14">
        <f t="shared" si="245"/>
        <v>0</v>
      </c>
      <c r="CM208" s="14">
        <f t="shared" si="245"/>
        <v>0</v>
      </c>
      <c r="CN208" s="14">
        <f t="shared" si="245"/>
        <v>0</v>
      </c>
      <c r="CO208" s="14">
        <f t="shared" si="245"/>
        <v>0</v>
      </c>
      <c r="CP208" s="14">
        <f t="shared" si="245"/>
        <v>0</v>
      </c>
      <c r="CQ208" s="14">
        <f t="shared" si="245"/>
        <v>0</v>
      </c>
      <c r="CR208" s="14">
        <f t="shared" si="245"/>
        <v>0</v>
      </c>
      <c r="CS208" s="14">
        <f t="shared" si="245"/>
        <v>0</v>
      </c>
      <c r="CT208" s="14">
        <f t="shared" si="245"/>
        <v>0</v>
      </c>
      <c r="CU208" s="14">
        <f t="shared" si="245"/>
        <v>0</v>
      </c>
      <c r="CV208" s="14">
        <f t="shared" si="245"/>
        <v>0</v>
      </c>
      <c r="CW208" s="14">
        <f t="shared" si="245"/>
        <v>0</v>
      </c>
      <c r="CX208" s="14">
        <f t="shared" si="245"/>
        <v>0</v>
      </c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  <c r="EB208" s="14"/>
      <c r="EC208" s="14"/>
      <c r="ED208" s="14"/>
      <c r="EE208" s="14"/>
      <c r="EF208" s="14"/>
      <c r="EG208" s="14"/>
      <c r="EH208" s="14"/>
      <c r="EI208" s="14"/>
      <c r="EJ208" s="14"/>
      <c r="EK208" s="14"/>
      <c r="EL208" s="14"/>
      <c r="EM208" s="14"/>
      <c r="EN208" s="14"/>
      <c r="EO208" s="14"/>
      <c r="EP208" s="14"/>
      <c r="EQ208" s="14"/>
      <c r="ER208" s="14"/>
      <c r="ES208" s="14"/>
      <c r="ET208" s="14"/>
      <c r="EU208" s="14"/>
      <c r="EV208" s="14"/>
      <c r="EW208" s="14"/>
      <c r="EX208" s="14"/>
      <c r="EY208" s="14"/>
      <c r="EZ208" s="14"/>
      <c r="FA208" s="14"/>
      <c r="FB208" s="14"/>
      <c r="FC208" s="14"/>
      <c r="FD208" s="14"/>
      <c r="FE208" s="14"/>
      <c r="FF208" s="14"/>
      <c r="FG208" s="14"/>
      <c r="FH208" s="14"/>
      <c r="FI208" s="14"/>
      <c r="FJ208" s="14"/>
      <c r="FK208" s="14"/>
      <c r="FL208" s="14"/>
      <c r="FM208" s="14"/>
      <c r="FN208" s="14"/>
      <c r="FO208" s="14"/>
      <c r="FP208" s="14"/>
      <c r="FQ208" s="14"/>
      <c r="FR208" s="14"/>
      <c r="FS208" s="14"/>
      <c r="FT208" s="14"/>
      <c r="FU208" s="14"/>
      <c r="FV208" s="14"/>
      <c r="FW208" s="14"/>
      <c r="FX208" s="14"/>
      <c r="FY208" s="14"/>
      <c r="FZ208" s="14"/>
      <c r="GA208" s="14"/>
      <c r="GB208" s="14"/>
      <c r="GC208" s="14"/>
      <c r="GD208" s="14"/>
      <c r="GE208" s="14"/>
      <c r="GF208" s="14"/>
      <c r="GG208" s="14"/>
      <c r="GH208" s="14"/>
      <c r="GI208" s="14"/>
      <c r="GJ208" s="14"/>
      <c r="GK208" s="14"/>
      <c r="GL208" s="14"/>
      <c r="GM208" s="14"/>
      <c r="GN208" s="14"/>
      <c r="GO208" s="14"/>
      <c r="GP208" s="14"/>
      <c r="GQ208" s="14"/>
      <c r="GR208" s="14"/>
      <c r="GS208" s="14"/>
      <c r="GT208" s="14"/>
      <c r="GU208" s="14"/>
      <c r="GV208" s="14"/>
      <c r="GW208" s="14"/>
      <c r="GX208" s="14"/>
      <c r="GY208" s="14"/>
      <c r="GZ208" s="14"/>
      <c r="HA208" s="14"/>
      <c r="HB208" s="14"/>
      <c r="HC208" s="14"/>
      <c r="HD208" s="14"/>
      <c r="HE208" s="14"/>
      <c r="HF208" s="14"/>
      <c r="HG208" s="14"/>
      <c r="HH208" s="14"/>
      <c r="HI208" s="14"/>
      <c r="HJ208" s="14"/>
      <c r="HK208" s="14"/>
      <c r="HL208" s="14"/>
      <c r="HM208" s="14"/>
      <c r="HN208" s="14"/>
      <c r="HO208" s="14"/>
      <c r="HP208" s="14"/>
      <c r="HQ208" s="14"/>
      <c r="HR208" s="14"/>
      <c r="HS208" s="14"/>
      <c r="HT208" s="14"/>
      <c r="HU208" s="14"/>
      <c r="HV208" s="14"/>
      <c r="HW208" s="14"/>
      <c r="HX208" s="14"/>
      <c r="HY208" s="14"/>
      <c r="HZ208" s="14"/>
      <c r="IA208" s="14"/>
      <c r="IB208" s="14"/>
      <c r="IC208" s="14"/>
      <c r="ID208" s="14"/>
      <c r="IE208" s="14"/>
      <c r="IF208" s="14"/>
      <c r="IG208" s="14"/>
      <c r="IH208" s="14"/>
      <c r="II208" s="14"/>
      <c r="IJ208" s="14"/>
      <c r="IK208" s="14"/>
      <c r="IL208" s="14"/>
      <c r="IM208" s="14"/>
      <c r="IN208" s="14"/>
      <c r="IO208" s="14"/>
      <c r="IP208" s="14"/>
      <c r="IQ208" s="14"/>
      <c r="IR208" s="14"/>
      <c r="IS208" s="14"/>
    </row>
    <row r="209" spans="1:253" ht="15">
      <c r="A209" s="13" t="s">
        <v>102</v>
      </c>
      <c r="B209" s="14">
        <f t="shared" si="219"/>
        <v>0</v>
      </c>
      <c r="C209" s="14">
        <f aca="true" t="shared" si="246" ref="C209:BM209">C178+C147</f>
        <v>0</v>
      </c>
      <c r="D209" s="14">
        <f t="shared" si="246"/>
        <v>0</v>
      </c>
      <c r="E209" s="14">
        <f t="shared" si="246"/>
        <v>0</v>
      </c>
      <c r="F209" s="14">
        <f t="shared" si="246"/>
        <v>0</v>
      </c>
      <c r="G209" s="14">
        <f t="shared" si="246"/>
        <v>0</v>
      </c>
      <c r="H209" s="14">
        <f t="shared" si="246"/>
        <v>0</v>
      </c>
      <c r="I209" s="14">
        <f t="shared" si="246"/>
        <v>0</v>
      </c>
      <c r="J209" s="14">
        <f t="shared" si="246"/>
        <v>0</v>
      </c>
      <c r="K209" s="14">
        <f t="shared" si="246"/>
        <v>0</v>
      </c>
      <c r="L209" s="14">
        <f t="shared" si="246"/>
        <v>0</v>
      </c>
      <c r="M209" s="14">
        <f t="shared" si="246"/>
        <v>0</v>
      </c>
      <c r="N209" s="14">
        <f t="shared" si="246"/>
        <v>0</v>
      </c>
      <c r="O209" s="14">
        <f t="shared" si="246"/>
        <v>0</v>
      </c>
      <c r="P209" s="14">
        <f t="shared" si="246"/>
        <v>0</v>
      </c>
      <c r="Q209" s="14">
        <f t="shared" si="246"/>
        <v>0</v>
      </c>
      <c r="R209" s="14">
        <f t="shared" si="246"/>
        <v>0</v>
      </c>
      <c r="S209" s="14">
        <f t="shared" si="246"/>
        <v>0</v>
      </c>
      <c r="T209" s="14">
        <f t="shared" si="246"/>
        <v>0</v>
      </c>
      <c r="U209" s="14">
        <f t="shared" si="246"/>
        <v>0</v>
      </c>
      <c r="V209" s="14">
        <f t="shared" si="246"/>
        <v>0</v>
      </c>
      <c r="W209" s="14">
        <f t="shared" si="246"/>
        <v>0</v>
      </c>
      <c r="X209" s="14">
        <f t="shared" si="246"/>
        <v>0</v>
      </c>
      <c r="Y209" s="14">
        <f t="shared" si="246"/>
        <v>0</v>
      </c>
      <c r="Z209" s="14">
        <f t="shared" si="246"/>
        <v>0</v>
      </c>
      <c r="AA209" s="14">
        <f t="shared" si="246"/>
        <v>0</v>
      </c>
      <c r="AB209" s="14">
        <f t="shared" si="246"/>
        <v>0</v>
      </c>
      <c r="AC209" s="14">
        <f t="shared" si="246"/>
        <v>0</v>
      </c>
      <c r="AD209" s="14">
        <f t="shared" si="246"/>
        <v>0</v>
      </c>
      <c r="AE209" s="14">
        <f t="shared" si="246"/>
        <v>0</v>
      </c>
      <c r="AF209" s="14">
        <f t="shared" si="246"/>
        <v>0</v>
      </c>
      <c r="AG209" s="14">
        <f t="shared" si="246"/>
        <v>0</v>
      </c>
      <c r="AH209" s="14">
        <f t="shared" si="246"/>
        <v>0</v>
      </c>
      <c r="AI209" s="14">
        <f t="shared" si="246"/>
        <v>0</v>
      </c>
      <c r="AJ209" s="14">
        <f t="shared" si="246"/>
        <v>0</v>
      </c>
      <c r="AK209" s="14">
        <f t="shared" si="246"/>
        <v>0</v>
      </c>
      <c r="AL209" s="14">
        <f t="shared" si="246"/>
        <v>0</v>
      </c>
      <c r="AM209" s="14">
        <f t="shared" si="246"/>
        <v>0</v>
      </c>
      <c r="AN209" s="14">
        <f t="shared" si="246"/>
        <v>0</v>
      </c>
      <c r="AO209" s="14">
        <f t="shared" si="246"/>
        <v>0</v>
      </c>
      <c r="AP209" s="14">
        <f t="shared" si="246"/>
        <v>0</v>
      </c>
      <c r="AQ209" s="14">
        <f t="shared" si="246"/>
        <v>0</v>
      </c>
      <c r="AR209" s="14">
        <f t="shared" si="246"/>
        <v>0</v>
      </c>
      <c r="AS209" s="14">
        <f t="shared" si="246"/>
        <v>0</v>
      </c>
      <c r="AT209" s="14">
        <f t="shared" si="246"/>
        <v>0</v>
      </c>
      <c r="AU209" s="14">
        <f t="shared" si="246"/>
        <v>0</v>
      </c>
      <c r="AV209" s="14">
        <f t="shared" si="246"/>
        <v>0</v>
      </c>
      <c r="AW209" s="14">
        <f t="shared" si="246"/>
        <v>0</v>
      </c>
      <c r="AX209" s="14">
        <f t="shared" si="246"/>
        <v>0</v>
      </c>
      <c r="AY209" s="14"/>
      <c r="AZ209" s="14"/>
      <c r="BA209" s="14">
        <f t="shared" si="246"/>
        <v>0</v>
      </c>
      <c r="BB209" s="14">
        <f t="shared" si="246"/>
        <v>0</v>
      </c>
      <c r="BC209" s="14">
        <f t="shared" si="246"/>
        <v>0</v>
      </c>
      <c r="BD209" s="14"/>
      <c r="BE209" s="14">
        <f t="shared" si="246"/>
        <v>0</v>
      </c>
      <c r="BF209" s="14">
        <f t="shared" si="246"/>
        <v>0</v>
      </c>
      <c r="BG209" s="14">
        <f t="shared" si="246"/>
        <v>0</v>
      </c>
      <c r="BH209" s="14">
        <f t="shared" si="246"/>
        <v>0</v>
      </c>
      <c r="BI209" s="14">
        <f t="shared" si="246"/>
        <v>0</v>
      </c>
      <c r="BJ209" s="14">
        <f t="shared" si="246"/>
        <v>0</v>
      </c>
      <c r="BK209" s="14">
        <f t="shared" si="246"/>
        <v>0</v>
      </c>
      <c r="BL209" s="14">
        <f t="shared" si="246"/>
        <v>0</v>
      </c>
      <c r="BM209" s="14">
        <f t="shared" si="246"/>
        <v>0</v>
      </c>
      <c r="BN209" s="14">
        <f aca="true" t="shared" si="247" ref="BN209:CX209">BN178+BN147</f>
        <v>0</v>
      </c>
      <c r="BO209" s="14">
        <f t="shared" si="247"/>
        <v>0</v>
      </c>
      <c r="BP209" s="14">
        <f t="shared" si="247"/>
        <v>0</v>
      </c>
      <c r="BQ209" s="14">
        <f t="shared" si="247"/>
        <v>0</v>
      </c>
      <c r="BR209" s="14">
        <f t="shared" si="247"/>
        <v>0</v>
      </c>
      <c r="BS209" s="14">
        <f t="shared" si="247"/>
        <v>0</v>
      </c>
      <c r="BT209" s="14">
        <f t="shared" si="247"/>
        <v>0</v>
      </c>
      <c r="BU209" s="14">
        <f t="shared" si="247"/>
        <v>0</v>
      </c>
      <c r="BV209" s="14">
        <f t="shared" si="247"/>
        <v>0</v>
      </c>
      <c r="BW209" s="14">
        <f t="shared" si="247"/>
        <v>0</v>
      </c>
      <c r="BX209" s="14">
        <f t="shared" si="247"/>
        <v>0</v>
      </c>
      <c r="BY209" s="14">
        <f t="shared" si="247"/>
        <v>0</v>
      </c>
      <c r="BZ209" s="14">
        <f t="shared" si="247"/>
        <v>0</v>
      </c>
      <c r="CA209" s="14">
        <f t="shared" si="247"/>
        <v>0</v>
      </c>
      <c r="CB209" s="14">
        <f t="shared" si="247"/>
        <v>0</v>
      </c>
      <c r="CC209" s="14">
        <f t="shared" si="247"/>
        <v>0</v>
      </c>
      <c r="CD209" s="14">
        <f t="shared" si="247"/>
        <v>0</v>
      </c>
      <c r="CE209" s="14">
        <f t="shared" si="247"/>
        <v>0</v>
      </c>
      <c r="CF209" s="14">
        <f t="shared" si="247"/>
        <v>0</v>
      </c>
      <c r="CG209" s="14">
        <f t="shared" si="247"/>
        <v>0</v>
      </c>
      <c r="CH209" s="14">
        <f t="shared" si="247"/>
        <v>0</v>
      </c>
      <c r="CI209" s="14">
        <f t="shared" si="247"/>
        <v>0</v>
      </c>
      <c r="CJ209" s="14">
        <f t="shared" si="247"/>
        <v>0</v>
      </c>
      <c r="CK209" s="14">
        <f t="shared" si="247"/>
        <v>0</v>
      </c>
      <c r="CL209" s="14">
        <f t="shared" si="247"/>
        <v>0</v>
      </c>
      <c r="CM209" s="14">
        <f t="shared" si="247"/>
        <v>0</v>
      </c>
      <c r="CN209" s="14">
        <f t="shared" si="247"/>
        <v>0</v>
      </c>
      <c r="CO209" s="14">
        <f t="shared" si="247"/>
        <v>0</v>
      </c>
      <c r="CP209" s="14">
        <f t="shared" si="247"/>
        <v>0</v>
      </c>
      <c r="CQ209" s="14">
        <f t="shared" si="247"/>
        <v>0</v>
      </c>
      <c r="CR209" s="14">
        <f t="shared" si="247"/>
        <v>0</v>
      </c>
      <c r="CS209" s="14">
        <f t="shared" si="247"/>
        <v>0</v>
      </c>
      <c r="CT209" s="14">
        <f t="shared" si="247"/>
        <v>0</v>
      </c>
      <c r="CU209" s="14">
        <f t="shared" si="247"/>
        <v>0</v>
      </c>
      <c r="CV209" s="14">
        <f t="shared" si="247"/>
        <v>0</v>
      </c>
      <c r="CW209" s="14">
        <f t="shared" si="247"/>
        <v>0</v>
      </c>
      <c r="CX209" s="14">
        <f t="shared" si="247"/>
        <v>0</v>
      </c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  <c r="EH209" s="14"/>
      <c r="EI209" s="14"/>
      <c r="EJ209" s="14"/>
      <c r="EK209" s="14"/>
      <c r="EL209" s="14"/>
      <c r="EM209" s="14"/>
      <c r="EN209" s="14"/>
      <c r="EO209" s="14"/>
      <c r="EP209" s="14"/>
      <c r="EQ209" s="14"/>
      <c r="ER209" s="14"/>
      <c r="ES209" s="14"/>
      <c r="ET209" s="14"/>
      <c r="EU209" s="14"/>
      <c r="EV209" s="14"/>
      <c r="EW209" s="14"/>
      <c r="EX209" s="14"/>
      <c r="EY209" s="14"/>
      <c r="EZ209" s="14"/>
      <c r="FA209" s="14"/>
      <c r="FB209" s="14"/>
      <c r="FC209" s="14"/>
      <c r="FD209" s="14"/>
      <c r="FE209" s="14"/>
      <c r="FF209" s="14"/>
      <c r="FG209" s="14"/>
      <c r="FH209" s="14"/>
      <c r="FI209" s="14"/>
      <c r="FJ209" s="14"/>
      <c r="FK209" s="14"/>
      <c r="FL209" s="14"/>
      <c r="FM209" s="14"/>
      <c r="FN209" s="14"/>
      <c r="FO209" s="14"/>
      <c r="FP209" s="14"/>
      <c r="FQ209" s="14"/>
      <c r="FR209" s="14"/>
      <c r="FS209" s="14"/>
      <c r="FT209" s="14"/>
      <c r="FU209" s="14"/>
      <c r="FV209" s="14"/>
      <c r="FW209" s="14"/>
      <c r="FX209" s="14"/>
      <c r="FY209" s="14"/>
      <c r="FZ209" s="14"/>
      <c r="GA209" s="14"/>
      <c r="GB209" s="14"/>
      <c r="GC209" s="14"/>
      <c r="GD209" s="14"/>
      <c r="GE209" s="14"/>
      <c r="GF209" s="14"/>
      <c r="GG209" s="14"/>
      <c r="GH209" s="14"/>
      <c r="GI209" s="14"/>
      <c r="GJ209" s="14"/>
      <c r="GK209" s="14"/>
      <c r="GL209" s="14"/>
      <c r="GM209" s="14"/>
      <c r="GN209" s="14"/>
      <c r="GO209" s="14"/>
      <c r="GP209" s="14"/>
      <c r="GQ209" s="14"/>
      <c r="GR209" s="14"/>
      <c r="GS209" s="14"/>
      <c r="GT209" s="14"/>
      <c r="GU209" s="14"/>
      <c r="GV209" s="14"/>
      <c r="GW209" s="14"/>
      <c r="GX209" s="14"/>
      <c r="GY209" s="14"/>
      <c r="GZ209" s="14"/>
      <c r="HA209" s="14"/>
      <c r="HB209" s="14"/>
      <c r="HC209" s="14"/>
      <c r="HD209" s="14"/>
      <c r="HE209" s="14"/>
      <c r="HF209" s="14"/>
      <c r="HG209" s="14"/>
      <c r="HH209" s="14"/>
      <c r="HI209" s="14"/>
      <c r="HJ209" s="14"/>
      <c r="HK209" s="14"/>
      <c r="HL209" s="14"/>
      <c r="HM209" s="14"/>
      <c r="HN209" s="14"/>
      <c r="HO209" s="14"/>
      <c r="HP209" s="14"/>
      <c r="HQ209" s="14"/>
      <c r="HR209" s="14"/>
      <c r="HS209" s="14"/>
      <c r="HT209" s="14"/>
      <c r="HU209" s="14"/>
      <c r="HV209" s="14"/>
      <c r="HW209" s="14"/>
      <c r="HX209" s="14"/>
      <c r="HY209" s="14"/>
      <c r="HZ209" s="14"/>
      <c r="IA209" s="14"/>
      <c r="IB209" s="14"/>
      <c r="IC209" s="14"/>
      <c r="ID209" s="14"/>
      <c r="IE209" s="14"/>
      <c r="IF209" s="14"/>
      <c r="IG209" s="14"/>
      <c r="IH209" s="14"/>
      <c r="II209" s="14"/>
      <c r="IJ209" s="14"/>
      <c r="IK209" s="14"/>
      <c r="IL209" s="14"/>
      <c r="IM209" s="14"/>
      <c r="IN209" s="14"/>
      <c r="IO209" s="14"/>
      <c r="IP209" s="14"/>
      <c r="IQ209" s="14"/>
      <c r="IR209" s="14"/>
      <c r="IS209" s="14"/>
    </row>
    <row r="210" spans="1:253" ht="15">
      <c r="A210" s="13" t="s">
        <v>106</v>
      </c>
      <c r="B210" s="14">
        <f t="shared" si="219"/>
        <v>0</v>
      </c>
      <c r="C210" s="14">
        <f aca="true" t="shared" si="248" ref="C210:BM210">C179+C148</f>
        <v>0</v>
      </c>
      <c r="D210" s="14">
        <f t="shared" si="248"/>
        <v>0</v>
      </c>
      <c r="E210" s="14">
        <f t="shared" si="248"/>
        <v>0</v>
      </c>
      <c r="F210" s="14">
        <f t="shared" si="248"/>
        <v>0</v>
      </c>
      <c r="G210" s="14">
        <f t="shared" si="248"/>
        <v>0</v>
      </c>
      <c r="H210" s="14">
        <f t="shared" si="248"/>
        <v>0</v>
      </c>
      <c r="I210" s="14">
        <f t="shared" si="248"/>
        <v>0</v>
      </c>
      <c r="J210" s="14">
        <f t="shared" si="248"/>
        <v>0</v>
      </c>
      <c r="K210" s="14">
        <f t="shared" si="248"/>
        <v>0</v>
      </c>
      <c r="L210" s="14">
        <f t="shared" si="248"/>
        <v>0</v>
      </c>
      <c r="M210" s="14">
        <f t="shared" si="248"/>
        <v>0</v>
      </c>
      <c r="N210" s="14">
        <f t="shared" si="248"/>
        <v>0</v>
      </c>
      <c r="O210" s="14">
        <f t="shared" si="248"/>
        <v>0</v>
      </c>
      <c r="P210" s="14">
        <f t="shared" si="248"/>
        <v>0</v>
      </c>
      <c r="Q210" s="14">
        <f t="shared" si="248"/>
        <v>0</v>
      </c>
      <c r="R210" s="14">
        <f t="shared" si="248"/>
        <v>0</v>
      </c>
      <c r="S210" s="14">
        <f t="shared" si="248"/>
        <v>0</v>
      </c>
      <c r="T210" s="14">
        <f t="shared" si="248"/>
        <v>0</v>
      </c>
      <c r="U210" s="14">
        <f t="shared" si="248"/>
        <v>0</v>
      </c>
      <c r="V210" s="14">
        <f t="shared" si="248"/>
        <v>0</v>
      </c>
      <c r="W210" s="14">
        <f t="shared" si="248"/>
        <v>0</v>
      </c>
      <c r="X210" s="14">
        <f t="shared" si="248"/>
        <v>0</v>
      </c>
      <c r="Y210" s="14">
        <f t="shared" si="248"/>
        <v>0</v>
      </c>
      <c r="Z210" s="14">
        <f t="shared" si="248"/>
        <v>0</v>
      </c>
      <c r="AA210" s="14">
        <f t="shared" si="248"/>
        <v>2.026979857240255</v>
      </c>
      <c r="AB210" s="14">
        <f t="shared" si="248"/>
        <v>0</v>
      </c>
      <c r="AC210" s="14">
        <f t="shared" si="248"/>
        <v>0</v>
      </c>
      <c r="AD210" s="14">
        <f t="shared" si="248"/>
        <v>0</v>
      </c>
      <c r="AE210" s="14">
        <f t="shared" si="248"/>
        <v>0</v>
      </c>
      <c r="AF210" s="14">
        <f t="shared" si="248"/>
        <v>0</v>
      </c>
      <c r="AG210" s="14">
        <f t="shared" si="248"/>
        <v>0</v>
      </c>
      <c r="AH210" s="14">
        <f t="shared" si="248"/>
        <v>0</v>
      </c>
      <c r="AI210" s="14">
        <f t="shared" si="248"/>
        <v>0</v>
      </c>
      <c r="AJ210" s="14">
        <f t="shared" si="248"/>
        <v>0</v>
      </c>
      <c r="AK210" s="14">
        <f t="shared" si="248"/>
        <v>0</v>
      </c>
      <c r="AL210" s="14">
        <f t="shared" si="248"/>
        <v>0</v>
      </c>
      <c r="AM210" s="14">
        <f t="shared" si="248"/>
        <v>0</v>
      </c>
      <c r="AN210" s="14">
        <f t="shared" si="248"/>
        <v>0</v>
      </c>
      <c r="AO210" s="14">
        <f t="shared" si="248"/>
        <v>0</v>
      </c>
      <c r="AP210" s="14">
        <f t="shared" si="248"/>
        <v>0</v>
      </c>
      <c r="AQ210" s="14">
        <f t="shared" si="248"/>
        <v>0</v>
      </c>
      <c r="AR210" s="14">
        <f t="shared" si="248"/>
        <v>0</v>
      </c>
      <c r="AS210" s="14">
        <f t="shared" si="248"/>
        <v>0</v>
      </c>
      <c r="AT210" s="14">
        <f t="shared" si="248"/>
        <v>0</v>
      </c>
      <c r="AU210" s="14">
        <f t="shared" si="248"/>
        <v>0</v>
      </c>
      <c r="AV210" s="14">
        <f t="shared" si="248"/>
        <v>0</v>
      </c>
      <c r="AW210" s="14">
        <f t="shared" si="248"/>
        <v>0</v>
      </c>
      <c r="AX210" s="14">
        <f t="shared" si="248"/>
        <v>0</v>
      </c>
      <c r="AY210" s="14"/>
      <c r="AZ210" s="14"/>
      <c r="BA210" s="14">
        <f t="shared" si="248"/>
        <v>0</v>
      </c>
      <c r="BB210" s="14">
        <f t="shared" si="248"/>
        <v>0</v>
      </c>
      <c r="BC210" s="14">
        <f t="shared" si="248"/>
        <v>0</v>
      </c>
      <c r="BD210" s="14"/>
      <c r="BE210" s="14">
        <f t="shared" si="248"/>
        <v>0</v>
      </c>
      <c r="BF210" s="14">
        <f t="shared" si="248"/>
        <v>0</v>
      </c>
      <c r="BG210" s="14">
        <f t="shared" si="248"/>
        <v>0</v>
      </c>
      <c r="BH210" s="14">
        <f t="shared" si="248"/>
        <v>0</v>
      </c>
      <c r="BI210" s="14">
        <f t="shared" si="248"/>
        <v>0</v>
      </c>
      <c r="BJ210" s="14">
        <f t="shared" si="248"/>
        <v>0</v>
      </c>
      <c r="BK210" s="14">
        <f t="shared" si="248"/>
        <v>0</v>
      </c>
      <c r="BL210" s="14">
        <f t="shared" si="248"/>
        <v>0</v>
      </c>
      <c r="BM210" s="14">
        <f t="shared" si="248"/>
        <v>0</v>
      </c>
      <c r="BN210" s="14">
        <f aca="true" t="shared" si="249" ref="BN210:CX210">BN179+BN148</f>
        <v>0</v>
      </c>
      <c r="BO210" s="14">
        <f t="shared" si="249"/>
        <v>0</v>
      </c>
      <c r="BP210" s="14">
        <f t="shared" si="249"/>
        <v>0</v>
      </c>
      <c r="BQ210" s="14">
        <f t="shared" si="249"/>
        <v>0</v>
      </c>
      <c r="BR210" s="14">
        <f t="shared" si="249"/>
        <v>0</v>
      </c>
      <c r="BS210" s="14">
        <f t="shared" si="249"/>
        <v>0</v>
      </c>
      <c r="BT210" s="14">
        <f t="shared" si="249"/>
        <v>0</v>
      </c>
      <c r="BU210" s="14">
        <f t="shared" si="249"/>
        <v>0</v>
      </c>
      <c r="BV210" s="14">
        <f t="shared" si="249"/>
        <v>0</v>
      </c>
      <c r="BW210" s="14">
        <f t="shared" si="249"/>
        <v>0</v>
      </c>
      <c r="BX210" s="14">
        <f t="shared" si="249"/>
        <v>0</v>
      </c>
      <c r="BY210" s="14">
        <f t="shared" si="249"/>
        <v>0</v>
      </c>
      <c r="BZ210" s="14">
        <f t="shared" si="249"/>
        <v>0</v>
      </c>
      <c r="CA210" s="14">
        <f t="shared" si="249"/>
        <v>0</v>
      </c>
      <c r="CB210" s="14">
        <f t="shared" si="249"/>
        <v>0</v>
      </c>
      <c r="CC210" s="14">
        <f t="shared" si="249"/>
        <v>0</v>
      </c>
      <c r="CD210" s="14">
        <f t="shared" si="249"/>
        <v>0</v>
      </c>
      <c r="CE210" s="14">
        <f t="shared" si="249"/>
        <v>0</v>
      </c>
      <c r="CF210" s="14">
        <f t="shared" si="249"/>
        <v>0</v>
      </c>
      <c r="CG210" s="14">
        <f t="shared" si="249"/>
        <v>0</v>
      </c>
      <c r="CH210" s="14">
        <f t="shared" si="249"/>
        <v>0</v>
      </c>
      <c r="CI210" s="14">
        <f t="shared" si="249"/>
        <v>0</v>
      </c>
      <c r="CJ210" s="14">
        <f t="shared" si="249"/>
        <v>0</v>
      </c>
      <c r="CK210" s="14">
        <f t="shared" si="249"/>
        <v>0</v>
      </c>
      <c r="CL210" s="14">
        <f t="shared" si="249"/>
        <v>0</v>
      </c>
      <c r="CM210" s="14">
        <f t="shared" si="249"/>
        <v>0</v>
      </c>
      <c r="CN210" s="14">
        <f t="shared" si="249"/>
        <v>0</v>
      </c>
      <c r="CO210" s="14">
        <f t="shared" si="249"/>
        <v>0</v>
      </c>
      <c r="CP210" s="14">
        <f t="shared" si="249"/>
        <v>0</v>
      </c>
      <c r="CQ210" s="14">
        <f t="shared" si="249"/>
        <v>0</v>
      </c>
      <c r="CR210" s="14">
        <f t="shared" si="249"/>
        <v>0</v>
      </c>
      <c r="CS210" s="14">
        <f t="shared" si="249"/>
        <v>0</v>
      </c>
      <c r="CT210" s="14">
        <f t="shared" si="249"/>
        <v>0</v>
      </c>
      <c r="CU210" s="14">
        <f t="shared" si="249"/>
        <v>0</v>
      </c>
      <c r="CV210" s="14">
        <f t="shared" si="249"/>
        <v>0</v>
      </c>
      <c r="CW210" s="14">
        <f t="shared" si="249"/>
        <v>0</v>
      </c>
      <c r="CX210" s="14">
        <f t="shared" si="249"/>
        <v>0</v>
      </c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  <c r="EA210" s="14"/>
      <c r="EB210" s="14"/>
      <c r="EC210" s="14"/>
      <c r="ED210" s="14"/>
      <c r="EE210" s="14"/>
      <c r="EF210" s="14"/>
      <c r="EG210" s="14"/>
      <c r="EH210" s="14"/>
      <c r="EI210" s="14"/>
      <c r="EJ210" s="14"/>
      <c r="EK210" s="14"/>
      <c r="EL210" s="14"/>
      <c r="EM210" s="14"/>
      <c r="EN210" s="14"/>
      <c r="EO210" s="14"/>
      <c r="EP210" s="14"/>
      <c r="EQ210" s="14"/>
      <c r="ER210" s="14"/>
      <c r="ES210" s="14"/>
      <c r="ET210" s="14"/>
      <c r="EU210" s="14"/>
      <c r="EV210" s="14"/>
      <c r="EW210" s="14"/>
      <c r="EX210" s="14"/>
      <c r="EY210" s="14"/>
      <c r="EZ210" s="14"/>
      <c r="FA210" s="14"/>
      <c r="FB210" s="14"/>
      <c r="FC210" s="14"/>
      <c r="FD210" s="14"/>
      <c r="FE210" s="14"/>
      <c r="FF210" s="14"/>
      <c r="FG210" s="14"/>
      <c r="FH210" s="14"/>
      <c r="FI210" s="14"/>
      <c r="FJ210" s="14"/>
      <c r="FK210" s="14"/>
      <c r="FL210" s="14"/>
      <c r="FM210" s="14"/>
      <c r="FN210" s="14"/>
      <c r="FO210" s="14"/>
      <c r="FP210" s="14"/>
      <c r="FQ210" s="14"/>
      <c r="FR210" s="14"/>
      <c r="FS210" s="14"/>
      <c r="FT210" s="14"/>
      <c r="FU210" s="14"/>
      <c r="FV210" s="14"/>
      <c r="FW210" s="14"/>
      <c r="FX210" s="14"/>
      <c r="FY210" s="14"/>
      <c r="FZ210" s="14"/>
      <c r="GA210" s="14"/>
      <c r="GB210" s="14"/>
      <c r="GC210" s="14"/>
      <c r="GD210" s="14"/>
      <c r="GE210" s="14"/>
      <c r="GF210" s="14"/>
      <c r="GG210" s="14"/>
      <c r="GH210" s="14"/>
      <c r="GI210" s="14"/>
      <c r="GJ210" s="14"/>
      <c r="GK210" s="14"/>
      <c r="GL210" s="14"/>
      <c r="GM210" s="14"/>
      <c r="GN210" s="14"/>
      <c r="GO210" s="14"/>
      <c r="GP210" s="14"/>
      <c r="GQ210" s="14"/>
      <c r="GR210" s="14"/>
      <c r="GS210" s="14"/>
      <c r="GT210" s="14"/>
      <c r="GU210" s="14"/>
      <c r="GV210" s="14"/>
      <c r="GW210" s="14"/>
      <c r="GX210" s="14"/>
      <c r="GY210" s="14"/>
      <c r="GZ210" s="14"/>
      <c r="HA210" s="14"/>
      <c r="HB210" s="14"/>
      <c r="HC210" s="14"/>
      <c r="HD210" s="14"/>
      <c r="HE210" s="14"/>
      <c r="HF210" s="14"/>
      <c r="HG210" s="14"/>
      <c r="HH210" s="14"/>
      <c r="HI210" s="14"/>
      <c r="HJ210" s="14"/>
      <c r="HK210" s="14"/>
      <c r="HL210" s="14"/>
      <c r="HM210" s="14"/>
      <c r="HN210" s="14"/>
      <c r="HO210" s="14"/>
      <c r="HP210" s="14"/>
      <c r="HQ210" s="14"/>
      <c r="HR210" s="14"/>
      <c r="HS210" s="14"/>
      <c r="HT210" s="14"/>
      <c r="HU210" s="14"/>
      <c r="HV210" s="14"/>
      <c r="HW210" s="14"/>
      <c r="HX210" s="14"/>
      <c r="HY210" s="14"/>
      <c r="HZ210" s="14"/>
      <c r="IA210" s="14"/>
      <c r="IB210" s="14"/>
      <c r="IC210" s="14"/>
      <c r="ID210" s="14"/>
      <c r="IE210" s="14"/>
      <c r="IF210" s="14"/>
      <c r="IG210" s="14"/>
      <c r="IH210" s="14"/>
      <c r="II210" s="14"/>
      <c r="IJ210" s="14"/>
      <c r="IK210" s="14"/>
      <c r="IL210" s="14"/>
      <c r="IM210" s="14"/>
      <c r="IN210" s="14"/>
      <c r="IO210" s="14"/>
      <c r="IP210" s="14"/>
      <c r="IQ210" s="14"/>
      <c r="IR210" s="14"/>
      <c r="IS210" s="14"/>
    </row>
    <row r="211" spans="1:253" ht="15">
      <c r="A211" s="13" t="s">
        <v>33</v>
      </c>
      <c r="B211" s="14">
        <f t="shared" si="219"/>
        <v>0</v>
      </c>
      <c r="C211" s="14">
        <f aca="true" t="shared" si="250" ref="C211:BM211">C180+C149</f>
        <v>0</v>
      </c>
      <c r="D211" s="14">
        <f t="shared" si="250"/>
        <v>0</v>
      </c>
      <c r="E211" s="14">
        <f t="shared" si="250"/>
        <v>0</v>
      </c>
      <c r="F211" s="14">
        <f t="shared" si="250"/>
        <v>0</v>
      </c>
      <c r="G211" s="14">
        <f t="shared" si="250"/>
        <v>0</v>
      </c>
      <c r="H211" s="14">
        <f t="shared" si="250"/>
        <v>0</v>
      </c>
      <c r="I211" s="14">
        <f t="shared" si="250"/>
        <v>0</v>
      </c>
      <c r="J211" s="14">
        <f t="shared" si="250"/>
        <v>0</v>
      </c>
      <c r="K211" s="14">
        <f t="shared" si="250"/>
        <v>0</v>
      </c>
      <c r="L211" s="14">
        <f t="shared" si="250"/>
        <v>0</v>
      </c>
      <c r="M211" s="14">
        <f t="shared" si="250"/>
        <v>0</v>
      </c>
      <c r="N211" s="14">
        <f t="shared" si="250"/>
        <v>0</v>
      </c>
      <c r="O211" s="14">
        <f t="shared" si="250"/>
        <v>0</v>
      </c>
      <c r="P211" s="14">
        <f t="shared" si="250"/>
        <v>0</v>
      </c>
      <c r="Q211" s="14">
        <f t="shared" si="250"/>
        <v>0</v>
      </c>
      <c r="R211" s="14">
        <f t="shared" si="250"/>
        <v>0</v>
      </c>
      <c r="S211" s="14">
        <f t="shared" si="250"/>
        <v>0</v>
      </c>
      <c r="T211" s="14">
        <f t="shared" si="250"/>
        <v>0</v>
      </c>
      <c r="U211" s="14">
        <f t="shared" si="250"/>
        <v>0</v>
      </c>
      <c r="V211" s="14">
        <f t="shared" si="250"/>
        <v>0</v>
      </c>
      <c r="W211" s="14">
        <f t="shared" si="250"/>
        <v>0</v>
      </c>
      <c r="X211" s="14">
        <f t="shared" si="250"/>
        <v>0</v>
      </c>
      <c r="Y211" s="14">
        <f t="shared" si="250"/>
        <v>0</v>
      </c>
      <c r="Z211" s="14">
        <f t="shared" si="250"/>
        <v>0</v>
      </c>
      <c r="AA211" s="14">
        <f t="shared" si="250"/>
        <v>38.914659260295394</v>
      </c>
      <c r="AB211" s="14">
        <f t="shared" si="250"/>
        <v>0</v>
      </c>
      <c r="AC211" s="14">
        <f t="shared" si="250"/>
        <v>0</v>
      </c>
      <c r="AD211" s="14">
        <f t="shared" si="250"/>
        <v>0</v>
      </c>
      <c r="AE211" s="14">
        <f t="shared" si="250"/>
        <v>0</v>
      </c>
      <c r="AF211" s="14">
        <f t="shared" si="250"/>
        <v>0</v>
      </c>
      <c r="AG211" s="14">
        <f t="shared" si="250"/>
        <v>0</v>
      </c>
      <c r="AH211" s="14">
        <f t="shared" si="250"/>
        <v>0</v>
      </c>
      <c r="AI211" s="14">
        <f t="shared" si="250"/>
        <v>0</v>
      </c>
      <c r="AJ211" s="14">
        <f t="shared" si="250"/>
        <v>0</v>
      </c>
      <c r="AK211" s="14">
        <f t="shared" si="250"/>
        <v>0</v>
      </c>
      <c r="AL211" s="14">
        <f t="shared" si="250"/>
        <v>0</v>
      </c>
      <c r="AM211" s="14">
        <f t="shared" si="250"/>
        <v>0</v>
      </c>
      <c r="AN211" s="14">
        <f t="shared" si="250"/>
        <v>0</v>
      </c>
      <c r="AO211" s="14">
        <f t="shared" si="250"/>
        <v>0</v>
      </c>
      <c r="AP211" s="14">
        <f t="shared" si="250"/>
        <v>0</v>
      </c>
      <c r="AQ211" s="14">
        <f t="shared" si="250"/>
        <v>0</v>
      </c>
      <c r="AR211" s="14">
        <f t="shared" si="250"/>
        <v>0</v>
      </c>
      <c r="AS211" s="14">
        <f t="shared" si="250"/>
        <v>0</v>
      </c>
      <c r="AT211" s="14">
        <f t="shared" si="250"/>
        <v>0</v>
      </c>
      <c r="AU211" s="14">
        <f t="shared" si="250"/>
        <v>0</v>
      </c>
      <c r="AV211" s="14">
        <f t="shared" si="250"/>
        <v>0</v>
      </c>
      <c r="AW211" s="14">
        <f t="shared" si="250"/>
        <v>0</v>
      </c>
      <c r="AX211" s="14">
        <f t="shared" si="250"/>
        <v>0</v>
      </c>
      <c r="AY211" s="14"/>
      <c r="AZ211" s="14"/>
      <c r="BA211" s="14">
        <f t="shared" si="250"/>
        <v>0</v>
      </c>
      <c r="BB211" s="14">
        <f t="shared" si="250"/>
        <v>0</v>
      </c>
      <c r="BC211" s="14">
        <f t="shared" si="250"/>
        <v>0</v>
      </c>
      <c r="BD211" s="14"/>
      <c r="BE211" s="14">
        <f t="shared" si="250"/>
        <v>0</v>
      </c>
      <c r="BF211" s="14">
        <f t="shared" si="250"/>
        <v>0</v>
      </c>
      <c r="BG211" s="14">
        <f t="shared" si="250"/>
        <v>0</v>
      </c>
      <c r="BH211" s="14">
        <f t="shared" si="250"/>
        <v>0</v>
      </c>
      <c r="BI211" s="14">
        <f t="shared" si="250"/>
        <v>0</v>
      </c>
      <c r="BJ211" s="14">
        <f t="shared" si="250"/>
        <v>0</v>
      </c>
      <c r="BK211" s="14">
        <f t="shared" si="250"/>
        <v>0</v>
      </c>
      <c r="BL211" s="14">
        <f t="shared" si="250"/>
        <v>0</v>
      </c>
      <c r="BM211" s="14">
        <f t="shared" si="250"/>
        <v>0</v>
      </c>
      <c r="BN211" s="14">
        <f aca="true" t="shared" si="251" ref="BN211:CX211">BN180+BN149</f>
        <v>0</v>
      </c>
      <c r="BO211" s="14">
        <f t="shared" si="251"/>
        <v>0</v>
      </c>
      <c r="BP211" s="14">
        <f t="shared" si="251"/>
        <v>0</v>
      </c>
      <c r="BQ211" s="14">
        <f t="shared" si="251"/>
        <v>0</v>
      </c>
      <c r="BR211" s="14">
        <f t="shared" si="251"/>
        <v>0</v>
      </c>
      <c r="BS211" s="14">
        <f t="shared" si="251"/>
        <v>0</v>
      </c>
      <c r="BT211" s="14">
        <f t="shared" si="251"/>
        <v>0</v>
      </c>
      <c r="BU211" s="14">
        <f t="shared" si="251"/>
        <v>0</v>
      </c>
      <c r="BV211" s="14">
        <f t="shared" si="251"/>
        <v>0</v>
      </c>
      <c r="BW211" s="14">
        <f t="shared" si="251"/>
        <v>0</v>
      </c>
      <c r="BX211" s="14">
        <f t="shared" si="251"/>
        <v>0</v>
      </c>
      <c r="BY211" s="14">
        <f t="shared" si="251"/>
        <v>0</v>
      </c>
      <c r="BZ211" s="14">
        <f t="shared" si="251"/>
        <v>0</v>
      </c>
      <c r="CA211" s="14">
        <f t="shared" si="251"/>
        <v>0</v>
      </c>
      <c r="CB211" s="14">
        <f t="shared" si="251"/>
        <v>0</v>
      </c>
      <c r="CC211" s="14">
        <f t="shared" si="251"/>
        <v>0</v>
      </c>
      <c r="CD211" s="14">
        <f t="shared" si="251"/>
        <v>0</v>
      </c>
      <c r="CE211" s="14">
        <f t="shared" si="251"/>
        <v>0</v>
      </c>
      <c r="CF211" s="14">
        <f t="shared" si="251"/>
        <v>0</v>
      </c>
      <c r="CG211" s="14">
        <f t="shared" si="251"/>
        <v>0</v>
      </c>
      <c r="CH211" s="14">
        <f t="shared" si="251"/>
        <v>0</v>
      </c>
      <c r="CI211" s="14">
        <f t="shared" si="251"/>
        <v>0</v>
      </c>
      <c r="CJ211" s="14">
        <f t="shared" si="251"/>
        <v>0</v>
      </c>
      <c r="CK211" s="14">
        <f t="shared" si="251"/>
        <v>8.814812607202393</v>
      </c>
      <c r="CL211" s="14">
        <f t="shared" si="251"/>
        <v>0</v>
      </c>
      <c r="CM211" s="14">
        <f t="shared" si="251"/>
        <v>0</v>
      </c>
      <c r="CN211" s="14">
        <f t="shared" si="251"/>
        <v>0.8580125235414378</v>
      </c>
      <c r="CO211" s="14">
        <f t="shared" si="251"/>
        <v>6.785895988112277</v>
      </c>
      <c r="CP211" s="14">
        <f t="shared" si="251"/>
        <v>0</v>
      </c>
      <c r="CQ211" s="14">
        <f t="shared" si="251"/>
        <v>0</v>
      </c>
      <c r="CR211" s="14">
        <f t="shared" si="251"/>
        <v>0</v>
      </c>
      <c r="CS211" s="14">
        <f t="shared" si="251"/>
        <v>0</v>
      </c>
      <c r="CT211" s="14">
        <f t="shared" si="251"/>
        <v>0</v>
      </c>
      <c r="CU211" s="14">
        <f t="shared" si="251"/>
        <v>0</v>
      </c>
      <c r="CV211" s="14">
        <f t="shared" si="251"/>
        <v>0</v>
      </c>
      <c r="CW211" s="14">
        <f t="shared" si="251"/>
        <v>0</v>
      </c>
      <c r="CX211" s="14">
        <f t="shared" si="251"/>
        <v>0</v>
      </c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  <c r="EH211" s="14"/>
      <c r="EI211" s="14"/>
      <c r="EJ211" s="14"/>
      <c r="EK211" s="14"/>
      <c r="EL211" s="14"/>
      <c r="EM211" s="14"/>
      <c r="EN211" s="14"/>
      <c r="EO211" s="14"/>
      <c r="EP211" s="14"/>
      <c r="EQ211" s="14"/>
      <c r="ER211" s="14"/>
      <c r="ES211" s="14"/>
      <c r="ET211" s="14"/>
      <c r="EU211" s="14"/>
      <c r="EV211" s="14"/>
      <c r="EW211" s="14"/>
      <c r="EX211" s="14"/>
      <c r="EY211" s="14"/>
      <c r="EZ211" s="14"/>
      <c r="FA211" s="14"/>
      <c r="FB211" s="14"/>
      <c r="FC211" s="14"/>
      <c r="FD211" s="14"/>
      <c r="FE211" s="14"/>
      <c r="FF211" s="14"/>
      <c r="FG211" s="14"/>
      <c r="FH211" s="14"/>
      <c r="FI211" s="14"/>
      <c r="FJ211" s="14"/>
      <c r="FK211" s="14"/>
      <c r="FL211" s="14"/>
      <c r="FM211" s="14"/>
      <c r="FN211" s="14"/>
      <c r="FO211" s="14"/>
      <c r="FP211" s="14"/>
      <c r="FQ211" s="14"/>
      <c r="FR211" s="14"/>
      <c r="FS211" s="14"/>
      <c r="FT211" s="14"/>
      <c r="FU211" s="14"/>
      <c r="FV211" s="14"/>
      <c r="FW211" s="14"/>
      <c r="FX211" s="14"/>
      <c r="FY211" s="14"/>
      <c r="FZ211" s="14"/>
      <c r="GA211" s="14"/>
      <c r="GB211" s="14"/>
      <c r="GC211" s="14"/>
      <c r="GD211" s="14"/>
      <c r="GE211" s="14"/>
      <c r="GF211" s="14"/>
      <c r="GG211" s="14"/>
      <c r="GH211" s="14"/>
      <c r="GI211" s="14"/>
      <c r="GJ211" s="14"/>
      <c r="GK211" s="14"/>
      <c r="GL211" s="14"/>
      <c r="GM211" s="14"/>
      <c r="GN211" s="14"/>
      <c r="GO211" s="14"/>
      <c r="GP211" s="14"/>
      <c r="GQ211" s="14"/>
      <c r="GR211" s="14"/>
      <c r="GS211" s="14"/>
      <c r="GT211" s="14"/>
      <c r="GU211" s="14"/>
      <c r="GV211" s="14"/>
      <c r="GW211" s="14"/>
      <c r="GX211" s="14"/>
      <c r="GY211" s="14"/>
      <c r="GZ211" s="14"/>
      <c r="HA211" s="14"/>
      <c r="HB211" s="14"/>
      <c r="HC211" s="14"/>
      <c r="HD211" s="14"/>
      <c r="HE211" s="14"/>
      <c r="HF211" s="14"/>
      <c r="HG211" s="14"/>
      <c r="HH211" s="14"/>
      <c r="HI211" s="14"/>
      <c r="HJ211" s="14"/>
      <c r="HK211" s="14"/>
      <c r="HL211" s="14"/>
      <c r="HM211" s="14"/>
      <c r="HN211" s="14"/>
      <c r="HO211" s="14"/>
      <c r="HP211" s="14"/>
      <c r="HQ211" s="14"/>
      <c r="HR211" s="14"/>
      <c r="HS211" s="14"/>
      <c r="HT211" s="14"/>
      <c r="HU211" s="14"/>
      <c r="HV211" s="14"/>
      <c r="HW211" s="14"/>
      <c r="HX211" s="14"/>
      <c r="HY211" s="14"/>
      <c r="HZ211" s="14"/>
      <c r="IA211" s="14"/>
      <c r="IB211" s="14"/>
      <c r="IC211" s="14"/>
      <c r="ID211" s="14"/>
      <c r="IE211" s="14"/>
      <c r="IF211" s="14"/>
      <c r="IG211" s="14"/>
      <c r="IH211" s="14"/>
      <c r="II211" s="14"/>
      <c r="IJ211" s="14"/>
      <c r="IK211" s="14"/>
      <c r="IL211" s="14"/>
      <c r="IM211" s="14"/>
      <c r="IN211" s="14"/>
      <c r="IO211" s="14"/>
      <c r="IP211" s="14"/>
      <c r="IQ211" s="14"/>
      <c r="IR211" s="14"/>
      <c r="IS211" s="14"/>
    </row>
    <row r="212" spans="1:253" ht="15">
      <c r="A212" s="13" t="s">
        <v>108</v>
      </c>
      <c r="B212" s="14">
        <f t="shared" si="219"/>
        <v>0</v>
      </c>
      <c r="C212" s="14">
        <f aca="true" t="shared" si="252" ref="C212:BM212">C181+C150</f>
        <v>0</v>
      </c>
      <c r="D212" s="14">
        <f t="shared" si="252"/>
        <v>0</v>
      </c>
      <c r="E212" s="14">
        <f t="shared" si="252"/>
        <v>0</v>
      </c>
      <c r="F212" s="14">
        <f t="shared" si="252"/>
        <v>0</v>
      </c>
      <c r="G212" s="14">
        <f t="shared" si="252"/>
        <v>0</v>
      </c>
      <c r="H212" s="14">
        <f t="shared" si="252"/>
        <v>0</v>
      </c>
      <c r="I212" s="14">
        <f t="shared" si="252"/>
        <v>0</v>
      </c>
      <c r="J212" s="14">
        <f t="shared" si="252"/>
        <v>0</v>
      </c>
      <c r="K212" s="14">
        <f t="shared" si="252"/>
        <v>0</v>
      </c>
      <c r="L212" s="14">
        <f t="shared" si="252"/>
        <v>0</v>
      </c>
      <c r="M212" s="14">
        <f t="shared" si="252"/>
        <v>0</v>
      </c>
      <c r="N212" s="14">
        <f t="shared" si="252"/>
        <v>0</v>
      </c>
      <c r="O212" s="14">
        <f t="shared" si="252"/>
        <v>0</v>
      </c>
      <c r="P212" s="14">
        <f t="shared" si="252"/>
        <v>0</v>
      </c>
      <c r="Q212" s="14">
        <f t="shared" si="252"/>
        <v>0</v>
      </c>
      <c r="R212" s="14">
        <f t="shared" si="252"/>
        <v>0</v>
      </c>
      <c r="S212" s="14">
        <f t="shared" si="252"/>
        <v>0</v>
      </c>
      <c r="T212" s="14">
        <f t="shared" si="252"/>
        <v>0</v>
      </c>
      <c r="U212" s="14">
        <f t="shared" si="252"/>
        <v>0</v>
      </c>
      <c r="V212" s="14">
        <f t="shared" si="252"/>
        <v>0</v>
      </c>
      <c r="W212" s="14">
        <f t="shared" si="252"/>
        <v>0</v>
      </c>
      <c r="X212" s="14">
        <f t="shared" si="252"/>
        <v>0</v>
      </c>
      <c r="Y212" s="14">
        <f t="shared" si="252"/>
        <v>0</v>
      </c>
      <c r="Z212" s="14">
        <f t="shared" si="252"/>
        <v>0</v>
      </c>
      <c r="AA212" s="14">
        <f t="shared" si="252"/>
        <v>0</v>
      </c>
      <c r="AB212" s="14">
        <f t="shared" si="252"/>
        <v>0</v>
      </c>
      <c r="AC212" s="14">
        <f t="shared" si="252"/>
        <v>0</v>
      </c>
      <c r="AD212" s="14">
        <f t="shared" si="252"/>
        <v>0</v>
      </c>
      <c r="AE212" s="14">
        <f t="shared" si="252"/>
        <v>0</v>
      </c>
      <c r="AF212" s="14">
        <f t="shared" si="252"/>
        <v>0</v>
      </c>
      <c r="AG212" s="14">
        <f t="shared" si="252"/>
        <v>0</v>
      </c>
      <c r="AH212" s="14">
        <f t="shared" si="252"/>
        <v>0</v>
      </c>
      <c r="AI212" s="14">
        <f t="shared" si="252"/>
        <v>0</v>
      </c>
      <c r="AJ212" s="14">
        <f t="shared" si="252"/>
        <v>0</v>
      </c>
      <c r="AK212" s="14">
        <f t="shared" si="252"/>
        <v>0</v>
      </c>
      <c r="AL212" s="14">
        <f t="shared" si="252"/>
        <v>0</v>
      </c>
      <c r="AM212" s="14">
        <f t="shared" si="252"/>
        <v>0</v>
      </c>
      <c r="AN212" s="14">
        <f t="shared" si="252"/>
        <v>0</v>
      </c>
      <c r="AO212" s="14">
        <f t="shared" si="252"/>
        <v>0</v>
      </c>
      <c r="AP212" s="14">
        <f t="shared" si="252"/>
        <v>0</v>
      </c>
      <c r="AQ212" s="14">
        <f t="shared" si="252"/>
        <v>0</v>
      </c>
      <c r="AR212" s="14">
        <f t="shared" si="252"/>
        <v>0</v>
      </c>
      <c r="AS212" s="14">
        <f t="shared" si="252"/>
        <v>0</v>
      </c>
      <c r="AT212" s="14">
        <f t="shared" si="252"/>
        <v>0</v>
      </c>
      <c r="AU212" s="14">
        <f t="shared" si="252"/>
        <v>0</v>
      </c>
      <c r="AV212" s="14">
        <f t="shared" si="252"/>
        <v>0</v>
      </c>
      <c r="AW212" s="14">
        <f t="shared" si="252"/>
        <v>0</v>
      </c>
      <c r="AX212" s="14">
        <f t="shared" si="252"/>
        <v>0</v>
      </c>
      <c r="AY212" s="14"/>
      <c r="AZ212" s="14"/>
      <c r="BA212" s="14">
        <f t="shared" si="252"/>
        <v>0</v>
      </c>
      <c r="BB212" s="14">
        <f t="shared" si="252"/>
        <v>0</v>
      </c>
      <c r="BC212" s="14">
        <f t="shared" si="252"/>
        <v>0</v>
      </c>
      <c r="BD212" s="14"/>
      <c r="BE212" s="14">
        <f t="shared" si="252"/>
        <v>0</v>
      </c>
      <c r="BF212" s="14">
        <f t="shared" si="252"/>
        <v>0</v>
      </c>
      <c r="BG212" s="14">
        <f t="shared" si="252"/>
        <v>0</v>
      </c>
      <c r="BH212" s="14">
        <f t="shared" si="252"/>
        <v>0</v>
      </c>
      <c r="BI212" s="14">
        <f t="shared" si="252"/>
        <v>0</v>
      </c>
      <c r="BJ212" s="14">
        <f t="shared" si="252"/>
        <v>0</v>
      </c>
      <c r="BK212" s="14">
        <f t="shared" si="252"/>
        <v>0</v>
      </c>
      <c r="BL212" s="14">
        <f t="shared" si="252"/>
        <v>0</v>
      </c>
      <c r="BM212" s="14">
        <f t="shared" si="252"/>
        <v>0</v>
      </c>
      <c r="BN212" s="14">
        <f aca="true" t="shared" si="253" ref="BN212:CX212">BN181+BN150</f>
        <v>0</v>
      </c>
      <c r="BO212" s="14">
        <f t="shared" si="253"/>
        <v>0</v>
      </c>
      <c r="BP212" s="14">
        <f t="shared" si="253"/>
        <v>0</v>
      </c>
      <c r="BQ212" s="14">
        <f t="shared" si="253"/>
        <v>0</v>
      </c>
      <c r="BR212" s="14">
        <f t="shared" si="253"/>
        <v>0</v>
      </c>
      <c r="BS212" s="14">
        <f t="shared" si="253"/>
        <v>0</v>
      </c>
      <c r="BT212" s="14">
        <f t="shared" si="253"/>
        <v>0</v>
      </c>
      <c r="BU212" s="14">
        <f t="shared" si="253"/>
        <v>0</v>
      </c>
      <c r="BV212" s="14">
        <f t="shared" si="253"/>
        <v>0</v>
      </c>
      <c r="BW212" s="14">
        <f t="shared" si="253"/>
        <v>0</v>
      </c>
      <c r="BX212" s="14">
        <f t="shared" si="253"/>
        <v>0</v>
      </c>
      <c r="BY212" s="14">
        <f t="shared" si="253"/>
        <v>0</v>
      </c>
      <c r="BZ212" s="14">
        <f t="shared" si="253"/>
        <v>0</v>
      </c>
      <c r="CA212" s="14">
        <f t="shared" si="253"/>
        <v>0</v>
      </c>
      <c r="CB212" s="14">
        <f t="shared" si="253"/>
        <v>0</v>
      </c>
      <c r="CC212" s="14">
        <f t="shared" si="253"/>
        <v>0</v>
      </c>
      <c r="CD212" s="14">
        <f t="shared" si="253"/>
        <v>0</v>
      </c>
      <c r="CE212" s="14">
        <f t="shared" si="253"/>
        <v>0</v>
      </c>
      <c r="CF212" s="14">
        <f t="shared" si="253"/>
        <v>0</v>
      </c>
      <c r="CG212" s="14">
        <f t="shared" si="253"/>
        <v>0</v>
      </c>
      <c r="CH212" s="14">
        <f t="shared" si="253"/>
        <v>0</v>
      </c>
      <c r="CI212" s="14">
        <f t="shared" si="253"/>
        <v>0</v>
      </c>
      <c r="CJ212" s="14">
        <f t="shared" si="253"/>
        <v>0</v>
      </c>
      <c r="CK212" s="14">
        <f t="shared" si="253"/>
        <v>0</v>
      </c>
      <c r="CL212" s="14">
        <f t="shared" si="253"/>
        <v>0</v>
      </c>
      <c r="CM212" s="14">
        <f t="shared" si="253"/>
        <v>0</v>
      </c>
      <c r="CN212" s="14">
        <f t="shared" si="253"/>
        <v>0</v>
      </c>
      <c r="CO212" s="14">
        <f t="shared" si="253"/>
        <v>0</v>
      </c>
      <c r="CP212" s="14">
        <f t="shared" si="253"/>
        <v>0</v>
      </c>
      <c r="CQ212" s="14">
        <f t="shared" si="253"/>
        <v>0</v>
      </c>
      <c r="CR212" s="14">
        <f t="shared" si="253"/>
        <v>0</v>
      </c>
      <c r="CS212" s="14">
        <f t="shared" si="253"/>
        <v>0</v>
      </c>
      <c r="CT212" s="14">
        <f t="shared" si="253"/>
        <v>0</v>
      </c>
      <c r="CU212" s="14">
        <f t="shared" si="253"/>
        <v>0</v>
      </c>
      <c r="CV212" s="14">
        <f t="shared" si="253"/>
        <v>0</v>
      </c>
      <c r="CW212" s="14">
        <f t="shared" si="253"/>
        <v>0</v>
      </c>
      <c r="CX212" s="14">
        <f t="shared" si="253"/>
        <v>0</v>
      </c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  <c r="EH212" s="14"/>
      <c r="EI212" s="14"/>
      <c r="EJ212" s="14"/>
      <c r="EK212" s="14"/>
      <c r="EL212" s="14"/>
      <c r="EM212" s="14"/>
      <c r="EN212" s="14"/>
      <c r="EO212" s="14"/>
      <c r="EP212" s="14"/>
      <c r="EQ212" s="14"/>
      <c r="ER212" s="14"/>
      <c r="ES212" s="14"/>
      <c r="ET212" s="14"/>
      <c r="EU212" s="14"/>
      <c r="EV212" s="14"/>
      <c r="EW212" s="14"/>
      <c r="EX212" s="14"/>
      <c r="EY212" s="14"/>
      <c r="EZ212" s="14"/>
      <c r="FA212" s="14"/>
      <c r="FB212" s="14"/>
      <c r="FC212" s="14"/>
      <c r="FD212" s="14"/>
      <c r="FE212" s="14"/>
      <c r="FF212" s="14"/>
      <c r="FG212" s="14"/>
      <c r="FH212" s="14"/>
      <c r="FI212" s="14"/>
      <c r="FJ212" s="14"/>
      <c r="FK212" s="14"/>
      <c r="FL212" s="14"/>
      <c r="FM212" s="14"/>
      <c r="FN212" s="14"/>
      <c r="FO212" s="14"/>
      <c r="FP212" s="14"/>
      <c r="FQ212" s="14"/>
      <c r="FR212" s="14"/>
      <c r="FS212" s="14"/>
      <c r="FT212" s="14"/>
      <c r="FU212" s="14"/>
      <c r="FV212" s="14"/>
      <c r="FW212" s="14"/>
      <c r="FX212" s="14"/>
      <c r="FY212" s="14"/>
      <c r="FZ212" s="14"/>
      <c r="GA212" s="14"/>
      <c r="GB212" s="14"/>
      <c r="GC212" s="14"/>
      <c r="GD212" s="14"/>
      <c r="GE212" s="14"/>
      <c r="GF212" s="14"/>
      <c r="GG212" s="14"/>
      <c r="GH212" s="14"/>
      <c r="GI212" s="14"/>
      <c r="GJ212" s="14"/>
      <c r="GK212" s="14"/>
      <c r="GL212" s="14"/>
      <c r="GM212" s="14"/>
      <c r="GN212" s="14"/>
      <c r="GO212" s="14"/>
      <c r="GP212" s="14"/>
      <c r="GQ212" s="14"/>
      <c r="GR212" s="14"/>
      <c r="GS212" s="14"/>
      <c r="GT212" s="14"/>
      <c r="GU212" s="14"/>
      <c r="GV212" s="14"/>
      <c r="GW212" s="14"/>
      <c r="GX212" s="14"/>
      <c r="GY212" s="14"/>
      <c r="GZ212" s="14"/>
      <c r="HA212" s="14"/>
      <c r="HB212" s="14"/>
      <c r="HC212" s="14"/>
      <c r="HD212" s="14"/>
      <c r="HE212" s="14"/>
      <c r="HF212" s="14"/>
      <c r="HG212" s="14"/>
      <c r="HH212" s="14"/>
      <c r="HI212" s="14"/>
      <c r="HJ212" s="14"/>
      <c r="HK212" s="14"/>
      <c r="HL212" s="14"/>
      <c r="HM212" s="14"/>
      <c r="HN212" s="14"/>
      <c r="HO212" s="14"/>
      <c r="HP212" s="14"/>
      <c r="HQ212" s="14"/>
      <c r="HR212" s="14"/>
      <c r="HS212" s="14"/>
      <c r="HT212" s="14"/>
      <c r="HU212" s="14"/>
      <c r="HV212" s="14"/>
      <c r="HW212" s="14"/>
      <c r="HX212" s="14"/>
      <c r="HY212" s="14"/>
      <c r="HZ212" s="14"/>
      <c r="IA212" s="14"/>
      <c r="IB212" s="14"/>
      <c r="IC212" s="14"/>
      <c r="ID212" s="14"/>
      <c r="IE212" s="14"/>
      <c r="IF212" s="14"/>
      <c r="IG212" s="14"/>
      <c r="IH212" s="14"/>
      <c r="II212" s="14"/>
      <c r="IJ212" s="14"/>
      <c r="IK212" s="14"/>
      <c r="IL212" s="14"/>
      <c r="IM212" s="14"/>
      <c r="IN212" s="14"/>
      <c r="IO212" s="14"/>
      <c r="IP212" s="14"/>
      <c r="IQ212" s="14"/>
      <c r="IR212" s="14"/>
      <c r="IS212" s="14"/>
    </row>
    <row r="213" spans="1:253" ht="15">
      <c r="A213" s="13" t="s">
        <v>0</v>
      </c>
      <c r="B213" s="14">
        <f t="shared" si="219"/>
        <v>0</v>
      </c>
      <c r="C213" s="14">
        <f aca="true" t="shared" si="254" ref="C213:BM213">C182+C151</f>
        <v>0</v>
      </c>
      <c r="D213" s="14">
        <f t="shared" si="254"/>
        <v>0</v>
      </c>
      <c r="E213" s="14">
        <f t="shared" si="254"/>
        <v>0</v>
      </c>
      <c r="F213" s="14">
        <f t="shared" si="254"/>
        <v>0</v>
      </c>
      <c r="G213" s="14">
        <f t="shared" si="254"/>
        <v>0</v>
      </c>
      <c r="H213" s="14">
        <f t="shared" si="254"/>
        <v>0</v>
      </c>
      <c r="I213" s="14">
        <f t="shared" si="254"/>
        <v>0</v>
      </c>
      <c r="J213" s="14">
        <f t="shared" si="254"/>
        <v>0</v>
      </c>
      <c r="K213" s="14">
        <f t="shared" si="254"/>
        <v>0</v>
      </c>
      <c r="L213" s="14">
        <f t="shared" si="254"/>
        <v>0</v>
      </c>
      <c r="M213" s="14">
        <f t="shared" si="254"/>
        <v>0</v>
      </c>
      <c r="N213" s="14">
        <f t="shared" si="254"/>
        <v>0</v>
      </c>
      <c r="O213" s="14">
        <f t="shared" si="254"/>
        <v>0</v>
      </c>
      <c r="P213" s="14">
        <f t="shared" si="254"/>
        <v>0</v>
      </c>
      <c r="Q213" s="14">
        <f t="shared" si="254"/>
        <v>0</v>
      </c>
      <c r="R213" s="14">
        <f t="shared" si="254"/>
        <v>0</v>
      </c>
      <c r="S213" s="14">
        <f t="shared" si="254"/>
        <v>0</v>
      </c>
      <c r="T213" s="14">
        <f t="shared" si="254"/>
        <v>0</v>
      </c>
      <c r="U213" s="14">
        <f t="shared" si="254"/>
        <v>0</v>
      </c>
      <c r="V213" s="14">
        <f t="shared" si="254"/>
        <v>0</v>
      </c>
      <c r="W213" s="14">
        <f t="shared" si="254"/>
        <v>0</v>
      </c>
      <c r="X213" s="14">
        <f t="shared" si="254"/>
        <v>0</v>
      </c>
      <c r="Y213" s="14">
        <f t="shared" si="254"/>
        <v>0</v>
      </c>
      <c r="Z213" s="14">
        <f t="shared" si="254"/>
        <v>0</v>
      </c>
      <c r="AA213" s="14">
        <f t="shared" si="254"/>
        <v>4.742068575526456</v>
      </c>
      <c r="AB213" s="14">
        <f t="shared" si="254"/>
        <v>0</v>
      </c>
      <c r="AC213" s="14">
        <f t="shared" si="254"/>
        <v>0</v>
      </c>
      <c r="AD213" s="14">
        <f t="shared" si="254"/>
        <v>0</v>
      </c>
      <c r="AE213" s="14">
        <f t="shared" si="254"/>
        <v>0</v>
      </c>
      <c r="AF213" s="14">
        <f t="shared" si="254"/>
        <v>0</v>
      </c>
      <c r="AG213" s="14">
        <f t="shared" si="254"/>
        <v>0</v>
      </c>
      <c r="AH213" s="14">
        <f t="shared" si="254"/>
        <v>0</v>
      </c>
      <c r="AI213" s="14">
        <f t="shared" si="254"/>
        <v>0.2893388607141677</v>
      </c>
      <c r="AJ213" s="14">
        <f t="shared" si="254"/>
        <v>3.0292084693165564</v>
      </c>
      <c r="AK213" s="14">
        <f t="shared" si="254"/>
        <v>0.4323365455499565</v>
      </c>
      <c r="AL213" s="14">
        <f t="shared" si="254"/>
        <v>0</v>
      </c>
      <c r="AM213" s="14">
        <f t="shared" si="254"/>
        <v>0.5657130879214745</v>
      </c>
      <c r="AN213" s="14">
        <f t="shared" si="254"/>
        <v>0</v>
      </c>
      <c r="AO213" s="14">
        <f t="shared" si="254"/>
        <v>0</v>
      </c>
      <c r="AP213" s="14">
        <f t="shared" si="254"/>
        <v>0.6826224700525022</v>
      </c>
      <c r="AQ213" s="14">
        <f t="shared" si="254"/>
        <v>0</v>
      </c>
      <c r="AR213" s="14">
        <f t="shared" si="254"/>
        <v>0.7453226012915422</v>
      </c>
      <c r="AS213" s="14">
        <f t="shared" si="254"/>
        <v>0</v>
      </c>
      <c r="AT213" s="14">
        <f t="shared" si="254"/>
        <v>0.09591392253897708</v>
      </c>
      <c r="AU213" s="14">
        <f t="shared" si="254"/>
        <v>0.11306290676222543</v>
      </c>
      <c r="AV213" s="14">
        <f t="shared" si="254"/>
        <v>0</v>
      </c>
      <c r="AW213" s="14">
        <f t="shared" si="254"/>
        <v>0</v>
      </c>
      <c r="AX213" s="14">
        <f t="shared" si="254"/>
        <v>0</v>
      </c>
      <c r="AY213" s="14"/>
      <c r="AZ213" s="14"/>
      <c r="BA213" s="14">
        <f t="shared" si="254"/>
        <v>0</v>
      </c>
      <c r="BB213" s="14">
        <f t="shared" si="254"/>
        <v>0</v>
      </c>
      <c r="BC213" s="14">
        <f t="shared" si="254"/>
        <v>0</v>
      </c>
      <c r="BD213" s="14"/>
      <c r="BE213" s="14">
        <f t="shared" si="254"/>
        <v>0</v>
      </c>
      <c r="BF213" s="14">
        <f t="shared" si="254"/>
        <v>0</v>
      </c>
      <c r="BG213" s="14">
        <f t="shared" si="254"/>
        <v>0</v>
      </c>
      <c r="BH213" s="14">
        <f t="shared" si="254"/>
        <v>12.870245830770553</v>
      </c>
      <c r="BI213" s="14">
        <f t="shared" si="254"/>
        <v>0</v>
      </c>
      <c r="BJ213" s="14">
        <f t="shared" si="254"/>
        <v>0</v>
      </c>
      <c r="BK213" s="14">
        <f t="shared" si="254"/>
        <v>0</v>
      </c>
      <c r="BL213" s="14">
        <f t="shared" si="254"/>
        <v>0</v>
      </c>
      <c r="BM213" s="14">
        <f t="shared" si="254"/>
        <v>0</v>
      </c>
      <c r="BN213" s="14">
        <f aca="true" t="shared" si="255" ref="BN213:CX213">BN182+BN151</f>
        <v>0</v>
      </c>
      <c r="BO213" s="14">
        <f t="shared" si="255"/>
        <v>0</v>
      </c>
      <c r="BP213" s="14">
        <f t="shared" si="255"/>
        <v>0</v>
      </c>
      <c r="BQ213" s="14">
        <f t="shared" si="255"/>
        <v>0</v>
      </c>
      <c r="BR213" s="14">
        <f t="shared" si="255"/>
        <v>0</v>
      </c>
      <c r="BS213" s="14">
        <f t="shared" si="255"/>
        <v>0</v>
      </c>
      <c r="BT213" s="14">
        <f t="shared" si="255"/>
        <v>0</v>
      </c>
      <c r="BU213" s="14">
        <f t="shared" si="255"/>
        <v>0</v>
      </c>
      <c r="BV213" s="14">
        <f t="shared" si="255"/>
        <v>0</v>
      </c>
      <c r="BW213" s="14">
        <f t="shared" si="255"/>
        <v>0</v>
      </c>
      <c r="BX213" s="14">
        <f t="shared" si="255"/>
        <v>0</v>
      </c>
      <c r="BY213" s="14">
        <f t="shared" si="255"/>
        <v>0</v>
      </c>
      <c r="BZ213" s="14">
        <f t="shared" si="255"/>
        <v>0</v>
      </c>
      <c r="CA213" s="14">
        <f t="shared" si="255"/>
        <v>0</v>
      </c>
      <c r="CB213" s="14">
        <f t="shared" si="255"/>
        <v>0</v>
      </c>
      <c r="CC213" s="14">
        <f t="shared" si="255"/>
        <v>0</v>
      </c>
      <c r="CD213" s="14">
        <f t="shared" si="255"/>
        <v>0</v>
      </c>
      <c r="CE213" s="14">
        <f t="shared" si="255"/>
        <v>0</v>
      </c>
      <c r="CF213" s="14">
        <f t="shared" si="255"/>
        <v>0</v>
      </c>
      <c r="CG213" s="14">
        <f t="shared" si="255"/>
        <v>0</v>
      </c>
      <c r="CH213" s="14">
        <f t="shared" si="255"/>
        <v>0</v>
      </c>
      <c r="CI213" s="14">
        <f t="shared" si="255"/>
        <v>0</v>
      </c>
      <c r="CJ213" s="14">
        <f t="shared" si="255"/>
        <v>0</v>
      </c>
      <c r="CK213" s="14">
        <f t="shared" si="255"/>
        <v>0.314814735971514</v>
      </c>
      <c r="CL213" s="14">
        <f t="shared" si="255"/>
        <v>0</v>
      </c>
      <c r="CM213" s="14">
        <f t="shared" si="255"/>
        <v>0</v>
      </c>
      <c r="CN213" s="14">
        <f t="shared" si="255"/>
        <v>0</v>
      </c>
      <c r="CO213" s="14">
        <f t="shared" si="255"/>
        <v>0</v>
      </c>
      <c r="CP213" s="14">
        <f t="shared" si="255"/>
        <v>0</v>
      </c>
      <c r="CQ213" s="14">
        <f t="shared" si="255"/>
        <v>0</v>
      </c>
      <c r="CR213" s="14">
        <f t="shared" si="255"/>
        <v>0</v>
      </c>
      <c r="CS213" s="14">
        <f t="shared" si="255"/>
        <v>0</v>
      </c>
      <c r="CT213" s="14">
        <f t="shared" si="255"/>
        <v>0</v>
      </c>
      <c r="CU213" s="14">
        <f t="shared" si="255"/>
        <v>0</v>
      </c>
      <c r="CV213" s="14">
        <f t="shared" si="255"/>
        <v>0</v>
      </c>
      <c r="CW213" s="14">
        <f t="shared" si="255"/>
        <v>0</v>
      </c>
      <c r="CX213" s="14">
        <f t="shared" si="255"/>
        <v>0</v>
      </c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  <c r="EB213" s="14"/>
      <c r="EC213" s="14"/>
      <c r="ED213" s="14"/>
      <c r="EE213" s="14"/>
      <c r="EF213" s="14"/>
      <c r="EG213" s="14"/>
      <c r="EH213" s="14"/>
      <c r="EI213" s="14"/>
      <c r="EJ213" s="14"/>
      <c r="EK213" s="14"/>
      <c r="EL213" s="14"/>
      <c r="EM213" s="14"/>
      <c r="EN213" s="14"/>
      <c r="EO213" s="14"/>
      <c r="EP213" s="14"/>
      <c r="EQ213" s="14"/>
      <c r="ER213" s="14"/>
      <c r="ES213" s="14"/>
      <c r="ET213" s="14"/>
      <c r="EU213" s="14"/>
      <c r="EV213" s="14"/>
      <c r="EW213" s="14"/>
      <c r="EX213" s="14"/>
      <c r="EY213" s="14"/>
      <c r="EZ213" s="14"/>
      <c r="FA213" s="14"/>
      <c r="FB213" s="14"/>
      <c r="FC213" s="14"/>
      <c r="FD213" s="14"/>
      <c r="FE213" s="14"/>
      <c r="FF213" s="14"/>
      <c r="FG213" s="14"/>
      <c r="FH213" s="14"/>
      <c r="FI213" s="14"/>
      <c r="FJ213" s="14"/>
      <c r="FK213" s="14"/>
      <c r="FL213" s="14"/>
      <c r="FM213" s="14"/>
      <c r="FN213" s="14"/>
      <c r="FO213" s="14"/>
      <c r="FP213" s="14"/>
      <c r="FQ213" s="14"/>
      <c r="FR213" s="14"/>
      <c r="FS213" s="14"/>
      <c r="FT213" s="14"/>
      <c r="FU213" s="14"/>
      <c r="FV213" s="14"/>
      <c r="FW213" s="14"/>
      <c r="FX213" s="14"/>
      <c r="FY213" s="14"/>
      <c r="FZ213" s="14"/>
      <c r="GA213" s="14"/>
      <c r="GB213" s="14"/>
      <c r="GC213" s="14"/>
      <c r="GD213" s="14"/>
      <c r="GE213" s="14"/>
      <c r="GF213" s="14"/>
      <c r="GG213" s="14"/>
      <c r="GH213" s="14"/>
      <c r="GI213" s="14"/>
      <c r="GJ213" s="14"/>
      <c r="GK213" s="14"/>
      <c r="GL213" s="14"/>
      <c r="GM213" s="14"/>
      <c r="GN213" s="14"/>
      <c r="GO213" s="14"/>
      <c r="GP213" s="14"/>
      <c r="GQ213" s="14"/>
      <c r="GR213" s="14"/>
      <c r="GS213" s="14"/>
      <c r="GT213" s="14"/>
      <c r="GU213" s="14"/>
      <c r="GV213" s="14"/>
      <c r="GW213" s="14"/>
      <c r="GX213" s="14"/>
      <c r="GY213" s="14"/>
      <c r="GZ213" s="14"/>
      <c r="HA213" s="14"/>
      <c r="HB213" s="14"/>
      <c r="HC213" s="14"/>
      <c r="HD213" s="14"/>
      <c r="HE213" s="14"/>
      <c r="HF213" s="14"/>
      <c r="HG213" s="14"/>
      <c r="HH213" s="14"/>
      <c r="HI213" s="14"/>
      <c r="HJ213" s="14"/>
      <c r="HK213" s="14"/>
      <c r="HL213" s="14"/>
      <c r="HM213" s="14"/>
      <c r="HN213" s="14"/>
      <c r="HO213" s="14"/>
      <c r="HP213" s="14"/>
      <c r="HQ213" s="14"/>
      <c r="HR213" s="14"/>
      <c r="HS213" s="14"/>
      <c r="HT213" s="14"/>
      <c r="HU213" s="14"/>
      <c r="HV213" s="14"/>
      <c r="HW213" s="14"/>
      <c r="HX213" s="14"/>
      <c r="HY213" s="14"/>
      <c r="HZ213" s="14"/>
      <c r="IA213" s="14"/>
      <c r="IB213" s="14"/>
      <c r="IC213" s="14"/>
      <c r="ID213" s="14"/>
      <c r="IE213" s="14"/>
      <c r="IF213" s="14"/>
      <c r="IG213" s="14"/>
      <c r="IH213" s="14"/>
      <c r="II213" s="14"/>
      <c r="IJ213" s="14"/>
      <c r="IK213" s="14"/>
      <c r="IL213" s="14"/>
      <c r="IM213" s="14"/>
      <c r="IN213" s="14"/>
      <c r="IO213" s="14"/>
      <c r="IP213" s="14"/>
      <c r="IQ213" s="14"/>
      <c r="IR213" s="14"/>
      <c r="IS213" s="14"/>
    </row>
    <row r="214" spans="1:253" ht="15">
      <c r="A214" s="13" t="s">
        <v>109</v>
      </c>
      <c r="B214" s="14">
        <f t="shared" si="219"/>
        <v>0</v>
      </c>
      <c r="C214" s="14">
        <f aca="true" t="shared" si="256" ref="C214:BM214">C183+C152</f>
        <v>0</v>
      </c>
      <c r="D214" s="14">
        <f t="shared" si="256"/>
        <v>0</v>
      </c>
      <c r="E214" s="14">
        <f t="shared" si="256"/>
        <v>0</v>
      </c>
      <c r="F214" s="14">
        <f t="shared" si="256"/>
        <v>0</v>
      </c>
      <c r="G214" s="14">
        <f t="shared" si="256"/>
        <v>0</v>
      </c>
      <c r="H214" s="14">
        <f t="shared" si="256"/>
        <v>0</v>
      </c>
      <c r="I214" s="14">
        <f t="shared" si="256"/>
        <v>0</v>
      </c>
      <c r="J214" s="14">
        <f t="shared" si="256"/>
        <v>0</v>
      </c>
      <c r="K214" s="14">
        <f t="shared" si="256"/>
        <v>0</v>
      </c>
      <c r="L214" s="14">
        <f t="shared" si="256"/>
        <v>0</v>
      </c>
      <c r="M214" s="14">
        <f t="shared" si="256"/>
        <v>0</v>
      </c>
      <c r="N214" s="14">
        <f t="shared" si="256"/>
        <v>0</v>
      </c>
      <c r="O214" s="14">
        <f t="shared" si="256"/>
        <v>0</v>
      </c>
      <c r="P214" s="14">
        <f t="shared" si="256"/>
        <v>0</v>
      </c>
      <c r="Q214" s="14">
        <f t="shared" si="256"/>
        <v>0</v>
      </c>
      <c r="R214" s="14">
        <f t="shared" si="256"/>
        <v>0</v>
      </c>
      <c r="S214" s="14">
        <f t="shared" si="256"/>
        <v>0</v>
      </c>
      <c r="T214" s="14">
        <f t="shared" si="256"/>
        <v>0</v>
      </c>
      <c r="U214" s="14">
        <f t="shared" si="256"/>
        <v>0</v>
      </c>
      <c r="V214" s="14">
        <f t="shared" si="256"/>
        <v>0</v>
      </c>
      <c r="W214" s="14">
        <f t="shared" si="256"/>
        <v>0</v>
      </c>
      <c r="X214" s="14">
        <f t="shared" si="256"/>
        <v>0</v>
      </c>
      <c r="Y214" s="14">
        <f t="shared" si="256"/>
        <v>0</v>
      </c>
      <c r="Z214" s="14">
        <f t="shared" si="256"/>
        <v>0</v>
      </c>
      <c r="AA214" s="14">
        <f t="shared" si="256"/>
        <v>0</v>
      </c>
      <c r="AB214" s="14">
        <f t="shared" si="256"/>
        <v>0</v>
      </c>
      <c r="AC214" s="14">
        <f t="shared" si="256"/>
        <v>0</v>
      </c>
      <c r="AD214" s="14">
        <f t="shared" si="256"/>
        <v>0</v>
      </c>
      <c r="AE214" s="14">
        <f t="shared" si="256"/>
        <v>0</v>
      </c>
      <c r="AF214" s="14">
        <f t="shared" si="256"/>
        <v>0</v>
      </c>
      <c r="AG214" s="14">
        <f t="shared" si="256"/>
        <v>0</v>
      </c>
      <c r="AH214" s="14">
        <f t="shared" si="256"/>
        <v>0</v>
      </c>
      <c r="AI214" s="14">
        <f t="shared" si="256"/>
        <v>0</v>
      </c>
      <c r="AJ214" s="14">
        <f t="shared" si="256"/>
        <v>0</v>
      </c>
      <c r="AK214" s="14">
        <f t="shared" si="256"/>
        <v>0</v>
      </c>
      <c r="AL214" s="14">
        <f t="shared" si="256"/>
        <v>0</v>
      </c>
      <c r="AM214" s="14">
        <f t="shared" si="256"/>
        <v>0</v>
      </c>
      <c r="AN214" s="14">
        <f t="shared" si="256"/>
        <v>0</v>
      </c>
      <c r="AO214" s="14">
        <f t="shared" si="256"/>
        <v>0</v>
      </c>
      <c r="AP214" s="14">
        <f t="shared" si="256"/>
        <v>0</v>
      </c>
      <c r="AQ214" s="14">
        <f t="shared" si="256"/>
        <v>0</v>
      </c>
      <c r="AR214" s="14">
        <f t="shared" si="256"/>
        <v>0</v>
      </c>
      <c r="AS214" s="14">
        <f t="shared" si="256"/>
        <v>0</v>
      </c>
      <c r="AT214" s="14">
        <f t="shared" si="256"/>
        <v>0</v>
      </c>
      <c r="AU214" s="14">
        <f t="shared" si="256"/>
        <v>0</v>
      </c>
      <c r="AV214" s="14">
        <f t="shared" si="256"/>
        <v>0</v>
      </c>
      <c r="AW214" s="14">
        <f t="shared" si="256"/>
        <v>0</v>
      </c>
      <c r="AX214" s="14">
        <f t="shared" si="256"/>
        <v>0</v>
      </c>
      <c r="AY214" s="14"/>
      <c r="AZ214" s="14"/>
      <c r="BA214" s="14">
        <f t="shared" si="256"/>
        <v>0</v>
      </c>
      <c r="BB214" s="14">
        <f t="shared" si="256"/>
        <v>0</v>
      </c>
      <c r="BC214" s="14">
        <f t="shared" si="256"/>
        <v>0</v>
      </c>
      <c r="BD214" s="14"/>
      <c r="BE214" s="14">
        <f t="shared" si="256"/>
        <v>0</v>
      </c>
      <c r="BF214" s="14">
        <f t="shared" si="256"/>
        <v>0</v>
      </c>
      <c r="BG214" s="14">
        <f t="shared" si="256"/>
        <v>0</v>
      </c>
      <c r="BH214" s="14">
        <f t="shared" si="256"/>
        <v>0</v>
      </c>
      <c r="BI214" s="14">
        <f t="shared" si="256"/>
        <v>0</v>
      </c>
      <c r="BJ214" s="14">
        <f t="shared" si="256"/>
        <v>0</v>
      </c>
      <c r="BK214" s="14">
        <f t="shared" si="256"/>
        <v>0</v>
      </c>
      <c r="BL214" s="14">
        <f t="shared" si="256"/>
        <v>0</v>
      </c>
      <c r="BM214" s="14">
        <f t="shared" si="256"/>
        <v>0</v>
      </c>
      <c r="BN214" s="14">
        <f aca="true" t="shared" si="257" ref="BN214:CX214">BN183+BN152</f>
        <v>0</v>
      </c>
      <c r="BO214" s="14">
        <f t="shared" si="257"/>
        <v>0</v>
      </c>
      <c r="BP214" s="14">
        <f t="shared" si="257"/>
        <v>0</v>
      </c>
      <c r="BQ214" s="14">
        <f t="shared" si="257"/>
        <v>0</v>
      </c>
      <c r="BR214" s="14">
        <f t="shared" si="257"/>
        <v>0</v>
      </c>
      <c r="BS214" s="14">
        <f t="shared" si="257"/>
        <v>0</v>
      </c>
      <c r="BT214" s="14">
        <f t="shared" si="257"/>
        <v>0</v>
      </c>
      <c r="BU214" s="14">
        <f t="shared" si="257"/>
        <v>0</v>
      </c>
      <c r="BV214" s="14">
        <f t="shared" si="257"/>
        <v>0</v>
      </c>
      <c r="BW214" s="14">
        <f t="shared" si="257"/>
        <v>0</v>
      </c>
      <c r="BX214" s="14">
        <f t="shared" si="257"/>
        <v>0</v>
      </c>
      <c r="BY214" s="14">
        <f t="shared" si="257"/>
        <v>0</v>
      </c>
      <c r="BZ214" s="14">
        <f t="shared" si="257"/>
        <v>0</v>
      </c>
      <c r="CA214" s="14">
        <f t="shared" si="257"/>
        <v>0</v>
      </c>
      <c r="CB214" s="14">
        <f t="shared" si="257"/>
        <v>0</v>
      </c>
      <c r="CC214" s="14">
        <f t="shared" si="257"/>
        <v>0</v>
      </c>
      <c r="CD214" s="14">
        <f t="shared" si="257"/>
        <v>0</v>
      </c>
      <c r="CE214" s="14">
        <f t="shared" si="257"/>
        <v>0</v>
      </c>
      <c r="CF214" s="14">
        <f t="shared" si="257"/>
        <v>0</v>
      </c>
      <c r="CG214" s="14">
        <f t="shared" si="257"/>
        <v>0</v>
      </c>
      <c r="CH214" s="14">
        <f t="shared" si="257"/>
        <v>0</v>
      </c>
      <c r="CI214" s="14">
        <f t="shared" si="257"/>
        <v>0</v>
      </c>
      <c r="CJ214" s="14">
        <f t="shared" si="257"/>
        <v>0</v>
      </c>
      <c r="CK214" s="14">
        <f t="shared" si="257"/>
        <v>0</v>
      </c>
      <c r="CL214" s="14">
        <f t="shared" si="257"/>
        <v>0</v>
      </c>
      <c r="CM214" s="14">
        <f t="shared" si="257"/>
        <v>0</v>
      </c>
      <c r="CN214" s="14">
        <f t="shared" si="257"/>
        <v>0</v>
      </c>
      <c r="CO214" s="14">
        <f t="shared" si="257"/>
        <v>0</v>
      </c>
      <c r="CP214" s="14">
        <f t="shared" si="257"/>
        <v>0</v>
      </c>
      <c r="CQ214" s="14">
        <f t="shared" si="257"/>
        <v>0</v>
      </c>
      <c r="CR214" s="14">
        <f t="shared" si="257"/>
        <v>0</v>
      </c>
      <c r="CS214" s="14">
        <f t="shared" si="257"/>
        <v>0</v>
      </c>
      <c r="CT214" s="14">
        <f t="shared" si="257"/>
        <v>0</v>
      </c>
      <c r="CU214" s="14">
        <f t="shared" si="257"/>
        <v>0</v>
      </c>
      <c r="CV214" s="14">
        <f t="shared" si="257"/>
        <v>0</v>
      </c>
      <c r="CW214" s="14">
        <f t="shared" si="257"/>
        <v>0</v>
      </c>
      <c r="CX214" s="14">
        <f t="shared" si="257"/>
        <v>0</v>
      </c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  <c r="EB214" s="14"/>
      <c r="EC214" s="14"/>
      <c r="ED214" s="14"/>
      <c r="EE214" s="14"/>
      <c r="EF214" s="14"/>
      <c r="EG214" s="14"/>
      <c r="EH214" s="14"/>
      <c r="EI214" s="14"/>
      <c r="EJ214" s="14"/>
      <c r="EK214" s="14"/>
      <c r="EL214" s="14"/>
      <c r="EM214" s="14"/>
      <c r="EN214" s="14"/>
      <c r="EO214" s="14"/>
      <c r="EP214" s="14"/>
      <c r="EQ214" s="14"/>
      <c r="ER214" s="14"/>
      <c r="ES214" s="14"/>
      <c r="ET214" s="14"/>
      <c r="EU214" s="14"/>
      <c r="EV214" s="14"/>
      <c r="EW214" s="14"/>
      <c r="EX214" s="14"/>
      <c r="EY214" s="14"/>
      <c r="EZ214" s="14"/>
      <c r="FA214" s="14"/>
      <c r="FB214" s="14"/>
      <c r="FC214" s="14"/>
      <c r="FD214" s="14"/>
      <c r="FE214" s="14"/>
      <c r="FF214" s="14"/>
      <c r="FG214" s="14"/>
      <c r="FH214" s="14"/>
      <c r="FI214" s="14"/>
      <c r="FJ214" s="14"/>
      <c r="FK214" s="14"/>
      <c r="FL214" s="14"/>
      <c r="FM214" s="14"/>
      <c r="FN214" s="14"/>
      <c r="FO214" s="14"/>
      <c r="FP214" s="14"/>
      <c r="FQ214" s="14"/>
      <c r="FR214" s="14"/>
      <c r="FS214" s="14"/>
      <c r="FT214" s="14"/>
      <c r="FU214" s="14"/>
      <c r="FV214" s="14"/>
      <c r="FW214" s="14"/>
      <c r="FX214" s="14"/>
      <c r="FY214" s="14"/>
      <c r="FZ214" s="14"/>
      <c r="GA214" s="14"/>
      <c r="GB214" s="14"/>
      <c r="GC214" s="14"/>
      <c r="GD214" s="14"/>
      <c r="GE214" s="14"/>
      <c r="GF214" s="14"/>
      <c r="GG214" s="14"/>
      <c r="GH214" s="14"/>
      <c r="GI214" s="14"/>
      <c r="GJ214" s="14"/>
      <c r="GK214" s="14"/>
      <c r="GL214" s="14"/>
      <c r="GM214" s="14"/>
      <c r="GN214" s="14"/>
      <c r="GO214" s="14"/>
      <c r="GP214" s="14"/>
      <c r="GQ214" s="14"/>
      <c r="GR214" s="14"/>
      <c r="GS214" s="14"/>
      <c r="GT214" s="14"/>
      <c r="GU214" s="14"/>
      <c r="GV214" s="14"/>
      <c r="GW214" s="14"/>
      <c r="GX214" s="14"/>
      <c r="GY214" s="14"/>
      <c r="GZ214" s="14"/>
      <c r="HA214" s="14"/>
      <c r="HB214" s="14"/>
      <c r="HC214" s="14"/>
      <c r="HD214" s="14"/>
      <c r="HE214" s="14"/>
      <c r="HF214" s="14"/>
      <c r="HG214" s="14"/>
      <c r="HH214" s="14"/>
      <c r="HI214" s="14"/>
      <c r="HJ214" s="14"/>
      <c r="HK214" s="14"/>
      <c r="HL214" s="14"/>
      <c r="HM214" s="14"/>
      <c r="HN214" s="14"/>
      <c r="HO214" s="14"/>
      <c r="HP214" s="14"/>
      <c r="HQ214" s="14"/>
      <c r="HR214" s="14"/>
      <c r="HS214" s="14"/>
      <c r="HT214" s="14"/>
      <c r="HU214" s="14"/>
      <c r="HV214" s="14"/>
      <c r="HW214" s="14"/>
      <c r="HX214" s="14"/>
      <c r="HY214" s="14"/>
      <c r="HZ214" s="14"/>
      <c r="IA214" s="14"/>
      <c r="IB214" s="14"/>
      <c r="IC214" s="14"/>
      <c r="ID214" s="14"/>
      <c r="IE214" s="14"/>
      <c r="IF214" s="14"/>
      <c r="IG214" s="14"/>
      <c r="IH214" s="14"/>
      <c r="II214" s="14"/>
      <c r="IJ214" s="14"/>
      <c r="IK214" s="14"/>
      <c r="IL214" s="14"/>
      <c r="IM214" s="14"/>
      <c r="IN214" s="14"/>
      <c r="IO214" s="14"/>
      <c r="IP214" s="14"/>
      <c r="IQ214" s="14"/>
      <c r="IR214" s="14"/>
      <c r="IS214" s="14"/>
    </row>
    <row r="215" spans="1:253" ht="15">
      <c r="A215" s="13" t="s">
        <v>112</v>
      </c>
      <c r="B215" s="14">
        <f t="shared" si="219"/>
        <v>0</v>
      </c>
      <c r="C215" s="14">
        <f aca="true" t="shared" si="258" ref="C215:BM215">C184+C153</f>
        <v>0</v>
      </c>
      <c r="D215" s="14">
        <f t="shared" si="258"/>
        <v>0</v>
      </c>
      <c r="E215" s="14">
        <f t="shared" si="258"/>
        <v>0</v>
      </c>
      <c r="F215" s="14">
        <f t="shared" si="258"/>
        <v>0</v>
      </c>
      <c r="G215" s="14">
        <f t="shared" si="258"/>
        <v>0</v>
      </c>
      <c r="H215" s="14">
        <f t="shared" si="258"/>
        <v>0</v>
      </c>
      <c r="I215" s="14">
        <f t="shared" si="258"/>
        <v>0</v>
      </c>
      <c r="J215" s="14">
        <f t="shared" si="258"/>
        <v>0</v>
      </c>
      <c r="K215" s="14">
        <f t="shared" si="258"/>
        <v>0</v>
      </c>
      <c r="L215" s="14">
        <f t="shared" si="258"/>
        <v>0</v>
      </c>
      <c r="M215" s="14">
        <f t="shared" si="258"/>
        <v>0</v>
      </c>
      <c r="N215" s="14">
        <f t="shared" si="258"/>
        <v>0</v>
      </c>
      <c r="O215" s="14">
        <f t="shared" si="258"/>
        <v>0</v>
      </c>
      <c r="P215" s="14">
        <f t="shared" si="258"/>
        <v>0</v>
      </c>
      <c r="Q215" s="14">
        <f t="shared" si="258"/>
        <v>0</v>
      </c>
      <c r="R215" s="14">
        <f t="shared" si="258"/>
        <v>0</v>
      </c>
      <c r="S215" s="14">
        <f t="shared" si="258"/>
        <v>0</v>
      </c>
      <c r="T215" s="14">
        <f t="shared" si="258"/>
        <v>0</v>
      </c>
      <c r="U215" s="14">
        <f t="shared" si="258"/>
        <v>0</v>
      </c>
      <c r="V215" s="14">
        <f t="shared" si="258"/>
        <v>0</v>
      </c>
      <c r="W215" s="14">
        <f t="shared" si="258"/>
        <v>0</v>
      </c>
      <c r="X215" s="14">
        <f t="shared" si="258"/>
        <v>0</v>
      </c>
      <c r="Y215" s="14">
        <f t="shared" si="258"/>
        <v>0</v>
      </c>
      <c r="Z215" s="14">
        <f t="shared" si="258"/>
        <v>0</v>
      </c>
      <c r="AA215" s="14">
        <f t="shared" si="258"/>
        <v>0</v>
      </c>
      <c r="AB215" s="14">
        <f t="shared" si="258"/>
        <v>0</v>
      </c>
      <c r="AC215" s="14">
        <f t="shared" si="258"/>
        <v>0</v>
      </c>
      <c r="AD215" s="14">
        <f t="shared" si="258"/>
        <v>0</v>
      </c>
      <c r="AE215" s="14">
        <f t="shared" si="258"/>
        <v>0</v>
      </c>
      <c r="AF215" s="14">
        <f t="shared" si="258"/>
        <v>0</v>
      </c>
      <c r="AG215" s="14">
        <f t="shared" si="258"/>
        <v>0</v>
      </c>
      <c r="AH215" s="14">
        <f t="shared" si="258"/>
        <v>0</v>
      </c>
      <c r="AI215" s="14">
        <f t="shared" si="258"/>
        <v>0</v>
      </c>
      <c r="AJ215" s="14">
        <f t="shared" si="258"/>
        <v>0</v>
      </c>
      <c r="AK215" s="14">
        <f t="shared" si="258"/>
        <v>0</v>
      </c>
      <c r="AL215" s="14">
        <f t="shared" si="258"/>
        <v>0</v>
      </c>
      <c r="AM215" s="14">
        <f t="shared" si="258"/>
        <v>0</v>
      </c>
      <c r="AN215" s="14">
        <f t="shared" si="258"/>
        <v>0</v>
      </c>
      <c r="AO215" s="14">
        <f t="shared" si="258"/>
        <v>0</v>
      </c>
      <c r="AP215" s="14">
        <f t="shared" si="258"/>
        <v>0</v>
      </c>
      <c r="AQ215" s="14">
        <f t="shared" si="258"/>
        <v>0</v>
      </c>
      <c r="AR215" s="14">
        <f t="shared" si="258"/>
        <v>0</v>
      </c>
      <c r="AS215" s="14">
        <f t="shared" si="258"/>
        <v>0</v>
      </c>
      <c r="AT215" s="14">
        <f t="shared" si="258"/>
        <v>0</v>
      </c>
      <c r="AU215" s="14">
        <f t="shared" si="258"/>
        <v>0</v>
      </c>
      <c r="AV215" s="14">
        <f t="shared" si="258"/>
        <v>0</v>
      </c>
      <c r="AW215" s="14">
        <f t="shared" si="258"/>
        <v>0</v>
      </c>
      <c r="AX215" s="14">
        <f t="shared" si="258"/>
        <v>0</v>
      </c>
      <c r="AY215" s="14"/>
      <c r="AZ215" s="14"/>
      <c r="BA215" s="14">
        <f t="shared" si="258"/>
        <v>0</v>
      </c>
      <c r="BB215" s="14">
        <f t="shared" si="258"/>
        <v>0</v>
      </c>
      <c r="BC215" s="14">
        <f t="shared" si="258"/>
        <v>0</v>
      </c>
      <c r="BD215" s="14"/>
      <c r="BE215" s="14">
        <f t="shared" si="258"/>
        <v>0</v>
      </c>
      <c r="BF215" s="14">
        <f t="shared" si="258"/>
        <v>0</v>
      </c>
      <c r="BG215" s="14">
        <f t="shared" si="258"/>
        <v>0</v>
      </c>
      <c r="BH215" s="14">
        <f t="shared" si="258"/>
        <v>0</v>
      </c>
      <c r="BI215" s="14">
        <f t="shared" si="258"/>
        <v>0</v>
      </c>
      <c r="BJ215" s="14">
        <f t="shared" si="258"/>
        <v>0</v>
      </c>
      <c r="BK215" s="14">
        <f t="shared" si="258"/>
        <v>0</v>
      </c>
      <c r="BL215" s="14">
        <f t="shared" si="258"/>
        <v>0</v>
      </c>
      <c r="BM215" s="14">
        <f t="shared" si="258"/>
        <v>0</v>
      </c>
      <c r="BN215" s="14">
        <f aca="true" t="shared" si="259" ref="BN215:CX215">BN184+BN153</f>
        <v>0</v>
      </c>
      <c r="BO215" s="14">
        <f t="shared" si="259"/>
        <v>0</v>
      </c>
      <c r="BP215" s="14">
        <f t="shared" si="259"/>
        <v>0</v>
      </c>
      <c r="BQ215" s="14">
        <f t="shared" si="259"/>
        <v>0</v>
      </c>
      <c r="BR215" s="14">
        <f t="shared" si="259"/>
        <v>0</v>
      </c>
      <c r="BS215" s="14">
        <f t="shared" si="259"/>
        <v>0</v>
      </c>
      <c r="BT215" s="14">
        <f t="shared" si="259"/>
        <v>0</v>
      </c>
      <c r="BU215" s="14">
        <f t="shared" si="259"/>
        <v>0</v>
      </c>
      <c r="BV215" s="14">
        <f t="shared" si="259"/>
        <v>0</v>
      </c>
      <c r="BW215" s="14">
        <f t="shared" si="259"/>
        <v>0</v>
      </c>
      <c r="BX215" s="14">
        <f t="shared" si="259"/>
        <v>0</v>
      </c>
      <c r="BY215" s="14">
        <f t="shared" si="259"/>
        <v>0</v>
      </c>
      <c r="BZ215" s="14">
        <f t="shared" si="259"/>
        <v>0</v>
      </c>
      <c r="CA215" s="14">
        <f t="shared" si="259"/>
        <v>0</v>
      </c>
      <c r="CB215" s="14">
        <f t="shared" si="259"/>
        <v>0</v>
      </c>
      <c r="CC215" s="14">
        <f t="shared" si="259"/>
        <v>0</v>
      </c>
      <c r="CD215" s="14">
        <f t="shared" si="259"/>
        <v>0</v>
      </c>
      <c r="CE215" s="14">
        <f t="shared" si="259"/>
        <v>0</v>
      </c>
      <c r="CF215" s="14">
        <f t="shared" si="259"/>
        <v>0</v>
      </c>
      <c r="CG215" s="14">
        <f t="shared" si="259"/>
        <v>0</v>
      </c>
      <c r="CH215" s="14">
        <f t="shared" si="259"/>
        <v>0</v>
      </c>
      <c r="CI215" s="14">
        <f t="shared" si="259"/>
        <v>0</v>
      </c>
      <c r="CJ215" s="14">
        <f t="shared" si="259"/>
        <v>0</v>
      </c>
      <c r="CK215" s="14">
        <f t="shared" si="259"/>
        <v>0</v>
      </c>
      <c r="CL215" s="14">
        <f t="shared" si="259"/>
        <v>0</v>
      </c>
      <c r="CM215" s="14">
        <f t="shared" si="259"/>
        <v>0</v>
      </c>
      <c r="CN215" s="14">
        <f t="shared" si="259"/>
        <v>0</v>
      </c>
      <c r="CO215" s="14">
        <f t="shared" si="259"/>
        <v>0</v>
      </c>
      <c r="CP215" s="14">
        <f t="shared" si="259"/>
        <v>0</v>
      </c>
      <c r="CQ215" s="14">
        <f t="shared" si="259"/>
        <v>0</v>
      </c>
      <c r="CR215" s="14">
        <f t="shared" si="259"/>
        <v>0</v>
      </c>
      <c r="CS215" s="14">
        <f t="shared" si="259"/>
        <v>0</v>
      </c>
      <c r="CT215" s="14">
        <f t="shared" si="259"/>
        <v>0</v>
      </c>
      <c r="CU215" s="14">
        <f t="shared" si="259"/>
        <v>0</v>
      </c>
      <c r="CV215" s="14">
        <f t="shared" si="259"/>
        <v>0</v>
      </c>
      <c r="CW215" s="14">
        <f t="shared" si="259"/>
        <v>0</v>
      </c>
      <c r="CX215" s="14">
        <f t="shared" si="259"/>
        <v>0</v>
      </c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  <c r="EH215" s="14"/>
      <c r="EI215" s="14"/>
      <c r="EJ215" s="14"/>
      <c r="EK215" s="14"/>
      <c r="EL215" s="14"/>
      <c r="EM215" s="14"/>
      <c r="EN215" s="14"/>
      <c r="EO215" s="14"/>
      <c r="EP215" s="14"/>
      <c r="EQ215" s="14"/>
      <c r="ER215" s="14"/>
      <c r="ES215" s="14"/>
      <c r="ET215" s="14"/>
      <c r="EU215" s="14"/>
      <c r="EV215" s="14"/>
      <c r="EW215" s="14"/>
      <c r="EX215" s="14"/>
      <c r="EY215" s="14"/>
      <c r="EZ215" s="14"/>
      <c r="FA215" s="14"/>
      <c r="FB215" s="14"/>
      <c r="FC215" s="14"/>
      <c r="FD215" s="14"/>
      <c r="FE215" s="14"/>
      <c r="FF215" s="14"/>
      <c r="FG215" s="14"/>
      <c r="FH215" s="14"/>
      <c r="FI215" s="14"/>
      <c r="FJ215" s="14"/>
      <c r="FK215" s="14"/>
      <c r="FL215" s="14"/>
      <c r="FM215" s="14"/>
      <c r="FN215" s="14"/>
      <c r="FO215" s="14"/>
      <c r="FP215" s="14"/>
      <c r="FQ215" s="14"/>
      <c r="FR215" s="14"/>
      <c r="FS215" s="14"/>
      <c r="FT215" s="14"/>
      <c r="FU215" s="14"/>
      <c r="FV215" s="14"/>
      <c r="FW215" s="14"/>
      <c r="FX215" s="14"/>
      <c r="FY215" s="14"/>
      <c r="FZ215" s="14"/>
      <c r="GA215" s="14"/>
      <c r="GB215" s="14"/>
      <c r="GC215" s="14"/>
      <c r="GD215" s="14"/>
      <c r="GE215" s="14"/>
      <c r="GF215" s="14"/>
      <c r="GG215" s="14"/>
      <c r="GH215" s="14"/>
      <c r="GI215" s="14"/>
      <c r="GJ215" s="14"/>
      <c r="GK215" s="14"/>
      <c r="GL215" s="14"/>
      <c r="GM215" s="14"/>
      <c r="GN215" s="14"/>
      <c r="GO215" s="14"/>
      <c r="GP215" s="14"/>
      <c r="GQ215" s="14"/>
      <c r="GR215" s="14"/>
      <c r="GS215" s="14"/>
      <c r="GT215" s="14"/>
      <c r="GU215" s="14"/>
      <c r="GV215" s="14"/>
      <c r="GW215" s="14"/>
      <c r="GX215" s="14"/>
      <c r="GY215" s="14"/>
      <c r="GZ215" s="14"/>
      <c r="HA215" s="14"/>
      <c r="HB215" s="14"/>
      <c r="HC215" s="14"/>
      <c r="HD215" s="14"/>
      <c r="HE215" s="14"/>
      <c r="HF215" s="14"/>
      <c r="HG215" s="14"/>
      <c r="HH215" s="14"/>
      <c r="HI215" s="14"/>
      <c r="HJ215" s="14"/>
      <c r="HK215" s="14"/>
      <c r="HL215" s="14"/>
      <c r="HM215" s="14"/>
      <c r="HN215" s="14"/>
      <c r="HO215" s="14"/>
      <c r="HP215" s="14"/>
      <c r="HQ215" s="14"/>
      <c r="HR215" s="14"/>
      <c r="HS215" s="14"/>
      <c r="HT215" s="14"/>
      <c r="HU215" s="14"/>
      <c r="HV215" s="14"/>
      <c r="HW215" s="14"/>
      <c r="HX215" s="14"/>
      <c r="HY215" s="14"/>
      <c r="HZ215" s="14"/>
      <c r="IA215" s="14"/>
      <c r="IB215" s="14"/>
      <c r="IC215" s="14"/>
      <c r="ID215" s="14"/>
      <c r="IE215" s="14"/>
      <c r="IF215" s="14"/>
      <c r="IG215" s="14"/>
      <c r="IH215" s="14"/>
      <c r="II215" s="14"/>
      <c r="IJ215" s="14"/>
      <c r="IK215" s="14"/>
      <c r="IL215" s="14"/>
      <c r="IM215" s="14"/>
      <c r="IN215" s="14"/>
      <c r="IO215" s="14"/>
      <c r="IP215" s="14"/>
      <c r="IQ215" s="14"/>
      <c r="IR215" s="14"/>
      <c r="IS215" s="14"/>
    </row>
    <row r="216" spans="1:253" ht="15">
      <c r="A216" s="13" t="s">
        <v>92</v>
      </c>
      <c r="B216" s="14">
        <f t="shared" si="219"/>
        <v>0.027344524488567244</v>
      </c>
      <c r="C216" s="14">
        <f aca="true" t="shared" si="260" ref="C216:BM216">C185+C154</f>
        <v>0</v>
      </c>
      <c r="D216" s="14">
        <f t="shared" si="260"/>
        <v>0</v>
      </c>
      <c r="E216" s="14">
        <f t="shared" si="260"/>
        <v>0</v>
      </c>
      <c r="F216" s="14">
        <f t="shared" si="260"/>
        <v>0</v>
      </c>
      <c r="G216" s="14">
        <f t="shared" si="260"/>
        <v>5.55181646169535</v>
      </c>
      <c r="H216" s="14">
        <f t="shared" si="260"/>
        <v>0</v>
      </c>
      <c r="I216" s="14">
        <f t="shared" si="260"/>
        <v>0</v>
      </c>
      <c r="J216" s="14">
        <f t="shared" si="260"/>
        <v>0</v>
      </c>
      <c r="K216" s="14">
        <f t="shared" si="260"/>
        <v>0.07456374079445557</v>
      </c>
      <c r="L216" s="14">
        <f t="shared" si="260"/>
        <v>0</v>
      </c>
      <c r="M216" s="14">
        <f t="shared" si="260"/>
        <v>0</v>
      </c>
      <c r="N216" s="14">
        <f t="shared" si="260"/>
        <v>0.06840604853098203</v>
      </c>
      <c r="O216" s="14">
        <f t="shared" si="260"/>
        <v>0</v>
      </c>
      <c r="P216" s="14">
        <f t="shared" si="260"/>
        <v>0</v>
      </c>
      <c r="Q216" s="14">
        <f t="shared" si="260"/>
        <v>0.47414409194731366</v>
      </c>
      <c r="R216" s="14">
        <f t="shared" si="260"/>
        <v>0.04786973329151226</v>
      </c>
      <c r="S216" s="14">
        <f t="shared" si="260"/>
        <v>0</v>
      </c>
      <c r="T216" s="14">
        <f t="shared" si="260"/>
        <v>1.2395487476594444</v>
      </c>
      <c r="U216" s="14">
        <f t="shared" si="260"/>
        <v>0.2075630254869905</v>
      </c>
      <c r="V216" s="14">
        <f t="shared" si="260"/>
        <v>0</v>
      </c>
      <c r="W216" s="14">
        <f t="shared" si="260"/>
        <v>0</v>
      </c>
      <c r="X216" s="14">
        <f t="shared" si="260"/>
        <v>0.49388433017583777</v>
      </c>
      <c r="Y216" s="14">
        <f t="shared" si="260"/>
        <v>6.341308452688778</v>
      </c>
      <c r="Z216" s="14">
        <f t="shared" si="260"/>
        <v>0.24733583267084663</v>
      </c>
      <c r="AA216" s="14">
        <f t="shared" si="260"/>
        <v>2.1284372268722995</v>
      </c>
      <c r="AB216" s="14">
        <f t="shared" si="260"/>
        <v>0</v>
      </c>
      <c r="AC216" s="14">
        <f t="shared" si="260"/>
        <v>0</v>
      </c>
      <c r="AD216" s="14">
        <f t="shared" si="260"/>
        <v>0</v>
      </c>
      <c r="AE216" s="14">
        <f t="shared" si="260"/>
        <v>0</v>
      </c>
      <c r="AF216" s="14">
        <f t="shared" si="260"/>
        <v>0</v>
      </c>
      <c r="AG216" s="14">
        <f t="shared" si="260"/>
        <v>0</v>
      </c>
      <c r="AH216" s="14">
        <f t="shared" si="260"/>
        <v>0</v>
      </c>
      <c r="AI216" s="14">
        <f t="shared" si="260"/>
        <v>0</v>
      </c>
      <c r="AJ216" s="14">
        <f t="shared" si="260"/>
        <v>0</v>
      </c>
      <c r="AK216" s="14">
        <f t="shared" si="260"/>
        <v>0</v>
      </c>
      <c r="AL216" s="14">
        <f t="shared" si="260"/>
        <v>0</v>
      </c>
      <c r="AM216" s="14">
        <f t="shared" si="260"/>
        <v>0</v>
      </c>
      <c r="AN216" s="14">
        <f t="shared" si="260"/>
        <v>0</v>
      </c>
      <c r="AO216" s="14">
        <f t="shared" si="260"/>
        <v>0</v>
      </c>
      <c r="AP216" s="14">
        <f t="shared" si="260"/>
        <v>0</v>
      </c>
      <c r="AQ216" s="14">
        <f t="shared" si="260"/>
        <v>0</v>
      </c>
      <c r="AR216" s="14">
        <f t="shared" si="260"/>
        <v>0</v>
      </c>
      <c r="AS216" s="14">
        <f t="shared" si="260"/>
        <v>0</v>
      </c>
      <c r="AT216" s="14">
        <f t="shared" si="260"/>
        <v>0</v>
      </c>
      <c r="AU216" s="14">
        <f t="shared" si="260"/>
        <v>0</v>
      </c>
      <c r="AV216" s="14">
        <f t="shared" si="260"/>
        <v>0</v>
      </c>
      <c r="AW216" s="14">
        <f t="shared" si="260"/>
        <v>0</v>
      </c>
      <c r="AX216" s="14">
        <f t="shared" si="260"/>
        <v>0</v>
      </c>
      <c r="AY216" s="14"/>
      <c r="AZ216" s="14"/>
      <c r="BA216" s="14">
        <f t="shared" si="260"/>
        <v>0</v>
      </c>
      <c r="BB216" s="14">
        <f t="shared" si="260"/>
        <v>0</v>
      </c>
      <c r="BC216" s="14">
        <f t="shared" si="260"/>
        <v>0</v>
      </c>
      <c r="BD216" s="14"/>
      <c r="BE216" s="14">
        <f t="shared" si="260"/>
        <v>0</v>
      </c>
      <c r="BF216" s="14">
        <f t="shared" si="260"/>
        <v>0</v>
      </c>
      <c r="BG216" s="14">
        <f t="shared" si="260"/>
        <v>0</v>
      </c>
      <c r="BH216" s="14">
        <f t="shared" si="260"/>
        <v>0</v>
      </c>
      <c r="BI216" s="14">
        <f t="shared" si="260"/>
        <v>0</v>
      </c>
      <c r="BJ216" s="14">
        <f t="shared" si="260"/>
        <v>0</v>
      </c>
      <c r="BK216" s="14">
        <f t="shared" si="260"/>
        <v>0</v>
      </c>
      <c r="BL216" s="14">
        <f t="shared" si="260"/>
        <v>0</v>
      </c>
      <c r="BM216" s="14">
        <f t="shared" si="260"/>
        <v>0</v>
      </c>
      <c r="BN216" s="14">
        <f aca="true" t="shared" si="261" ref="BN216:CX216">BN185+BN154</f>
        <v>0</v>
      </c>
      <c r="BO216" s="14">
        <f t="shared" si="261"/>
        <v>0</v>
      </c>
      <c r="BP216" s="14">
        <f t="shared" si="261"/>
        <v>0</v>
      </c>
      <c r="BQ216" s="14">
        <f t="shared" si="261"/>
        <v>0</v>
      </c>
      <c r="BR216" s="14">
        <f t="shared" si="261"/>
        <v>0</v>
      </c>
      <c r="BS216" s="14">
        <f t="shared" si="261"/>
        <v>0</v>
      </c>
      <c r="BT216" s="14">
        <f t="shared" si="261"/>
        <v>0</v>
      </c>
      <c r="BU216" s="14">
        <f t="shared" si="261"/>
        <v>0</v>
      </c>
      <c r="BV216" s="14">
        <f t="shared" si="261"/>
        <v>0</v>
      </c>
      <c r="BW216" s="14">
        <f t="shared" si="261"/>
        <v>0</v>
      </c>
      <c r="BX216" s="14">
        <f t="shared" si="261"/>
        <v>0</v>
      </c>
      <c r="BY216" s="14">
        <f t="shared" si="261"/>
        <v>0</v>
      </c>
      <c r="BZ216" s="14">
        <f t="shared" si="261"/>
        <v>0</v>
      </c>
      <c r="CA216" s="14">
        <f t="shared" si="261"/>
        <v>0</v>
      </c>
      <c r="CB216" s="14">
        <f t="shared" si="261"/>
        <v>0</v>
      </c>
      <c r="CC216" s="14">
        <f t="shared" si="261"/>
        <v>0</v>
      </c>
      <c r="CD216" s="14">
        <f t="shared" si="261"/>
        <v>0</v>
      </c>
      <c r="CE216" s="14">
        <f t="shared" si="261"/>
        <v>0</v>
      </c>
      <c r="CF216" s="14">
        <f t="shared" si="261"/>
        <v>0</v>
      </c>
      <c r="CG216" s="14">
        <f t="shared" si="261"/>
        <v>0</v>
      </c>
      <c r="CH216" s="14">
        <f t="shared" si="261"/>
        <v>0</v>
      </c>
      <c r="CI216" s="14">
        <f t="shared" si="261"/>
        <v>0</v>
      </c>
      <c r="CJ216" s="14">
        <f t="shared" si="261"/>
        <v>0</v>
      </c>
      <c r="CK216" s="14">
        <f t="shared" si="261"/>
        <v>0</v>
      </c>
      <c r="CL216" s="14">
        <f t="shared" si="261"/>
        <v>0</v>
      </c>
      <c r="CM216" s="14">
        <f t="shared" si="261"/>
        <v>0</v>
      </c>
      <c r="CN216" s="14">
        <f t="shared" si="261"/>
        <v>0</v>
      </c>
      <c r="CO216" s="14">
        <f t="shared" si="261"/>
        <v>0</v>
      </c>
      <c r="CP216" s="14">
        <f t="shared" si="261"/>
        <v>0</v>
      </c>
      <c r="CQ216" s="14">
        <f t="shared" si="261"/>
        <v>0</v>
      </c>
      <c r="CR216" s="14">
        <f t="shared" si="261"/>
        <v>0</v>
      </c>
      <c r="CS216" s="14">
        <f t="shared" si="261"/>
        <v>0</v>
      </c>
      <c r="CT216" s="14">
        <f t="shared" si="261"/>
        <v>0</v>
      </c>
      <c r="CU216" s="14">
        <f t="shared" si="261"/>
        <v>0</v>
      </c>
      <c r="CV216" s="14">
        <f t="shared" si="261"/>
        <v>0</v>
      </c>
      <c r="CW216" s="14">
        <f t="shared" si="261"/>
        <v>0</v>
      </c>
      <c r="CX216" s="14">
        <f t="shared" si="261"/>
        <v>0</v>
      </c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  <c r="EA216" s="14"/>
      <c r="EB216" s="14"/>
      <c r="EC216" s="14"/>
      <c r="ED216" s="14"/>
      <c r="EE216" s="14"/>
      <c r="EF216" s="14"/>
      <c r="EG216" s="14"/>
      <c r="EH216" s="14"/>
      <c r="EI216" s="14"/>
      <c r="EJ216" s="14"/>
      <c r="EK216" s="14"/>
      <c r="EL216" s="14"/>
      <c r="EM216" s="14"/>
      <c r="EN216" s="14"/>
      <c r="EO216" s="14"/>
      <c r="EP216" s="14"/>
      <c r="EQ216" s="14"/>
      <c r="ER216" s="14"/>
      <c r="ES216" s="14"/>
      <c r="ET216" s="14"/>
      <c r="EU216" s="14"/>
      <c r="EV216" s="14"/>
      <c r="EW216" s="14"/>
      <c r="EX216" s="14"/>
      <c r="EY216" s="14"/>
      <c r="EZ216" s="14"/>
      <c r="FA216" s="14"/>
      <c r="FB216" s="14"/>
      <c r="FC216" s="14"/>
      <c r="FD216" s="14"/>
      <c r="FE216" s="14"/>
      <c r="FF216" s="14"/>
      <c r="FG216" s="14"/>
      <c r="FH216" s="14"/>
      <c r="FI216" s="14"/>
      <c r="FJ216" s="14"/>
      <c r="FK216" s="14"/>
      <c r="FL216" s="14"/>
      <c r="FM216" s="14"/>
      <c r="FN216" s="14"/>
      <c r="FO216" s="14"/>
      <c r="FP216" s="14"/>
      <c r="FQ216" s="14"/>
      <c r="FR216" s="14"/>
      <c r="FS216" s="14"/>
      <c r="FT216" s="14"/>
      <c r="FU216" s="14"/>
      <c r="FV216" s="14"/>
      <c r="FW216" s="14"/>
      <c r="FX216" s="14"/>
      <c r="FY216" s="14"/>
      <c r="FZ216" s="14"/>
      <c r="GA216" s="14"/>
      <c r="GB216" s="14"/>
      <c r="GC216" s="14"/>
      <c r="GD216" s="14"/>
      <c r="GE216" s="14"/>
      <c r="GF216" s="14"/>
      <c r="GG216" s="14"/>
      <c r="GH216" s="14"/>
      <c r="GI216" s="14"/>
      <c r="GJ216" s="14"/>
      <c r="GK216" s="14"/>
      <c r="GL216" s="14"/>
      <c r="GM216" s="14"/>
      <c r="GN216" s="14"/>
      <c r="GO216" s="14"/>
      <c r="GP216" s="14"/>
      <c r="GQ216" s="14"/>
      <c r="GR216" s="14"/>
      <c r="GS216" s="14"/>
      <c r="GT216" s="14"/>
      <c r="GU216" s="14"/>
      <c r="GV216" s="14"/>
      <c r="GW216" s="14"/>
      <c r="GX216" s="14"/>
      <c r="GY216" s="14"/>
      <c r="GZ216" s="14"/>
      <c r="HA216" s="14"/>
      <c r="HB216" s="14"/>
      <c r="HC216" s="14"/>
      <c r="HD216" s="14"/>
      <c r="HE216" s="14"/>
      <c r="HF216" s="14"/>
      <c r="HG216" s="14"/>
      <c r="HH216" s="14"/>
      <c r="HI216" s="14"/>
      <c r="HJ216" s="14"/>
      <c r="HK216" s="14"/>
      <c r="HL216" s="14"/>
      <c r="HM216" s="14"/>
      <c r="HN216" s="14"/>
      <c r="HO216" s="14"/>
      <c r="HP216" s="14"/>
      <c r="HQ216" s="14"/>
      <c r="HR216" s="14"/>
      <c r="HS216" s="14"/>
      <c r="HT216" s="14"/>
      <c r="HU216" s="14"/>
      <c r="HV216" s="14"/>
      <c r="HW216" s="14"/>
      <c r="HX216" s="14"/>
      <c r="HY216" s="14"/>
      <c r="HZ216" s="14"/>
      <c r="IA216" s="14"/>
      <c r="IB216" s="14"/>
      <c r="IC216" s="14"/>
      <c r="ID216" s="14"/>
      <c r="IE216" s="14"/>
      <c r="IF216" s="14"/>
      <c r="IG216" s="14"/>
      <c r="IH216" s="14"/>
      <c r="II216" s="14"/>
      <c r="IJ216" s="14"/>
      <c r="IK216" s="14"/>
      <c r="IL216" s="14"/>
      <c r="IM216" s="14"/>
      <c r="IN216" s="14"/>
      <c r="IO216" s="14"/>
      <c r="IP216" s="14"/>
      <c r="IQ216" s="14"/>
      <c r="IR216" s="14"/>
      <c r="IS216" s="14"/>
    </row>
    <row r="217" spans="1:253" ht="15">
      <c r="A217" s="13" t="s">
        <v>107</v>
      </c>
      <c r="B217" s="14">
        <f t="shared" si="219"/>
        <v>0.07109576367027481</v>
      </c>
      <c r="C217" s="14">
        <f aca="true" t="shared" si="262" ref="C217:BM217">C186+C155</f>
        <v>0</v>
      </c>
      <c r="D217" s="14">
        <f t="shared" si="262"/>
        <v>0</v>
      </c>
      <c r="E217" s="14">
        <f t="shared" si="262"/>
        <v>0</v>
      </c>
      <c r="F217" s="14">
        <f t="shared" si="262"/>
        <v>0</v>
      </c>
      <c r="G217" s="14">
        <f t="shared" si="262"/>
        <v>10.769917179791525</v>
      </c>
      <c r="H217" s="14">
        <f t="shared" si="262"/>
        <v>0</v>
      </c>
      <c r="I217" s="14">
        <f t="shared" si="262"/>
        <v>0</v>
      </c>
      <c r="J217" s="14">
        <f t="shared" si="262"/>
        <v>0</v>
      </c>
      <c r="K217" s="14">
        <f t="shared" si="262"/>
        <v>0.12540265497249345</v>
      </c>
      <c r="L217" s="14">
        <f t="shared" si="262"/>
        <v>0.26875791947504285</v>
      </c>
      <c r="M217" s="14">
        <f t="shared" si="262"/>
        <v>0.14278017896922596</v>
      </c>
      <c r="N217" s="14">
        <f t="shared" si="262"/>
        <v>0.09594614599150728</v>
      </c>
      <c r="O217" s="14">
        <f t="shared" si="262"/>
        <v>0.27823136125771797</v>
      </c>
      <c r="P217" s="14">
        <f t="shared" si="262"/>
        <v>1.0216095318787315</v>
      </c>
      <c r="Q217" s="14">
        <f t="shared" si="262"/>
        <v>1.1063362145437319</v>
      </c>
      <c r="R217" s="14">
        <f t="shared" si="262"/>
        <v>0.11169604434686194</v>
      </c>
      <c r="S217" s="14">
        <f t="shared" si="262"/>
        <v>0.09095400816524965</v>
      </c>
      <c r="T217" s="14">
        <f t="shared" si="262"/>
        <v>1.8644452237522222</v>
      </c>
      <c r="U217" s="14">
        <f t="shared" si="262"/>
        <v>0.31134453823048575</v>
      </c>
      <c r="V217" s="14">
        <f t="shared" si="262"/>
        <v>4.725116658051446</v>
      </c>
      <c r="W217" s="14">
        <f t="shared" si="262"/>
        <v>0.7281061545696074</v>
      </c>
      <c r="X217" s="14">
        <f t="shared" si="262"/>
        <v>0.29633059810550266</v>
      </c>
      <c r="Y217" s="14">
        <f t="shared" si="262"/>
        <v>20.55053665223215</v>
      </c>
      <c r="Z217" s="14">
        <f t="shared" si="262"/>
        <v>0.8015513095814474</v>
      </c>
      <c r="AA217" s="14">
        <f t="shared" si="262"/>
        <v>10.546339263625265</v>
      </c>
      <c r="AB217" s="14">
        <f t="shared" si="262"/>
        <v>0</v>
      </c>
      <c r="AC217" s="14">
        <f t="shared" si="262"/>
        <v>0</v>
      </c>
      <c r="AD217" s="14">
        <f t="shared" si="262"/>
        <v>0</v>
      </c>
      <c r="AE217" s="14">
        <f t="shared" si="262"/>
        <v>0</v>
      </c>
      <c r="AF217" s="14">
        <f t="shared" si="262"/>
        <v>0</v>
      </c>
      <c r="AG217" s="14">
        <f t="shared" si="262"/>
        <v>0</v>
      </c>
      <c r="AH217" s="14">
        <f t="shared" si="262"/>
        <v>0</v>
      </c>
      <c r="AI217" s="14">
        <f t="shared" si="262"/>
        <v>66.2849026363366</v>
      </c>
      <c r="AJ217" s="14">
        <f t="shared" si="262"/>
        <v>152.2718185915376</v>
      </c>
      <c r="AK217" s="14">
        <f t="shared" si="262"/>
        <v>28.77740131316898</v>
      </c>
      <c r="AL217" s="14">
        <f t="shared" si="262"/>
        <v>19.933516606895047</v>
      </c>
      <c r="AM217" s="14">
        <f t="shared" si="262"/>
        <v>59.54130250373519</v>
      </c>
      <c r="AN217" s="14">
        <f t="shared" si="262"/>
        <v>0</v>
      </c>
      <c r="AO217" s="14">
        <f t="shared" si="262"/>
        <v>2.7964548704684318</v>
      </c>
      <c r="AP217" s="14">
        <f t="shared" si="262"/>
        <v>330.97438047974174</v>
      </c>
      <c r="AQ217" s="14">
        <f t="shared" si="262"/>
        <v>22.60634273257858</v>
      </c>
      <c r="AR217" s="14">
        <f t="shared" si="262"/>
        <v>33.98671061889433</v>
      </c>
      <c r="AS217" s="14">
        <f t="shared" si="262"/>
        <v>4.950191401599062</v>
      </c>
      <c r="AT217" s="14">
        <f t="shared" si="262"/>
        <v>28.58234891661517</v>
      </c>
      <c r="AU217" s="14">
        <f t="shared" si="262"/>
        <v>5.059565077609588</v>
      </c>
      <c r="AV217" s="14">
        <f t="shared" si="262"/>
        <v>2.9640802606380148</v>
      </c>
      <c r="AW217" s="14">
        <f t="shared" si="262"/>
        <v>1.7944134461933423</v>
      </c>
      <c r="AX217" s="14">
        <f t="shared" si="262"/>
        <v>0</v>
      </c>
      <c r="AY217" s="14"/>
      <c r="AZ217" s="14"/>
      <c r="BA217" s="14">
        <f t="shared" si="262"/>
        <v>31.123639440142302</v>
      </c>
      <c r="BB217" s="14">
        <f t="shared" si="262"/>
        <v>6.83316101334684</v>
      </c>
      <c r="BC217" s="14">
        <f t="shared" si="262"/>
        <v>13.628695571785157</v>
      </c>
      <c r="BD217" s="14"/>
      <c r="BE217" s="14">
        <f t="shared" si="262"/>
        <v>21.158815562824742</v>
      </c>
      <c r="BF217" s="14">
        <f t="shared" si="262"/>
        <v>0.9347553582985318</v>
      </c>
      <c r="BG217" s="14">
        <f t="shared" si="262"/>
        <v>0</v>
      </c>
      <c r="BH217" s="14">
        <f t="shared" si="262"/>
        <v>397.8075984056353</v>
      </c>
      <c r="BI217" s="14">
        <f t="shared" si="262"/>
        <v>1.0578672472036037</v>
      </c>
      <c r="BJ217" s="14">
        <f t="shared" si="262"/>
        <v>0.9912060301507538</v>
      </c>
      <c r="BK217" s="14">
        <f t="shared" si="262"/>
        <v>0.3920645723351365</v>
      </c>
      <c r="BL217" s="14">
        <f t="shared" si="262"/>
        <v>0</v>
      </c>
      <c r="BM217" s="14">
        <f t="shared" si="262"/>
        <v>0</v>
      </c>
      <c r="BN217" s="14">
        <f aca="true" t="shared" si="263" ref="BN217:CX217">BN186+BN155</f>
        <v>0</v>
      </c>
      <c r="BO217" s="14">
        <f t="shared" si="263"/>
        <v>0</v>
      </c>
      <c r="BP217" s="14">
        <f t="shared" si="263"/>
        <v>0</v>
      </c>
      <c r="BQ217" s="14">
        <f t="shared" si="263"/>
        <v>0</v>
      </c>
      <c r="BR217" s="14">
        <f t="shared" si="263"/>
        <v>0</v>
      </c>
      <c r="BS217" s="14">
        <f t="shared" si="263"/>
        <v>0</v>
      </c>
      <c r="BT217" s="14">
        <f t="shared" si="263"/>
        <v>0</v>
      </c>
      <c r="BU217" s="14">
        <f t="shared" si="263"/>
        <v>0</v>
      </c>
      <c r="BV217" s="14">
        <f t="shared" si="263"/>
        <v>0</v>
      </c>
      <c r="BW217" s="14">
        <f t="shared" si="263"/>
        <v>0</v>
      </c>
      <c r="BX217" s="14">
        <f t="shared" si="263"/>
        <v>0</v>
      </c>
      <c r="BY217" s="14">
        <f t="shared" si="263"/>
        <v>0</v>
      </c>
      <c r="BZ217" s="14">
        <f t="shared" si="263"/>
        <v>0</v>
      </c>
      <c r="CA217" s="14">
        <f t="shared" si="263"/>
        <v>0</v>
      </c>
      <c r="CB217" s="14">
        <f t="shared" si="263"/>
        <v>0</v>
      </c>
      <c r="CC217" s="14">
        <f t="shared" si="263"/>
        <v>0</v>
      </c>
      <c r="CD217" s="14">
        <f t="shared" si="263"/>
        <v>0</v>
      </c>
      <c r="CE217" s="14">
        <f t="shared" si="263"/>
        <v>0</v>
      </c>
      <c r="CF217" s="14">
        <f t="shared" si="263"/>
        <v>0</v>
      </c>
      <c r="CG217" s="14">
        <f t="shared" si="263"/>
        <v>0</v>
      </c>
      <c r="CH217" s="14">
        <f t="shared" si="263"/>
        <v>0.16940836425034866</v>
      </c>
      <c r="CI217" s="14">
        <f t="shared" si="263"/>
        <v>3.6734291605993596</v>
      </c>
      <c r="CJ217" s="14">
        <f t="shared" si="263"/>
        <v>0</v>
      </c>
      <c r="CK217" s="14">
        <f t="shared" si="263"/>
        <v>0.1259258943886056</v>
      </c>
      <c r="CL217" s="14">
        <f t="shared" si="263"/>
        <v>0</v>
      </c>
      <c r="CM217" s="14">
        <f t="shared" si="263"/>
        <v>0</v>
      </c>
      <c r="CN217" s="14">
        <f t="shared" si="263"/>
        <v>0</v>
      </c>
      <c r="CO217" s="14">
        <f t="shared" si="263"/>
        <v>0</v>
      </c>
      <c r="CP217" s="14">
        <f t="shared" si="263"/>
        <v>4.137630208333335</v>
      </c>
      <c r="CQ217" s="14">
        <f t="shared" si="263"/>
        <v>2.7025225225225227</v>
      </c>
      <c r="CR217" s="14">
        <f t="shared" si="263"/>
        <v>0</v>
      </c>
      <c r="CS217" s="14">
        <f t="shared" si="263"/>
        <v>0.015151515151515152</v>
      </c>
      <c r="CT217" s="14">
        <f t="shared" si="263"/>
        <v>0</v>
      </c>
      <c r="CU217" s="14">
        <f t="shared" si="263"/>
        <v>0</v>
      </c>
      <c r="CV217" s="14">
        <f t="shared" si="263"/>
        <v>0</v>
      </c>
      <c r="CW217" s="14">
        <f t="shared" si="263"/>
        <v>0</v>
      </c>
      <c r="CX217" s="14">
        <f t="shared" si="263"/>
        <v>0</v>
      </c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  <c r="EH217" s="14"/>
      <c r="EI217" s="14"/>
      <c r="EJ217" s="14"/>
      <c r="EK217" s="14"/>
      <c r="EL217" s="14"/>
      <c r="EM217" s="14"/>
      <c r="EN217" s="14"/>
      <c r="EO217" s="14"/>
      <c r="EP217" s="14"/>
      <c r="EQ217" s="14"/>
      <c r="ER217" s="14"/>
      <c r="ES217" s="14"/>
      <c r="ET217" s="14"/>
      <c r="EU217" s="14"/>
      <c r="EV217" s="14"/>
      <c r="EW217" s="14"/>
      <c r="EX217" s="14"/>
      <c r="EY217" s="14"/>
      <c r="EZ217" s="14"/>
      <c r="FA217" s="14"/>
      <c r="FB217" s="14"/>
      <c r="FC217" s="14"/>
      <c r="FD217" s="14"/>
      <c r="FE217" s="14"/>
      <c r="FF217" s="14"/>
      <c r="FG217" s="14"/>
      <c r="FH217" s="14"/>
      <c r="FI217" s="14"/>
      <c r="FJ217" s="14"/>
      <c r="FK217" s="14"/>
      <c r="FL217" s="14"/>
      <c r="FM217" s="14"/>
      <c r="FN217" s="14"/>
      <c r="FO217" s="14"/>
      <c r="FP217" s="14"/>
      <c r="FQ217" s="14"/>
      <c r="FR217" s="14"/>
      <c r="FS217" s="14"/>
      <c r="FT217" s="14"/>
      <c r="FU217" s="14"/>
      <c r="FV217" s="14"/>
      <c r="FW217" s="14"/>
      <c r="FX217" s="14"/>
      <c r="FY217" s="14"/>
      <c r="FZ217" s="14"/>
      <c r="GA217" s="14"/>
      <c r="GB217" s="14"/>
      <c r="GC217" s="14"/>
      <c r="GD217" s="14"/>
      <c r="GE217" s="14"/>
      <c r="GF217" s="14"/>
      <c r="GG217" s="14"/>
      <c r="GH217" s="14"/>
      <c r="GI217" s="14"/>
      <c r="GJ217" s="14"/>
      <c r="GK217" s="14"/>
      <c r="GL217" s="14"/>
      <c r="GM217" s="14"/>
      <c r="GN217" s="14"/>
      <c r="GO217" s="14"/>
      <c r="GP217" s="14"/>
      <c r="GQ217" s="14"/>
      <c r="GR217" s="14"/>
      <c r="GS217" s="14"/>
      <c r="GT217" s="14"/>
      <c r="GU217" s="14"/>
      <c r="GV217" s="14"/>
      <c r="GW217" s="14"/>
      <c r="GX217" s="14"/>
      <c r="GY217" s="14"/>
      <c r="GZ217" s="14"/>
      <c r="HA217" s="14"/>
      <c r="HB217" s="14"/>
      <c r="HC217" s="14"/>
      <c r="HD217" s="14"/>
      <c r="HE217" s="14"/>
      <c r="HF217" s="14"/>
      <c r="HG217" s="14"/>
      <c r="HH217" s="14"/>
      <c r="HI217" s="14"/>
      <c r="HJ217" s="14"/>
      <c r="HK217" s="14"/>
      <c r="HL217" s="14"/>
      <c r="HM217" s="14"/>
      <c r="HN217" s="14"/>
      <c r="HO217" s="14"/>
      <c r="HP217" s="14"/>
      <c r="HQ217" s="14"/>
      <c r="HR217" s="14"/>
      <c r="HS217" s="14"/>
      <c r="HT217" s="14"/>
      <c r="HU217" s="14"/>
      <c r="HV217" s="14"/>
      <c r="HW217" s="14"/>
      <c r="HX217" s="14"/>
      <c r="HY217" s="14"/>
      <c r="HZ217" s="14"/>
      <c r="IA217" s="14"/>
      <c r="IB217" s="14"/>
      <c r="IC217" s="14"/>
      <c r="ID217" s="14"/>
      <c r="IE217" s="14"/>
      <c r="IF217" s="14"/>
      <c r="IG217" s="14"/>
      <c r="IH217" s="14"/>
      <c r="II217" s="14"/>
      <c r="IJ217" s="14"/>
      <c r="IK217" s="14"/>
      <c r="IL217" s="14"/>
      <c r="IM217" s="14"/>
      <c r="IN217" s="14"/>
      <c r="IO217" s="14"/>
      <c r="IP217" s="14"/>
      <c r="IQ217" s="14"/>
      <c r="IR217" s="14"/>
      <c r="IS217" s="14"/>
    </row>
    <row r="218" spans="1:253" ht="15">
      <c r="A218" s="13" t="s">
        <v>103</v>
      </c>
      <c r="B218" s="14">
        <f t="shared" si="219"/>
        <v>0.06562685877256137</v>
      </c>
      <c r="C218" s="14">
        <f aca="true" t="shared" si="264" ref="C218:BM218">C187+C156</f>
        <v>0</v>
      </c>
      <c r="D218" s="14">
        <f t="shared" si="264"/>
        <v>0.2205232596543105</v>
      </c>
      <c r="E218" s="14">
        <f t="shared" si="264"/>
        <v>0</v>
      </c>
      <c r="F218" s="14">
        <f t="shared" si="264"/>
        <v>0</v>
      </c>
      <c r="G218" s="14">
        <f t="shared" si="264"/>
        <v>4.125940102680698</v>
      </c>
      <c r="H218" s="14">
        <f t="shared" si="264"/>
        <v>2.39263744437873</v>
      </c>
      <c r="I218" s="14">
        <f t="shared" si="264"/>
        <v>0</v>
      </c>
      <c r="J218" s="14">
        <f t="shared" si="264"/>
        <v>0</v>
      </c>
      <c r="K218" s="14">
        <f t="shared" si="264"/>
        <v>0.2660569841983983</v>
      </c>
      <c r="L218" s="14">
        <f t="shared" si="264"/>
        <v>0.13437895973752143</v>
      </c>
      <c r="M218" s="14">
        <f t="shared" si="264"/>
        <v>0.07139008948461298</v>
      </c>
      <c r="N218" s="14">
        <f t="shared" si="264"/>
        <v>0.34291863289557223</v>
      </c>
      <c r="O218" s="14">
        <f t="shared" si="264"/>
        <v>4.489887040206044</v>
      </c>
      <c r="P218" s="14">
        <f t="shared" si="264"/>
        <v>2.001520715517515</v>
      </c>
      <c r="Q218" s="14">
        <f t="shared" si="264"/>
        <v>19.914051861787172</v>
      </c>
      <c r="R218" s="14">
        <f t="shared" si="264"/>
        <v>2.0105287982435147</v>
      </c>
      <c r="S218" s="14">
        <f t="shared" si="264"/>
        <v>0.7276320653219972</v>
      </c>
      <c r="T218" s="14">
        <f t="shared" si="264"/>
        <v>5.562603057678333</v>
      </c>
      <c r="U218" s="14">
        <f t="shared" si="264"/>
        <v>6.226890764609714</v>
      </c>
      <c r="V218" s="14">
        <f t="shared" si="264"/>
        <v>5.709515961812164</v>
      </c>
      <c r="W218" s="14">
        <f t="shared" si="264"/>
        <v>0.879794936771609</v>
      </c>
      <c r="X218" s="14">
        <f t="shared" si="264"/>
        <v>8.791141077129913</v>
      </c>
      <c r="Y218" s="14">
        <f t="shared" si="264"/>
        <v>75.27367996617605</v>
      </c>
      <c r="Z218" s="14">
        <f t="shared" si="264"/>
        <v>2.9359679396669014</v>
      </c>
      <c r="AA218" s="14">
        <f t="shared" si="264"/>
        <v>0.010214500022068043</v>
      </c>
      <c r="AB218" s="14">
        <f t="shared" si="264"/>
        <v>0</v>
      </c>
      <c r="AC218" s="14">
        <f t="shared" si="264"/>
        <v>0</v>
      </c>
      <c r="AD218" s="14">
        <f t="shared" si="264"/>
        <v>0</v>
      </c>
      <c r="AE218" s="14">
        <f t="shared" si="264"/>
        <v>0</v>
      </c>
      <c r="AF218" s="14">
        <f t="shared" si="264"/>
        <v>0</v>
      </c>
      <c r="AG218" s="14">
        <f t="shared" si="264"/>
        <v>0</v>
      </c>
      <c r="AH218" s="14">
        <f t="shared" si="264"/>
        <v>0</v>
      </c>
      <c r="AI218" s="14">
        <f t="shared" si="264"/>
        <v>0</v>
      </c>
      <c r="AJ218" s="14">
        <f t="shared" si="264"/>
        <v>0</v>
      </c>
      <c r="AK218" s="14">
        <f t="shared" si="264"/>
        <v>0</v>
      </c>
      <c r="AL218" s="14">
        <f t="shared" si="264"/>
        <v>0</v>
      </c>
      <c r="AM218" s="14">
        <f t="shared" si="264"/>
        <v>0</v>
      </c>
      <c r="AN218" s="14">
        <f t="shared" si="264"/>
        <v>0</v>
      </c>
      <c r="AO218" s="14">
        <f t="shared" si="264"/>
        <v>0</v>
      </c>
      <c r="AP218" s="14">
        <f t="shared" si="264"/>
        <v>0</v>
      </c>
      <c r="AQ218" s="14">
        <f t="shared" si="264"/>
        <v>0</v>
      </c>
      <c r="AR218" s="14">
        <f t="shared" si="264"/>
        <v>0</v>
      </c>
      <c r="AS218" s="14">
        <f t="shared" si="264"/>
        <v>0</v>
      </c>
      <c r="AT218" s="14">
        <f t="shared" si="264"/>
        <v>0</v>
      </c>
      <c r="AU218" s="14">
        <f t="shared" si="264"/>
        <v>0</v>
      </c>
      <c r="AV218" s="14">
        <f t="shared" si="264"/>
        <v>0</v>
      </c>
      <c r="AW218" s="14">
        <f t="shared" si="264"/>
        <v>0</v>
      </c>
      <c r="AX218" s="14">
        <f t="shared" si="264"/>
        <v>0</v>
      </c>
      <c r="AY218" s="14"/>
      <c r="AZ218" s="14"/>
      <c r="BA218" s="14">
        <f t="shared" si="264"/>
        <v>1.0204471947587639</v>
      </c>
      <c r="BB218" s="14">
        <f t="shared" si="264"/>
        <v>0.22403806601137177</v>
      </c>
      <c r="BC218" s="14">
        <f t="shared" si="264"/>
        <v>0</v>
      </c>
      <c r="BD218" s="14"/>
      <c r="BE218" s="14">
        <f t="shared" si="264"/>
        <v>0</v>
      </c>
      <c r="BF218" s="14">
        <f t="shared" si="264"/>
        <v>0.49487048380510507</v>
      </c>
      <c r="BG218" s="14">
        <f t="shared" si="264"/>
        <v>0.4423912846571197</v>
      </c>
      <c r="BH218" s="14">
        <f t="shared" si="264"/>
        <v>26.78051152665388</v>
      </c>
      <c r="BI218" s="14">
        <f t="shared" si="264"/>
        <v>1.123983950153829</v>
      </c>
      <c r="BJ218" s="14">
        <f t="shared" si="264"/>
        <v>0</v>
      </c>
      <c r="BK218" s="14">
        <f t="shared" si="264"/>
        <v>0.1470242146256762</v>
      </c>
      <c r="BL218" s="14">
        <f t="shared" si="264"/>
        <v>0</v>
      </c>
      <c r="BM218" s="14">
        <f t="shared" si="264"/>
        <v>0</v>
      </c>
      <c r="BN218" s="14">
        <f aca="true" t="shared" si="265" ref="BN218:CX218">BN187+BN156</f>
        <v>0</v>
      </c>
      <c r="BO218" s="14">
        <f t="shared" si="265"/>
        <v>0</v>
      </c>
      <c r="BP218" s="14">
        <f t="shared" si="265"/>
        <v>0</v>
      </c>
      <c r="BQ218" s="14">
        <f t="shared" si="265"/>
        <v>0</v>
      </c>
      <c r="BR218" s="14">
        <f t="shared" si="265"/>
        <v>0</v>
      </c>
      <c r="BS218" s="14">
        <f t="shared" si="265"/>
        <v>0</v>
      </c>
      <c r="BT218" s="14">
        <f t="shared" si="265"/>
        <v>0</v>
      </c>
      <c r="BU218" s="14">
        <f t="shared" si="265"/>
        <v>0</v>
      </c>
      <c r="BV218" s="14">
        <f t="shared" si="265"/>
        <v>0</v>
      </c>
      <c r="BW218" s="14">
        <f t="shared" si="265"/>
        <v>0</v>
      </c>
      <c r="BX218" s="14">
        <f t="shared" si="265"/>
        <v>0</v>
      </c>
      <c r="BY218" s="14">
        <f t="shared" si="265"/>
        <v>0</v>
      </c>
      <c r="BZ218" s="14">
        <f t="shared" si="265"/>
        <v>0</v>
      </c>
      <c r="CA218" s="14">
        <f t="shared" si="265"/>
        <v>0</v>
      </c>
      <c r="CB218" s="14">
        <f t="shared" si="265"/>
        <v>0</v>
      </c>
      <c r="CC218" s="14">
        <f t="shared" si="265"/>
        <v>0</v>
      </c>
      <c r="CD218" s="14">
        <f t="shared" si="265"/>
        <v>0</v>
      </c>
      <c r="CE218" s="14">
        <f t="shared" si="265"/>
        <v>0</v>
      </c>
      <c r="CF218" s="14">
        <f t="shared" si="265"/>
        <v>0</v>
      </c>
      <c r="CG218" s="14">
        <f t="shared" si="265"/>
        <v>0</v>
      </c>
      <c r="CH218" s="14">
        <f t="shared" si="265"/>
        <v>0</v>
      </c>
      <c r="CI218" s="14">
        <f t="shared" si="265"/>
        <v>0</v>
      </c>
      <c r="CJ218" s="14">
        <f t="shared" si="265"/>
        <v>0</v>
      </c>
      <c r="CK218" s="14">
        <f t="shared" si="265"/>
        <v>0.0629629471943028</v>
      </c>
      <c r="CL218" s="14">
        <f t="shared" si="265"/>
        <v>0</v>
      </c>
      <c r="CM218" s="14">
        <f t="shared" si="265"/>
        <v>0</v>
      </c>
      <c r="CN218" s="14">
        <f t="shared" si="265"/>
        <v>0</v>
      </c>
      <c r="CO218" s="14">
        <f t="shared" si="265"/>
        <v>0</v>
      </c>
      <c r="CP218" s="14">
        <f t="shared" si="265"/>
        <v>0</v>
      </c>
      <c r="CQ218" s="14">
        <f t="shared" si="265"/>
        <v>0</v>
      </c>
      <c r="CR218" s="14">
        <f t="shared" si="265"/>
        <v>0</v>
      </c>
      <c r="CS218" s="14">
        <f t="shared" si="265"/>
        <v>0</v>
      </c>
      <c r="CT218" s="14">
        <f t="shared" si="265"/>
        <v>0</v>
      </c>
      <c r="CU218" s="14">
        <f t="shared" si="265"/>
        <v>0</v>
      </c>
      <c r="CV218" s="14">
        <f t="shared" si="265"/>
        <v>0</v>
      </c>
      <c r="CW218" s="14">
        <f t="shared" si="265"/>
        <v>0</v>
      </c>
      <c r="CX218" s="14">
        <f t="shared" si="265"/>
        <v>0</v>
      </c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  <c r="EA218" s="14"/>
      <c r="EB218" s="14"/>
      <c r="EC218" s="14"/>
      <c r="ED218" s="14"/>
      <c r="EE218" s="14"/>
      <c r="EF218" s="14"/>
      <c r="EG218" s="14"/>
      <c r="EH218" s="14"/>
      <c r="EI218" s="14"/>
      <c r="EJ218" s="14"/>
      <c r="EK218" s="14"/>
      <c r="EL218" s="14"/>
      <c r="EM218" s="14"/>
      <c r="EN218" s="14"/>
      <c r="EO218" s="14"/>
      <c r="EP218" s="14"/>
      <c r="EQ218" s="14"/>
      <c r="ER218" s="14"/>
      <c r="ES218" s="14"/>
      <c r="ET218" s="14"/>
      <c r="EU218" s="14"/>
      <c r="EV218" s="14"/>
      <c r="EW218" s="14"/>
      <c r="EX218" s="14"/>
      <c r="EY218" s="14"/>
      <c r="EZ218" s="14"/>
      <c r="FA218" s="14"/>
      <c r="FB218" s="14"/>
      <c r="FC218" s="14"/>
      <c r="FD218" s="14"/>
      <c r="FE218" s="14"/>
      <c r="FF218" s="14"/>
      <c r="FG218" s="14"/>
      <c r="FH218" s="14"/>
      <c r="FI218" s="14"/>
      <c r="FJ218" s="14"/>
      <c r="FK218" s="14"/>
      <c r="FL218" s="14"/>
      <c r="FM218" s="14"/>
      <c r="FN218" s="14"/>
      <c r="FO218" s="14"/>
      <c r="FP218" s="14"/>
      <c r="FQ218" s="14"/>
      <c r="FR218" s="14"/>
      <c r="FS218" s="14"/>
      <c r="FT218" s="14"/>
      <c r="FU218" s="14"/>
      <c r="FV218" s="14"/>
      <c r="FW218" s="14"/>
      <c r="FX218" s="14"/>
      <c r="FY218" s="14"/>
      <c r="FZ218" s="14"/>
      <c r="GA218" s="14"/>
      <c r="GB218" s="14"/>
      <c r="GC218" s="14"/>
      <c r="GD218" s="14"/>
      <c r="GE218" s="14"/>
      <c r="GF218" s="14"/>
      <c r="GG218" s="14"/>
      <c r="GH218" s="14"/>
      <c r="GI218" s="14"/>
      <c r="GJ218" s="14"/>
      <c r="GK218" s="14"/>
      <c r="GL218" s="14"/>
      <c r="GM218" s="14"/>
      <c r="GN218" s="14"/>
      <c r="GO218" s="14"/>
      <c r="GP218" s="14"/>
      <c r="GQ218" s="14"/>
      <c r="GR218" s="14"/>
      <c r="GS218" s="14"/>
      <c r="GT218" s="14"/>
      <c r="GU218" s="14"/>
      <c r="GV218" s="14"/>
      <c r="GW218" s="14"/>
      <c r="GX218" s="14"/>
      <c r="GY218" s="14"/>
      <c r="GZ218" s="14"/>
      <c r="HA218" s="14"/>
      <c r="HB218" s="14"/>
      <c r="HC218" s="14"/>
      <c r="HD218" s="14"/>
      <c r="HE218" s="14"/>
      <c r="HF218" s="14"/>
      <c r="HG218" s="14"/>
      <c r="HH218" s="14"/>
      <c r="HI218" s="14"/>
      <c r="HJ218" s="14"/>
      <c r="HK218" s="14"/>
      <c r="HL218" s="14"/>
      <c r="HM218" s="14"/>
      <c r="HN218" s="14"/>
      <c r="HO218" s="14"/>
      <c r="HP218" s="14"/>
      <c r="HQ218" s="14"/>
      <c r="HR218" s="14"/>
      <c r="HS218" s="14"/>
      <c r="HT218" s="14"/>
      <c r="HU218" s="14"/>
      <c r="HV218" s="14"/>
      <c r="HW218" s="14"/>
      <c r="HX218" s="14"/>
      <c r="HY218" s="14"/>
      <c r="HZ218" s="14"/>
      <c r="IA218" s="14"/>
      <c r="IB218" s="14"/>
      <c r="IC218" s="14"/>
      <c r="ID218" s="14"/>
      <c r="IE218" s="14"/>
      <c r="IF218" s="14"/>
      <c r="IG218" s="14"/>
      <c r="IH218" s="14"/>
      <c r="II218" s="14"/>
      <c r="IJ218" s="14"/>
      <c r="IK218" s="14"/>
      <c r="IL218" s="14"/>
      <c r="IM218" s="14"/>
      <c r="IN218" s="14"/>
      <c r="IO218" s="14"/>
      <c r="IP218" s="14"/>
      <c r="IQ218" s="14"/>
      <c r="IR218" s="14"/>
      <c r="IS218" s="14"/>
    </row>
    <row r="219" spans="1:253" ht="15">
      <c r="A219" s="13" t="s">
        <v>130</v>
      </c>
      <c r="B219" s="14">
        <f t="shared" si="219"/>
        <v>0</v>
      </c>
      <c r="C219" s="14">
        <f aca="true" t="shared" si="266" ref="C219:BM219">C188+C157</f>
        <v>0</v>
      </c>
      <c r="D219" s="14">
        <f t="shared" si="266"/>
        <v>0</v>
      </c>
      <c r="E219" s="14">
        <f t="shared" si="266"/>
        <v>0</v>
      </c>
      <c r="F219" s="14">
        <f t="shared" si="266"/>
        <v>0</v>
      </c>
      <c r="G219" s="14">
        <f t="shared" si="266"/>
        <v>0</v>
      </c>
      <c r="H219" s="14">
        <f t="shared" si="266"/>
        <v>0</v>
      </c>
      <c r="I219" s="14">
        <f t="shared" si="266"/>
        <v>0</v>
      </c>
      <c r="J219" s="14">
        <f t="shared" si="266"/>
        <v>0</v>
      </c>
      <c r="K219" s="14">
        <f t="shared" si="266"/>
        <v>0</v>
      </c>
      <c r="L219" s="14">
        <f t="shared" si="266"/>
        <v>0</v>
      </c>
      <c r="M219" s="14">
        <f t="shared" si="266"/>
        <v>0</v>
      </c>
      <c r="N219" s="14">
        <f t="shared" si="266"/>
        <v>0</v>
      </c>
      <c r="O219" s="14">
        <f t="shared" si="266"/>
        <v>0</v>
      </c>
      <c r="P219" s="14">
        <f t="shared" si="266"/>
        <v>0</v>
      </c>
      <c r="Q219" s="14">
        <f t="shared" si="266"/>
        <v>0</v>
      </c>
      <c r="R219" s="14">
        <f t="shared" si="266"/>
        <v>0</v>
      </c>
      <c r="S219" s="14">
        <f t="shared" si="266"/>
        <v>0</v>
      </c>
      <c r="T219" s="14">
        <f t="shared" si="266"/>
        <v>0</v>
      </c>
      <c r="U219" s="14">
        <f t="shared" si="266"/>
        <v>0</v>
      </c>
      <c r="V219" s="14">
        <f t="shared" si="266"/>
        <v>0</v>
      </c>
      <c r="W219" s="14">
        <f t="shared" si="266"/>
        <v>0</v>
      </c>
      <c r="X219" s="14">
        <f t="shared" si="266"/>
        <v>0</v>
      </c>
      <c r="Y219" s="14">
        <f t="shared" si="266"/>
        <v>0</v>
      </c>
      <c r="Z219" s="14">
        <f t="shared" si="266"/>
        <v>0</v>
      </c>
      <c r="AA219" s="14">
        <f t="shared" si="266"/>
        <v>0</v>
      </c>
      <c r="AB219" s="14">
        <f t="shared" si="266"/>
        <v>0</v>
      </c>
      <c r="AC219" s="14">
        <f t="shared" si="266"/>
        <v>0</v>
      </c>
      <c r="AD219" s="14">
        <f t="shared" si="266"/>
        <v>0</v>
      </c>
      <c r="AE219" s="14">
        <f t="shared" si="266"/>
        <v>0</v>
      </c>
      <c r="AF219" s="14">
        <f t="shared" si="266"/>
        <v>0</v>
      </c>
      <c r="AG219" s="14">
        <f t="shared" si="266"/>
        <v>0</v>
      </c>
      <c r="AH219" s="14">
        <f t="shared" si="266"/>
        <v>0</v>
      </c>
      <c r="AI219" s="14">
        <f t="shared" si="266"/>
        <v>0</v>
      </c>
      <c r="AJ219" s="14">
        <f t="shared" si="266"/>
        <v>0</v>
      </c>
      <c r="AK219" s="14">
        <f t="shared" si="266"/>
        <v>0</v>
      </c>
      <c r="AL219" s="14">
        <f t="shared" si="266"/>
        <v>0</v>
      </c>
      <c r="AM219" s="14">
        <f t="shared" si="266"/>
        <v>0</v>
      </c>
      <c r="AN219" s="14">
        <f t="shared" si="266"/>
        <v>0</v>
      </c>
      <c r="AO219" s="14">
        <f t="shared" si="266"/>
        <v>0</v>
      </c>
      <c r="AP219" s="14">
        <f t="shared" si="266"/>
        <v>0</v>
      </c>
      <c r="AQ219" s="14">
        <f t="shared" si="266"/>
        <v>0</v>
      </c>
      <c r="AR219" s="14">
        <f t="shared" si="266"/>
        <v>0</v>
      </c>
      <c r="AS219" s="14">
        <f t="shared" si="266"/>
        <v>0</v>
      </c>
      <c r="AT219" s="14">
        <f t="shared" si="266"/>
        <v>0</v>
      </c>
      <c r="AU219" s="14">
        <f t="shared" si="266"/>
        <v>0</v>
      </c>
      <c r="AV219" s="14">
        <f t="shared" si="266"/>
        <v>0</v>
      </c>
      <c r="AW219" s="14">
        <f t="shared" si="266"/>
        <v>0</v>
      </c>
      <c r="AX219" s="14">
        <f t="shared" si="266"/>
        <v>0</v>
      </c>
      <c r="AY219" s="14"/>
      <c r="AZ219" s="14"/>
      <c r="BA219" s="14">
        <f t="shared" si="266"/>
        <v>0</v>
      </c>
      <c r="BB219" s="14">
        <f t="shared" si="266"/>
        <v>0</v>
      </c>
      <c r="BC219" s="14">
        <f t="shared" si="266"/>
        <v>0</v>
      </c>
      <c r="BD219" s="14"/>
      <c r="BE219" s="14">
        <f t="shared" si="266"/>
        <v>0</v>
      </c>
      <c r="BF219" s="14">
        <f t="shared" si="266"/>
        <v>0</v>
      </c>
      <c r="BG219" s="14">
        <f t="shared" si="266"/>
        <v>0</v>
      </c>
      <c r="BH219" s="14">
        <f t="shared" si="266"/>
        <v>0</v>
      </c>
      <c r="BI219" s="14">
        <f t="shared" si="266"/>
        <v>0</v>
      </c>
      <c r="BJ219" s="14">
        <f t="shared" si="266"/>
        <v>0</v>
      </c>
      <c r="BK219" s="14">
        <f t="shared" si="266"/>
        <v>0</v>
      </c>
      <c r="BL219" s="14">
        <f t="shared" si="266"/>
        <v>0</v>
      </c>
      <c r="BM219" s="14">
        <f t="shared" si="266"/>
        <v>0</v>
      </c>
      <c r="BN219" s="14">
        <f aca="true" t="shared" si="267" ref="BN219:CX219">BN188+BN157</f>
        <v>0</v>
      </c>
      <c r="BO219" s="14">
        <f t="shared" si="267"/>
        <v>1750</v>
      </c>
      <c r="BP219" s="14">
        <f t="shared" si="267"/>
        <v>0</v>
      </c>
      <c r="BQ219" s="14">
        <f t="shared" si="267"/>
        <v>0</v>
      </c>
      <c r="BR219" s="14">
        <f t="shared" si="267"/>
        <v>0</v>
      </c>
      <c r="BS219" s="14">
        <f t="shared" si="267"/>
        <v>0</v>
      </c>
      <c r="BT219" s="14">
        <f t="shared" si="267"/>
        <v>0</v>
      </c>
      <c r="BU219" s="14">
        <f t="shared" si="267"/>
        <v>0</v>
      </c>
      <c r="BV219" s="14">
        <f t="shared" si="267"/>
        <v>0</v>
      </c>
      <c r="BW219" s="14">
        <f t="shared" si="267"/>
        <v>0</v>
      </c>
      <c r="BX219" s="14">
        <f t="shared" si="267"/>
        <v>0</v>
      </c>
      <c r="BY219" s="14">
        <f t="shared" si="267"/>
        <v>0</v>
      </c>
      <c r="BZ219" s="14">
        <f t="shared" si="267"/>
        <v>0</v>
      </c>
      <c r="CA219" s="14">
        <f t="shared" si="267"/>
        <v>0</v>
      </c>
      <c r="CB219" s="14">
        <f t="shared" si="267"/>
        <v>0</v>
      </c>
      <c r="CC219" s="14">
        <f t="shared" si="267"/>
        <v>0</v>
      </c>
      <c r="CD219" s="14">
        <f t="shared" si="267"/>
        <v>0</v>
      </c>
      <c r="CE219" s="14">
        <f t="shared" si="267"/>
        <v>0</v>
      </c>
      <c r="CF219" s="14">
        <f t="shared" si="267"/>
        <v>0</v>
      </c>
      <c r="CG219" s="14">
        <f t="shared" si="267"/>
        <v>0</v>
      </c>
      <c r="CH219" s="14">
        <f t="shared" si="267"/>
        <v>0</v>
      </c>
      <c r="CI219" s="14">
        <f t="shared" si="267"/>
        <v>0</v>
      </c>
      <c r="CJ219" s="14">
        <f t="shared" si="267"/>
        <v>0</v>
      </c>
      <c r="CK219" s="14">
        <f t="shared" si="267"/>
        <v>0</v>
      </c>
      <c r="CL219" s="14">
        <f t="shared" si="267"/>
        <v>0</v>
      </c>
      <c r="CM219" s="14">
        <f t="shared" si="267"/>
        <v>0</v>
      </c>
      <c r="CN219" s="14">
        <f t="shared" si="267"/>
        <v>0</v>
      </c>
      <c r="CO219" s="14">
        <f t="shared" si="267"/>
        <v>0</v>
      </c>
      <c r="CP219" s="14">
        <f t="shared" si="267"/>
        <v>0</v>
      </c>
      <c r="CQ219" s="14">
        <f t="shared" si="267"/>
        <v>0</v>
      </c>
      <c r="CR219" s="14">
        <f t="shared" si="267"/>
        <v>0</v>
      </c>
      <c r="CS219" s="14">
        <f t="shared" si="267"/>
        <v>0</v>
      </c>
      <c r="CT219" s="14">
        <f t="shared" si="267"/>
        <v>0</v>
      </c>
      <c r="CU219" s="14">
        <f t="shared" si="267"/>
        <v>0</v>
      </c>
      <c r="CV219" s="14">
        <f t="shared" si="267"/>
        <v>0</v>
      </c>
      <c r="CW219" s="14">
        <f t="shared" si="267"/>
        <v>0</v>
      </c>
      <c r="CX219" s="14">
        <f t="shared" si="267"/>
        <v>0</v>
      </c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  <c r="EA219" s="14"/>
      <c r="EB219" s="14"/>
      <c r="EC219" s="14"/>
      <c r="ED219" s="14"/>
      <c r="EE219" s="14"/>
      <c r="EF219" s="14"/>
      <c r="EG219" s="14"/>
      <c r="EH219" s="14"/>
      <c r="EI219" s="14"/>
      <c r="EJ219" s="14"/>
      <c r="EK219" s="14"/>
      <c r="EL219" s="14"/>
      <c r="EM219" s="14"/>
      <c r="EN219" s="14"/>
      <c r="EO219" s="14"/>
      <c r="EP219" s="14"/>
      <c r="EQ219" s="14"/>
      <c r="ER219" s="14"/>
      <c r="ES219" s="14"/>
      <c r="ET219" s="14"/>
      <c r="EU219" s="14"/>
      <c r="EV219" s="14"/>
      <c r="EW219" s="14"/>
      <c r="EX219" s="14"/>
      <c r="EY219" s="14"/>
      <c r="EZ219" s="14"/>
      <c r="FA219" s="14"/>
      <c r="FB219" s="14"/>
      <c r="FC219" s="14"/>
      <c r="FD219" s="14"/>
      <c r="FE219" s="14"/>
      <c r="FF219" s="14"/>
      <c r="FG219" s="14"/>
      <c r="FH219" s="14"/>
      <c r="FI219" s="14"/>
      <c r="FJ219" s="14"/>
      <c r="FK219" s="14"/>
      <c r="FL219" s="14"/>
      <c r="FM219" s="14"/>
      <c r="FN219" s="14"/>
      <c r="FO219" s="14"/>
      <c r="FP219" s="14"/>
      <c r="FQ219" s="14"/>
      <c r="FR219" s="14"/>
      <c r="FS219" s="14"/>
      <c r="FT219" s="14"/>
      <c r="FU219" s="14"/>
      <c r="FV219" s="14"/>
      <c r="FW219" s="14"/>
      <c r="FX219" s="14"/>
      <c r="FY219" s="14"/>
      <c r="FZ219" s="14"/>
      <c r="GA219" s="14"/>
      <c r="GB219" s="14"/>
      <c r="GC219" s="14"/>
      <c r="GD219" s="14"/>
      <c r="GE219" s="14"/>
      <c r="GF219" s="14"/>
      <c r="GG219" s="14"/>
      <c r="GH219" s="14"/>
      <c r="GI219" s="14"/>
      <c r="GJ219" s="14"/>
      <c r="GK219" s="14"/>
      <c r="GL219" s="14"/>
      <c r="GM219" s="14"/>
      <c r="GN219" s="14"/>
      <c r="GO219" s="14"/>
      <c r="GP219" s="14"/>
      <c r="GQ219" s="14"/>
      <c r="GR219" s="14"/>
      <c r="GS219" s="14"/>
      <c r="GT219" s="14"/>
      <c r="GU219" s="14"/>
      <c r="GV219" s="14"/>
      <c r="GW219" s="14"/>
      <c r="GX219" s="14"/>
      <c r="GY219" s="14"/>
      <c r="GZ219" s="14"/>
      <c r="HA219" s="14"/>
      <c r="HB219" s="14"/>
      <c r="HC219" s="14"/>
      <c r="HD219" s="14"/>
      <c r="HE219" s="14"/>
      <c r="HF219" s="14"/>
      <c r="HG219" s="14"/>
      <c r="HH219" s="14"/>
      <c r="HI219" s="14"/>
      <c r="HJ219" s="14"/>
      <c r="HK219" s="14"/>
      <c r="HL219" s="14"/>
      <c r="HM219" s="14"/>
      <c r="HN219" s="14"/>
      <c r="HO219" s="14"/>
      <c r="HP219" s="14"/>
      <c r="HQ219" s="14"/>
      <c r="HR219" s="14"/>
      <c r="HS219" s="14"/>
      <c r="HT219" s="14"/>
      <c r="HU219" s="14"/>
      <c r="HV219" s="14"/>
      <c r="HW219" s="14"/>
      <c r="HX219" s="14"/>
      <c r="HY219" s="14"/>
      <c r="HZ219" s="14"/>
      <c r="IA219" s="14"/>
      <c r="IB219" s="14"/>
      <c r="IC219" s="14"/>
      <c r="ID219" s="14"/>
      <c r="IE219" s="14"/>
      <c r="IF219" s="14"/>
      <c r="IG219" s="14"/>
      <c r="IH219" s="14"/>
      <c r="II219" s="14"/>
      <c r="IJ219" s="14"/>
      <c r="IK219" s="14"/>
      <c r="IL219" s="14"/>
      <c r="IM219" s="14"/>
      <c r="IN219" s="14"/>
      <c r="IO219" s="14"/>
      <c r="IP219" s="14"/>
      <c r="IQ219" s="14"/>
      <c r="IR219" s="14"/>
      <c r="IS219" s="14"/>
    </row>
    <row r="220" spans="1:253" ht="15">
      <c r="A220" s="13" t="s">
        <v>119</v>
      </c>
      <c r="B220" s="14">
        <f t="shared" si="219"/>
        <v>0</v>
      </c>
      <c r="C220" s="14">
        <f aca="true" t="shared" si="268" ref="C220:BM220">C189+C158</f>
        <v>0</v>
      </c>
      <c r="D220" s="14">
        <f t="shared" si="268"/>
        <v>0</v>
      </c>
      <c r="E220" s="14">
        <f t="shared" si="268"/>
        <v>0</v>
      </c>
      <c r="F220" s="14">
        <f t="shared" si="268"/>
        <v>0</v>
      </c>
      <c r="G220" s="14">
        <f t="shared" si="268"/>
        <v>0</v>
      </c>
      <c r="H220" s="14">
        <f t="shared" si="268"/>
        <v>0</v>
      </c>
      <c r="I220" s="14">
        <f t="shared" si="268"/>
        <v>0</v>
      </c>
      <c r="J220" s="14">
        <f t="shared" si="268"/>
        <v>0</v>
      </c>
      <c r="K220" s="14">
        <f t="shared" si="268"/>
        <v>0</v>
      </c>
      <c r="L220" s="14">
        <f t="shared" si="268"/>
        <v>0</v>
      </c>
      <c r="M220" s="14">
        <f t="shared" si="268"/>
        <v>0</v>
      </c>
      <c r="N220" s="14">
        <f t="shared" si="268"/>
        <v>0</v>
      </c>
      <c r="O220" s="14">
        <f t="shared" si="268"/>
        <v>0</v>
      </c>
      <c r="P220" s="14">
        <f t="shared" si="268"/>
        <v>0</v>
      </c>
      <c r="Q220" s="14">
        <f t="shared" si="268"/>
        <v>0</v>
      </c>
      <c r="R220" s="14">
        <f t="shared" si="268"/>
        <v>0</v>
      </c>
      <c r="S220" s="14">
        <f t="shared" si="268"/>
        <v>0</v>
      </c>
      <c r="T220" s="14">
        <f t="shared" si="268"/>
        <v>0</v>
      </c>
      <c r="U220" s="14">
        <f t="shared" si="268"/>
        <v>0</v>
      </c>
      <c r="V220" s="14">
        <f t="shared" si="268"/>
        <v>0</v>
      </c>
      <c r="W220" s="14">
        <f t="shared" si="268"/>
        <v>0</v>
      </c>
      <c r="X220" s="14">
        <f t="shared" si="268"/>
        <v>0</v>
      </c>
      <c r="Y220" s="14">
        <f t="shared" si="268"/>
        <v>0</v>
      </c>
      <c r="Z220" s="14">
        <f t="shared" si="268"/>
        <v>0</v>
      </c>
      <c r="AA220" s="14">
        <f t="shared" si="268"/>
        <v>0</v>
      </c>
      <c r="AB220" s="14">
        <f t="shared" si="268"/>
        <v>0</v>
      </c>
      <c r="AC220" s="14">
        <f t="shared" si="268"/>
        <v>0</v>
      </c>
      <c r="AD220" s="14">
        <f t="shared" si="268"/>
        <v>0</v>
      </c>
      <c r="AE220" s="14">
        <f t="shared" si="268"/>
        <v>0</v>
      </c>
      <c r="AF220" s="14">
        <f t="shared" si="268"/>
        <v>0</v>
      </c>
      <c r="AG220" s="14">
        <f t="shared" si="268"/>
        <v>0</v>
      </c>
      <c r="AH220" s="14">
        <f t="shared" si="268"/>
        <v>0</v>
      </c>
      <c r="AI220" s="14">
        <f t="shared" si="268"/>
        <v>0</v>
      </c>
      <c r="AJ220" s="14">
        <f t="shared" si="268"/>
        <v>0</v>
      </c>
      <c r="AK220" s="14">
        <f t="shared" si="268"/>
        <v>0</v>
      </c>
      <c r="AL220" s="14">
        <f t="shared" si="268"/>
        <v>0</v>
      </c>
      <c r="AM220" s="14">
        <f t="shared" si="268"/>
        <v>0</v>
      </c>
      <c r="AN220" s="14">
        <f t="shared" si="268"/>
        <v>0</v>
      </c>
      <c r="AO220" s="14">
        <f t="shared" si="268"/>
        <v>0</v>
      </c>
      <c r="AP220" s="14">
        <f t="shared" si="268"/>
        <v>0</v>
      </c>
      <c r="AQ220" s="14">
        <f t="shared" si="268"/>
        <v>0</v>
      </c>
      <c r="AR220" s="14">
        <f t="shared" si="268"/>
        <v>0</v>
      </c>
      <c r="AS220" s="14">
        <f t="shared" si="268"/>
        <v>0</v>
      </c>
      <c r="AT220" s="14">
        <f t="shared" si="268"/>
        <v>0</v>
      </c>
      <c r="AU220" s="14">
        <f t="shared" si="268"/>
        <v>0</v>
      </c>
      <c r="AV220" s="14">
        <f t="shared" si="268"/>
        <v>0</v>
      </c>
      <c r="AW220" s="14">
        <f t="shared" si="268"/>
        <v>0</v>
      </c>
      <c r="AX220" s="14">
        <f t="shared" si="268"/>
        <v>0</v>
      </c>
      <c r="AY220" s="14"/>
      <c r="AZ220" s="14"/>
      <c r="BA220" s="14">
        <f t="shared" si="268"/>
        <v>0</v>
      </c>
      <c r="BB220" s="14">
        <f t="shared" si="268"/>
        <v>0</v>
      </c>
      <c r="BC220" s="14">
        <f t="shared" si="268"/>
        <v>0</v>
      </c>
      <c r="BD220" s="14"/>
      <c r="BE220" s="14">
        <f t="shared" si="268"/>
        <v>0</v>
      </c>
      <c r="BF220" s="14">
        <f t="shared" si="268"/>
        <v>0</v>
      </c>
      <c r="BG220" s="14">
        <f t="shared" si="268"/>
        <v>0</v>
      </c>
      <c r="BH220" s="14">
        <f t="shared" si="268"/>
        <v>0</v>
      </c>
      <c r="BI220" s="14">
        <f t="shared" si="268"/>
        <v>0</v>
      </c>
      <c r="BJ220" s="14">
        <f t="shared" si="268"/>
        <v>0</v>
      </c>
      <c r="BK220" s="14">
        <f t="shared" si="268"/>
        <v>0</v>
      </c>
      <c r="BL220" s="14">
        <f t="shared" si="268"/>
        <v>0</v>
      </c>
      <c r="BM220" s="14">
        <f t="shared" si="268"/>
        <v>0</v>
      </c>
      <c r="BN220" s="14">
        <f aca="true" t="shared" si="269" ref="BN220:CX220">BN189+BN158</f>
        <v>0</v>
      </c>
      <c r="BO220" s="14">
        <f t="shared" si="269"/>
        <v>0</v>
      </c>
      <c r="BP220" s="14">
        <f t="shared" si="269"/>
        <v>0</v>
      </c>
      <c r="BQ220" s="14">
        <f t="shared" si="269"/>
        <v>0</v>
      </c>
      <c r="BR220" s="14">
        <f t="shared" si="269"/>
        <v>0</v>
      </c>
      <c r="BS220" s="14">
        <f t="shared" si="269"/>
        <v>0</v>
      </c>
      <c r="BT220" s="14">
        <f t="shared" si="269"/>
        <v>0</v>
      </c>
      <c r="BU220" s="14">
        <f t="shared" si="269"/>
        <v>0</v>
      </c>
      <c r="BV220" s="14">
        <f t="shared" si="269"/>
        <v>0</v>
      </c>
      <c r="BW220" s="14">
        <f t="shared" si="269"/>
        <v>0</v>
      </c>
      <c r="BX220" s="14">
        <f t="shared" si="269"/>
        <v>0</v>
      </c>
      <c r="BY220" s="14">
        <f t="shared" si="269"/>
        <v>0</v>
      </c>
      <c r="BZ220" s="14">
        <f t="shared" si="269"/>
        <v>0</v>
      </c>
      <c r="CA220" s="14">
        <f t="shared" si="269"/>
        <v>0</v>
      </c>
      <c r="CB220" s="14">
        <f t="shared" si="269"/>
        <v>0</v>
      </c>
      <c r="CC220" s="14">
        <f t="shared" si="269"/>
        <v>0</v>
      </c>
      <c r="CD220" s="14">
        <f t="shared" si="269"/>
        <v>0</v>
      </c>
      <c r="CE220" s="14">
        <f t="shared" si="269"/>
        <v>0</v>
      </c>
      <c r="CF220" s="14">
        <f t="shared" si="269"/>
        <v>0</v>
      </c>
      <c r="CG220" s="14">
        <f t="shared" si="269"/>
        <v>0</v>
      </c>
      <c r="CH220" s="14">
        <f t="shared" si="269"/>
        <v>0</v>
      </c>
      <c r="CI220" s="14">
        <f t="shared" si="269"/>
        <v>0</v>
      </c>
      <c r="CJ220" s="14">
        <f t="shared" si="269"/>
        <v>0</v>
      </c>
      <c r="CK220" s="14">
        <f t="shared" si="269"/>
        <v>0</v>
      </c>
      <c r="CL220" s="14">
        <f t="shared" si="269"/>
        <v>0</v>
      </c>
      <c r="CM220" s="14">
        <f t="shared" si="269"/>
        <v>0</v>
      </c>
      <c r="CN220" s="14">
        <f t="shared" si="269"/>
        <v>0</v>
      </c>
      <c r="CO220" s="14">
        <f t="shared" si="269"/>
        <v>0</v>
      </c>
      <c r="CP220" s="14">
        <f t="shared" si="269"/>
        <v>0</v>
      </c>
      <c r="CQ220" s="14">
        <f t="shared" si="269"/>
        <v>0</v>
      </c>
      <c r="CR220" s="14">
        <f t="shared" si="269"/>
        <v>0</v>
      </c>
      <c r="CS220" s="14">
        <f t="shared" si="269"/>
        <v>0</v>
      </c>
      <c r="CT220" s="14">
        <f t="shared" si="269"/>
        <v>0</v>
      </c>
      <c r="CU220" s="14">
        <f t="shared" si="269"/>
        <v>0</v>
      </c>
      <c r="CV220" s="14">
        <f t="shared" si="269"/>
        <v>0</v>
      </c>
      <c r="CW220" s="14">
        <f t="shared" si="269"/>
        <v>0</v>
      </c>
      <c r="CX220" s="14">
        <f t="shared" si="269"/>
        <v>0</v>
      </c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/>
      <c r="EA220" s="14"/>
      <c r="EB220" s="14"/>
      <c r="EC220" s="14"/>
      <c r="ED220" s="14"/>
      <c r="EE220" s="14"/>
      <c r="EF220" s="14"/>
      <c r="EG220" s="14"/>
      <c r="EH220" s="14"/>
      <c r="EI220" s="14"/>
      <c r="EJ220" s="14"/>
      <c r="EK220" s="14"/>
      <c r="EL220" s="14"/>
      <c r="EM220" s="14"/>
      <c r="EN220" s="14"/>
      <c r="EO220" s="14"/>
      <c r="EP220" s="14"/>
      <c r="EQ220" s="14"/>
      <c r="ER220" s="14"/>
      <c r="ES220" s="14"/>
      <c r="ET220" s="14"/>
      <c r="EU220" s="14"/>
      <c r="EV220" s="14"/>
      <c r="EW220" s="14"/>
      <c r="EX220" s="14"/>
      <c r="EY220" s="14"/>
      <c r="EZ220" s="14"/>
      <c r="FA220" s="14"/>
      <c r="FB220" s="14"/>
      <c r="FC220" s="14"/>
      <c r="FD220" s="14"/>
      <c r="FE220" s="14"/>
      <c r="FF220" s="14"/>
      <c r="FG220" s="14"/>
      <c r="FH220" s="14"/>
      <c r="FI220" s="14"/>
      <c r="FJ220" s="14"/>
      <c r="FK220" s="14"/>
      <c r="FL220" s="14"/>
      <c r="FM220" s="14"/>
      <c r="FN220" s="14"/>
      <c r="FO220" s="14"/>
      <c r="FP220" s="14"/>
      <c r="FQ220" s="14"/>
      <c r="FR220" s="14"/>
      <c r="FS220" s="14"/>
      <c r="FT220" s="14"/>
      <c r="FU220" s="14"/>
      <c r="FV220" s="14"/>
      <c r="FW220" s="14"/>
      <c r="FX220" s="14"/>
      <c r="FY220" s="14"/>
      <c r="FZ220" s="14"/>
      <c r="GA220" s="14"/>
      <c r="GB220" s="14"/>
      <c r="GC220" s="14"/>
      <c r="GD220" s="14"/>
      <c r="GE220" s="14"/>
      <c r="GF220" s="14"/>
      <c r="GG220" s="14"/>
      <c r="GH220" s="14"/>
      <c r="GI220" s="14"/>
      <c r="GJ220" s="14"/>
      <c r="GK220" s="14"/>
      <c r="GL220" s="14"/>
      <c r="GM220" s="14"/>
      <c r="GN220" s="14"/>
      <c r="GO220" s="14"/>
      <c r="GP220" s="14"/>
      <c r="GQ220" s="14"/>
      <c r="GR220" s="14"/>
      <c r="GS220" s="14"/>
      <c r="GT220" s="14"/>
      <c r="GU220" s="14"/>
      <c r="GV220" s="14"/>
      <c r="GW220" s="14"/>
      <c r="GX220" s="14"/>
      <c r="GY220" s="14"/>
      <c r="GZ220" s="14"/>
      <c r="HA220" s="14"/>
      <c r="HB220" s="14"/>
      <c r="HC220" s="14"/>
      <c r="HD220" s="14"/>
      <c r="HE220" s="14"/>
      <c r="HF220" s="14"/>
      <c r="HG220" s="14"/>
      <c r="HH220" s="14"/>
      <c r="HI220" s="14"/>
      <c r="HJ220" s="14"/>
      <c r="HK220" s="14"/>
      <c r="HL220" s="14"/>
      <c r="HM220" s="14"/>
      <c r="HN220" s="14"/>
      <c r="HO220" s="14"/>
      <c r="HP220" s="14"/>
      <c r="HQ220" s="14"/>
      <c r="HR220" s="14"/>
      <c r="HS220" s="14"/>
      <c r="HT220" s="14"/>
      <c r="HU220" s="14"/>
      <c r="HV220" s="14"/>
      <c r="HW220" s="14"/>
      <c r="HX220" s="14"/>
      <c r="HY220" s="14"/>
      <c r="HZ220" s="14"/>
      <c r="IA220" s="14"/>
      <c r="IB220" s="14"/>
      <c r="IC220" s="14"/>
      <c r="ID220" s="14"/>
      <c r="IE220" s="14"/>
      <c r="IF220" s="14"/>
      <c r="IG220" s="14"/>
      <c r="IH220" s="14"/>
      <c r="II220" s="14"/>
      <c r="IJ220" s="14"/>
      <c r="IK220" s="14"/>
      <c r="IL220" s="14"/>
      <c r="IM220" s="14"/>
      <c r="IN220" s="14"/>
      <c r="IO220" s="14"/>
      <c r="IP220" s="14"/>
      <c r="IQ220" s="14"/>
      <c r="IR220" s="14"/>
      <c r="IS220" s="14"/>
    </row>
    <row r="221" spans="1:253" ht="15">
      <c r="A221" s="13" t="s">
        <v>104</v>
      </c>
      <c r="B221" s="14">
        <f t="shared" si="219"/>
        <v>0.017538731365097926</v>
      </c>
      <c r="C221" s="14">
        <f aca="true" t="shared" si="270" ref="C221:BM221">C190+C159</f>
        <v>5.49131417352715</v>
      </c>
      <c r="D221" s="14">
        <f t="shared" si="270"/>
        <v>3.865568181818182</v>
      </c>
      <c r="E221" s="14">
        <f t="shared" si="270"/>
        <v>0</v>
      </c>
      <c r="F221" s="14">
        <f t="shared" si="270"/>
        <v>0</v>
      </c>
      <c r="G221" s="14">
        <f t="shared" si="270"/>
        <v>2.185117183281132</v>
      </c>
      <c r="H221" s="14">
        <f t="shared" si="270"/>
        <v>43.85916824034335</v>
      </c>
      <c r="I221" s="14">
        <f t="shared" si="270"/>
        <v>0</v>
      </c>
      <c r="J221" s="14">
        <f t="shared" si="270"/>
        <v>0</v>
      </c>
      <c r="K221" s="14">
        <f t="shared" si="270"/>
        <v>0.04070753574024715</v>
      </c>
      <c r="L221" s="14">
        <f t="shared" si="270"/>
        <v>1.9899000000000002</v>
      </c>
      <c r="M221" s="14">
        <f t="shared" si="270"/>
        <v>1.0562225806451615</v>
      </c>
      <c r="N221" s="14">
        <f t="shared" si="270"/>
        <v>0.03772382221707134</v>
      </c>
      <c r="O221" s="14">
        <f t="shared" si="270"/>
        <v>24.59500568427166</v>
      </c>
      <c r="P221" s="14">
        <f t="shared" si="270"/>
        <v>4.133131470990428</v>
      </c>
      <c r="Q221" s="14">
        <f t="shared" si="270"/>
        <v>13.56497908171371</v>
      </c>
      <c r="R221" s="14">
        <f t="shared" si="270"/>
        <v>1.3564979081713713</v>
      </c>
      <c r="S221" s="14">
        <f t="shared" si="270"/>
        <v>0.09181167555430816</v>
      </c>
      <c r="T221" s="14">
        <f t="shared" si="270"/>
        <v>2.0845250189021147</v>
      </c>
      <c r="U221" s="14">
        <f t="shared" si="270"/>
        <v>0.2106790481717934</v>
      </c>
      <c r="V221" s="14">
        <f t="shared" si="270"/>
        <v>0.4760751635012034</v>
      </c>
      <c r="W221" s="14">
        <f t="shared" si="270"/>
        <v>0.03033800494641385</v>
      </c>
      <c r="X221" s="14">
        <f t="shared" si="270"/>
        <v>11.559165733000086</v>
      </c>
      <c r="Y221" s="14">
        <f t="shared" si="270"/>
        <v>3.1700864636895405</v>
      </c>
      <c r="Z221" s="14">
        <f t="shared" si="270"/>
        <v>0.05514910872687336</v>
      </c>
      <c r="AA221" s="14">
        <f t="shared" si="270"/>
        <v>75.48989331467965</v>
      </c>
      <c r="AB221" s="14">
        <f t="shared" si="270"/>
        <v>11.32100214326042</v>
      </c>
      <c r="AC221" s="14">
        <f t="shared" si="270"/>
        <v>0</v>
      </c>
      <c r="AD221" s="14">
        <f t="shared" si="270"/>
        <v>1.7818155856209619</v>
      </c>
      <c r="AE221" s="14">
        <f t="shared" si="270"/>
        <v>0.10069294066695539</v>
      </c>
      <c r="AF221" s="14">
        <f t="shared" si="270"/>
        <v>0</v>
      </c>
      <c r="AG221" s="14">
        <f t="shared" si="270"/>
        <v>0</v>
      </c>
      <c r="AH221" s="14">
        <f t="shared" si="270"/>
        <v>168.67833814370348</v>
      </c>
      <c r="AI221" s="14">
        <f t="shared" si="270"/>
        <v>19.49282219245886</v>
      </c>
      <c r="AJ221" s="14">
        <f t="shared" si="270"/>
        <v>1.7075460646791953</v>
      </c>
      <c r="AK221" s="14">
        <f t="shared" si="270"/>
        <v>3.1868465583743117</v>
      </c>
      <c r="AL221" s="14">
        <f t="shared" si="270"/>
        <v>2.808897064217783</v>
      </c>
      <c r="AM221" s="14">
        <f t="shared" si="270"/>
        <v>103.14412364659846</v>
      </c>
      <c r="AN221" s="14">
        <f t="shared" si="270"/>
        <v>5.4832296843010475</v>
      </c>
      <c r="AO221" s="14">
        <f t="shared" si="270"/>
        <v>0</v>
      </c>
      <c r="AP221" s="14">
        <f t="shared" si="270"/>
        <v>8.308974828582054</v>
      </c>
      <c r="AQ221" s="14">
        <f t="shared" si="270"/>
        <v>0</v>
      </c>
      <c r="AR221" s="14">
        <f t="shared" si="270"/>
        <v>0.2484500661160608</v>
      </c>
      <c r="AS221" s="14">
        <f t="shared" si="270"/>
        <v>0</v>
      </c>
      <c r="AT221" s="14">
        <f t="shared" si="270"/>
        <v>0.28772878024812676</v>
      </c>
      <c r="AU221" s="14">
        <f t="shared" si="270"/>
        <v>10.174772795366023</v>
      </c>
      <c r="AV221" s="14">
        <f t="shared" si="270"/>
        <v>0.8011300575118555</v>
      </c>
      <c r="AW221" s="14">
        <f t="shared" si="270"/>
        <v>0.6524655760856773</v>
      </c>
      <c r="AX221" s="14">
        <f t="shared" si="270"/>
        <v>18.48257980878302</v>
      </c>
      <c r="AY221" s="14"/>
      <c r="AZ221" s="14"/>
      <c r="BA221" s="14">
        <f t="shared" si="270"/>
        <v>63.635898703939745</v>
      </c>
      <c r="BB221" s="14">
        <f t="shared" si="270"/>
        <v>0.20581712938560764</v>
      </c>
      <c r="BC221" s="14">
        <f t="shared" si="270"/>
        <v>0</v>
      </c>
      <c r="BD221" s="14"/>
      <c r="BE221" s="14">
        <f t="shared" si="270"/>
        <v>1.2133069757365684</v>
      </c>
      <c r="BF221" s="14">
        <f t="shared" si="270"/>
        <v>0.2220155925899435</v>
      </c>
      <c r="BG221" s="14">
        <f t="shared" si="270"/>
        <v>0</v>
      </c>
      <c r="BH221" s="14">
        <f t="shared" si="270"/>
        <v>151.76000590584061</v>
      </c>
      <c r="BI221" s="14">
        <f t="shared" si="270"/>
        <v>0.4635479951397327</v>
      </c>
      <c r="BJ221" s="14">
        <f t="shared" si="270"/>
        <v>0</v>
      </c>
      <c r="BK221" s="14">
        <f t="shared" si="270"/>
        <v>0.10129235068110375</v>
      </c>
      <c r="BL221" s="14">
        <f t="shared" si="270"/>
        <v>0</v>
      </c>
      <c r="BM221" s="14">
        <f t="shared" si="270"/>
        <v>0</v>
      </c>
      <c r="BN221" s="14">
        <f aca="true" t="shared" si="271" ref="BN221:CX221">BN190+BN159</f>
        <v>0</v>
      </c>
      <c r="BO221" s="14">
        <f t="shared" si="271"/>
        <v>2.9230799598974726</v>
      </c>
      <c r="BP221" s="14">
        <f t="shared" si="271"/>
        <v>1.7791314790707013</v>
      </c>
      <c r="BQ221" s="14">
        <f t="shared" si="271"/>
        <v>0</v>
      </c>
      <c r="BR221" s="14">
        <f t="shared" si="271"/>
        <v>0</v>
      </c>
      <c r="BS221" s="14">
        <f t="shared" si="271"/>
        <v>0</v>
      </c>
      <c r="BT221" s="14">
        <f t="shared" si="271"/>
        <v>0.03142852513692363</v>
      </c>
      <c r="BU221" s="14">
        <f t="shared" si="271"/>
        <v>0.6771772501247567</v>
      </c>
      <c r="BV221" s="14">
        <f t="shared" si="271"/>
        <v>0</v>
      </c>
      <c r="BW221" s="14">
        <f t="shared" si="271"/>
        <v>0</v>
      </c>
      <c r="BX221" s="14">
        <f t="shared" si="271"/>
        <v>0</v>
      </c>
      <c r="BY221" s="14">
        <f t="shared" si="271"/>
        <v>0</v>
      </c>
      <c r="BZ221" s="14">
        <f t="shared" si="271"/>
        <v>0</v>
      </c>
      <c r="CA221" s="14">
        <f t="shared" si="271"/>
        <v>0</v>
      </c>
      <c r="CB221" s="14">
        <f t="shared" si="271"/>
        <v>0</v>
      </c>
      <c r="CC221" s="14">
        <f t="shared" si="271"/>
        <v>0</v>
      </c>
      <c r="CD221" s="14">
        <f t="shared" si="271"/>
        <v>0</v>
      </c>
      <c r="CE221" s="14">
        <f t="shared" si="271"/>
        <v>0</v>
      </c>
      <c r="CF221" s="14">
        <f t="shared" si="271"/>
        <v>0.2398738437258894</v>
      </c>
      <c r="CG221" s="14">
        <f t="shared" si="271"/>
        <v>0</v>
      </c>
      <c r="CH221" s="14">
        <f t="shared" si="271"/>
        <v>0.0338863395693611</v>
      </c>
      <c r="CI221" s="14">
        <f t="shared" si="271"/>
        <v>3.4896483612368434</v>
      </c>
      <c r="CJ221" s="14">
        <f t="shared" si="271"/>
        <v>0</v>
      </c>
      <c r="CK221" s="14">
        <f t="shared" si="271"/>
        <v>0.6296764865353335</v>
      </c>
      <c r="CL221" s="14">
        <f t="shared" si="271"/>
        <v>0</v>
      </c>
      <c r="CM221" s="14">
        <f t="shared" si="271"/>
        <v>0</v>
      </c>
      <c r="CN221" s="14">
        <f t="shared" si="271"/>
        <v>0</v>
      </c>
      <c r="CO221" s="14">
        <f t="shared" si="271"/>
        <v>0</v>
      </c>
      <c r="CP221" s="14">
        <f t="shared" si="271"/>
        <v>0</v>
      </c>
      <c r="CQ221" s="14">
        <f t="shared" si="271"/>
        <v>0</v>
      </c>
      <c r="CR221" s="14">
        <f t="shared" si="271"/>
        <v>0</v>
      </c>
      <c r="CS221" s="14">
        <f t="shared" si="271"/>
        <v>0</v>
      </c>
      <c r="CT221" s="14">
        <f t="shared" si="271"/>
        <v>0</v>
      </c>
      <c r="CU221" s="14">
        <f t="shared" si="271"/>
        <v>0</v>
      </c>
      <c r="CV221" s="14">
        <f t="shared" si="271"/>
        <v>0</v>
      </c>
      <c r="CW221" s="14">
        <f t="shared" si="271"/>
        <v>0</v>
      </c>
      <c r="CX221" s="14">
        <f t="shared" si="271"/>
        <v>0</v>
      </c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  <c r="EA221" s="14"/>
      <c r="EB221" s="14"/>
      <c r="EC221" s="14"/>
      <c r="ED221" s="14"/>
      <c r="EE221" s="14"/>
      <c r="EF221" s="14"/>
      <c r="EG221" s="14"/>
      <c r="EH221" s="14"/>
      <c r="EI221" s="14"/>
      <c r="EJ221" s="14"/>
      <c r="EK221" s="14"/>
      <c r="EL221" s="14"/>
      <c r="EM221" s="14"/>
      <c r="EN221" s="14"/>
      <c r="EO221" s="14"/>
      <c r="EP221" s="14"/>
      <c r="EQ221" s="14"/>
      <c r="ER221" s="14"/>
      <c r="ES221" s="14"/>
      <c r="ET221" s="14"/>
      <c r="EU221" s="14"/>
      <c r="EV221" s="14"/>
      <c r="EW221" s="14"/>
      <c r="EX221" s="14"/>
      <c r="EY221" s="14"/>
      <c r="EZ221" s="14"/>
      <c r="FA221" s="14"/>
      <c r="FB221" s="14"/>
      <c r="FC221" s="14"/>
      <c r="FD221" s="14"/>
      <c r="FE221" s="14"/>
      <c r="FF221" s="14"/>
      <c r="FG221" s="14"/>
      <c r="FH221" s="14"/>
      <c r="FI221" s="14"/>
      <c r="FJ221" s="14"/>
      <c r="FK221" s="14"/>
      <c r="FL221" s="14"/>
      <c r="FM221" s="14"/>
      <c r="FN221" s="14"/>
      <c r="FO221" s="14"/>
      <c r="FP221" s="14"/>
      <c r="FQ221" s="14"/>
      <c r="FR221" s="14"/>
      <c r="FS221" s="14"/>
      <c r="FT221" s="14"/>
      <c r="FU221" s="14"/>
      <c r="FV221" s="14"/>
      <c r="FW221" s="14"/>
      <c r="FX221" s="14"/>
      <c r="FY221" s="14"/>
      <c r="FZ221" s="14"/>
      <c r="GA221" s="14"/>
      <c r="GB221" s="14"/>
      <c r="GC221" s="14"/>
      <c r="GD221" s="14"/>
      <c r="GE221" s="14"/>
      <c r="GF221" s="14"/>
      <c r="GG221" s="14"/>
      <c r="GH221" s="14"/>
      <c r="GI221" s="14"/>
      <c r="GJ221" s="14"/>
      <c r="GK221" s="14"/>
      <c r="GL221" s="14"/>
      <c r="GM221" s="14"/>
      <c r="GN221" s="14"/>
      <c r="GO221" s="14"/>
      <c r="GP221" s="14"/>
      <c r="GQ221" s="14"/>
      <c r="GR221" s="14"/>
      <c r="GS221" s="14"/>
      <c r="GT221" s="14"/>
      <c r="GU221" s="14"/>
      <c r="GV221" s="14"/>
      <c r="GW221" s="14"/>
      <c r="GX221" s="14"/>
      <c r="GY221" s="14"/>
      <c r="GZ221" s="14"/>
      <c r="HA221" s="14"/>
      <c r="HB221" s="14"/>
      <c r="HC221" s="14"/>
      <c r="HD221" s="14"/>
      <c r="HE221" s="14"/>
      <c r="HF221" s="14"/>
      <c r="HG221" s="14"/>
      <c r="HH221" s="14"/>
      <c r="HI221" s="14"/>
      <c r="HJ221" s="14"/>
      <c r="HK221" s="14"/>
      <c r="HL221" s="14"/>
      <c r="HM221" s="14"/>
      <c r="HN221" s="14"/>
      <c r="HO221" s="14"/>
      <c r="HP221" s="14"/>
      <c r="HQ221" s="14"/>
      <c r="HR221" s="14"/>
      <c r="HS221" s="14"/>
      <c r="HT221" s="14"/>
      <c r="HU221" s="14"/>
      <c r="HV221" s="14"/>
      <c r="HW221" s="14"/>
      <c r="HX221" s="14"/>
      <c r="HY221" s="14"/>
      <c r="HZ221" s="14"/>
      <c r="IA221" s="14"/>
      <c r="IB221" s="14"/>
      <c r="IC221" s="14"/>
      <c r="ID221" s="14"/>
      <c r="IE221" s="14"/>
      <c r="IF221" s="14"/>
      <c r="IG221" s="14"/>
      <c r="IH221" s="14"/>
      <c r="II221" s="14"/>
      <c r="IJ221" s="14"/>
      <c r="IK221" s="14"/>
      <c r="IL221" s="14"/>
      <c r="IM221" s="14"/>
      <c r="IN221" s="14"/>
      <c r="IO221" s="14"/>
      <c r="IP221" s="14"/>
      <c r="IQ221" s="14"/>
      <c r="IR221" s="14"/>
      <c r="IS221" s="14"/>
    </row>
    <row r="222" spans="1:253" ht="15">
      <c r="A222" s="13" t="s">
        <v>118</v>
      </c>
      <c r="B222" s="14">
        <f t="shared" si="219"/>
        <v>0.504908561619459</v>
      </c>
      <c r="C222" s="14">
        <f aca="true" t="shared" si="272" ref="C222:BM222">C191+C160</f>
        <v>296.8930766760501</v>
      </c>
      <c r="D222" s="14">
        <f t="shared" si="272"/>
        <v>29.040178426799425</v>
      </c>
      <c r="E222" s="14">
        <f t="shared" si="272"/>
        <v>14.116671608247787</v>
      </c>
      <c r="F222" s="14">
        <f t="shared" si="272"/>
        <v>0</v>
      </c>
      <c r="G222" s="14">
        <f t="shared" si="272"/>
        <v>33.73999394135842</v>
      </c>
      <c r="H222" s="14">
        <f t="shared" si="272"/>
        <v>743.6997915271214</v>
      </c>
      <c r="I222" s="14">
        <f t="shared" si="272"/>
        <v>6.825710401196364</v>
      </c>
      <c r="J222" s="14">
        <f t="shared" si="272"/>
        <v>0</v>
      </c>
      <c r="K222" s="14">
        <f t="shared" si="272"/>
        <v>1.682851653007388</v>
      </c>
      <c r="L222" s="14">
        <f t="shared" si="272"/>
        <v>85.18337470508408</v>
      </c>
      <c r="M222" s="14">
        <f t="shared" si="272"/>
        <v>60.24635634258594</v>
      </c>
      <c r="N222" s="14">
        <f t="shared" si="272"/>
        <v>0.1085</v>
      </c>
      <c r="O222" s="14">
        <f t="shared" si="272"/>
        <v>439.8442293881719</v>
      </c>
      <c r="P222" s="14">
        <f t="shared" si="272"/>
        <v>8.132537578735457</v>
      </c>
      <c r="Q222" s="14">
        <f t="shared" si="272"/>
        <v>298.237939877376</v>
      </c>
      <c r="R222" s="14">
        <f t="shared" si="272"/>
        <v>24.44971808164293</v>
      </c>
      <c r="S222" s="14">
        <f t="shared" si="272"/>
        <v>36.67018406353327</v>
      </c>
      <c r="T222" s="14">
        <f t="shared" si="272"/>
        <v>49.43077712002615</v>
      </c>
      <c r="U222" s="14">
        <f t="shared" si="272"/>
        <v>23.593522211602735</v>
      </c>
      <c r="V222" s="14">
        <f t="shared" si="272"/>
        <v>230.16017212394704</v>
      </c>
      <c r="W222" s="14">
        <f t="shared" si="272"/>
        <v>2.2839536032732686</v>
      </c>
      <c r="X222" s="14">
        <f t="shared" si="272"/>
        <v>390.3377304404286</v>
      </c>
      <c r="Y222" s="14">
        <f t="shared" si="272"/>
        <v>98.90228818082522</v>
      </c>
      <c r="Z222" s="14">
        <f t="shared" si="272"/>
        <v>1.7205754816771652</v>
      </c>
      <c r="AA222" s="14">
        <f t="shared" si="272"/>
        <v>345.93622593917104</v>
      </c>
      <c r="AB222" s="14">
        <f t="shared" si="272"/>
        <v>92.92523671843757</v>
      </c>
      <c r="AC222" s="14">
        <f t="shared" si="272"/>
        <v>0</v>
      </c>
      <c r="AD222" s="14">
        <f t="shared" si="272"/>
        <v>153.39787119184086</v>
      </c>
      <c r="AE222" s="14">
        <f t="shared" si="272"/>
        <v>88.13658890204798</v>
      </c>
      <c r="AF222" s="14">
        <f t="shared" si="272"/>
        <v>0</v>
      </c>
      <c r="AG222" s="14">
        <f t="shared" si="272"/>
        <v>6.510367471219471</v>
      </c>
      <c r="AH222" s="14">
        <f t="shared" si="272"/>
        <v>351.5849791438018</v>
      </c>
      <c r="AI222" s="14">
        <f t="shared" si="272"/>
        <v>538.6951343345501</v>
      </c>
      <c r="AJ222" s="14">
        <f t="shared" si="272"/>
        <v>305.38880766469293</v>
      </c>
      <c r="AK222" s="14">
        <f t="shared" si="272"/>
        <v>324.67896995834656</v>
      </c>
      <c r="AL222" s="14">
        <f t="shared" si="272"/>
        <v>108.63645994843236</v>
      </c>
      <c r="AM222" s="14">
        <f t="shared" si="272"/>
        <v>176.75885172336143</v>
      </c>
      <c r="AN222" s="14">
        <f t="shared" si="272"/>
        <v>73.04934964555709</v>
      </c>
      <c r="AO222" s="14">
        <f t="shared" si="272"/>
        <v>0.5569619273319651</v>
      </c>
      <c r="AP222" s="14">
        <f t="shared" si="272"/>
        <v>336.8526439288372</v>
      </c>
      <c r="AQ222" s="14">
        <f t="shared" si="272"/>
        <v>0</v>
      </c>
      <c r="AR222" s="14">
        <f t="shared" si="272"/>
        <v>21.285606989997554</v>
      </c>
      <c r="AS222" s="14">
        <f t="shared" si="272"/>
        <v>0.07434334919715035</v>
      </c>
      <c r="AT222" s="14">
        <f t="shared" si="272"/>
        <v>259.91754745028675</v>
      </c>
      <c r="AU222" s="14">
        <f t="shared" si="272"/>
        <v>60.010346405647404</v>
      </c>
      <c r="AV222" s="14">
        <f t="shared" si="272"/>
        <v>18.74211251578315</v>
      </c>
      <c r="AW222" s="14">
        <f t="shared" si="272"/>
        <v>11.57266267650338</v>
      </c>
      <c r="AX222" s="14">
        <f t="shared" si="272"/>
        <v>0</v>
      </c>
      <c r="AY222" s="14"/>
      <c r="AZ222" s="14"/>
      <c r="BA222" s="14">
        <f t="shared" si="272"/>
        <v>10.759720560518456</v>
      </c>
      <c r="BB222" s="14">
        <f t="shared" si="272"/>
        <v>0.0316915357190018</v>
      </c>
      <c r="BC222" s="14">
        <f t="shared" si="272"/>
        <v>0</v>
      </c>
      <c r="BD222" s="14"/>
      <c r="BE222" s="14">
        <f t="shared" si="272"/>
        <v>1.3285988951473138</v>
      </c>
      <c r="BF222" s="14">
        <f t="shared" si="272"/>
        <v>0.23041474654377692</v>
      </c>
      <c r="BG222" s="14">
        <f t="shared" si="272"/>
        <v>0.0023414218816517687</v>
      </c>
      <c r="BH222" s="14">
        <f t="shared" si="272"/>
        <v>68.30770295449035</v>
      </c>
      <c r="BI222" s="14">
        <f t="shared" si="272"/>
        <v>0.06057459328487372</v>
      </c>
      <c r="BJ222" s="14">
        <f t="shared" si="272"/>
        <v>0</v>
      </c>
      <c r="BK222" s="14">
        <f t="shared" si="272"/>
        <v>0.02157066389709999</v>
      </c>
      <c r="BL222" s="14">
        <f t="shared" si="272"/>
        <v>0</v>
      </c>
      <c r="BM222" s="14">
        <f t="shared" si="272"/>
        <v>0</v>
      </c>
      <c r="BN222" s="14">
        <f aca="true" t="shared" si="273" ref="BN222:CX222">BN191+BN160</f>
        <v>0</v>
      </c>
      <c r="BO222" s="14">
        <f t="shared" si="273"/>
        <v>67.67330721432478</v>
      </c>
      <c r="BP222" s="14">
        <f t="shared" si="273"/>
        <v>41.189332077679694</v>
      </c>
      <c r="BQ222" s="14">
        <f t="shared" si="273"/>
        <v>0</v>
      </c>
      <c r="BR222" s="14">
        <f t="shared" si="273"/>
        <v>0</v>
      </c>
      <c r="BS222" s="14">
        <f t="shared" si="273"/>
        <v>0</v>
      </c>
      <c r="BT222" s="14">
        <f t="shared" si="273"/>
        <v>0</v>
      </c>
      <c r="BU222" s="14">
        <f t="shared" si="273"/>
        <v>0</v>
      </c>
      <c r="BV222" s="14">
        <f t="shared" si="273"/>
        <v>0</v>
      </c>
      <c r="BW222" s="14">
        <f t="shared" si="273"/>
        <v>0</v>
      </c>
      <c r="BX222" s="14">
        <f t="shared" si="273"/>
        <v>0</v>
      </c>
      <c r="BY222" s="14">
        <f t="shared" si="273"/>
        <v>0</v>
      </c>
      <c r="BZ222" s="14">
        <f t="shared" si="273"/>
        <v>0</v>
      </c>
      <c r="CA222" s="14">
        <f t="shared" si="273"/>
        <v>0</v>
      </c>
      <c r="CB222" s="14">
        <f t="shared" si="273"/>
        <v>0</v>
      </c>
      <c r="CC222" s="14">
        <f t="shared" si="273"/>
        <v>0</v>
      </c>
      <c r="CD222" s="14">
        <f t="shared" si="273"/>
        <v>0</v>
      </c>
      <c r="CE222" s="14">
        <f t="shared" si="273"/>
        <v>0</v>
      </c>
      <c r="CF222" s="14">
        <f t="shared" si="273"/>
        <v>5.553408234413274</v>
      </c>
      <c r="CG222" s="14">
        <f t="shared" si="273"/>
        <v>0</v>
      </c>
      <c r="CH222" s="14">
        <f t="shared" si="273"/>
        <v>0.07624426403106248</v>
      </c>
      <c r="CI222" s="14">
        <f t="shared" si="273"/>
        <v>2.9087662030925556</v>
      </c>
      <c r="CJ222" s="14">
        <f t="shared" si="273"/>
        <v>0</v>
      </c>
      <c r="CK222" s="14">
        <f t="shared" si="273"/>
        <v>30.01138558796197</v>
      </c>
      <c r="CL222" s="14">
        <f t="shared" si="273"/>
        <v>0</v>
      </c>
      <c r="CM222" s="14">
        <f t="shared" si="273"/>
        <v>0</v>
      </c>
      <c r="CN222" s="14">
        <f t="shared" si="273"/>
        <v>0.018387096774193548</v>
      </c>
      <c r="CO222" s="14">
        <f t="shared" si="273"/>
        <v>4.965810077029928</v>
      </c>
      <c r="CP222" s="14">
        <f t="shared" si="273"/>
        <v>0</v>
      </c>
      <c r="CQ222" s="14">
        <f t="shared" si="273"/>
        <v>0</v>
      </c>
      <c r="CR222" s="14">
        <f t="shared" si="273"/>
        <v>0</v>
      </c>
      <c r="CS222" s="14">
        <f t="shared" si="273"/>
        <v>0</v>
      </c>
      <c r="CT222" s="14">
        <f t="shared" si="273"/>
        <v>0</v>
      </c>
      <c r="CU222" s="14">
        <f t="shared" si="273"/>
        <v>0</v>
      </c>
      <c r="CV222" s="14">
        <f t="shared" si="273"/>
        <v>0</v>
      </c>
      <c r="CW222" s="14">
        <f t="shared" si="273"/>
        <v>0</v>
      </c>
      <c r="CX222" s="14">
        <f t="shared" si="273"/>
        <v>0</v>
      </c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  <c r="EA222" s="14"/>
      <c r="EB222" s="14"/>
      <c r="EC222" s="14"/>
      <c r="ED222" s="14"/>
      <c r="EE222" s="14"/>
      <c r="EF222" s="14"/>
      <c r="EG222" s="14"/>
      <c r="EH222" s="14"/>
      <c r="EI222" s="14"/>
      <c r="EJ222" s="14"/>
      <c r="EK222" s="14"/>
      <c r="EL222" s="14"/>
      <c r="EM222" s="14"/>
      <c r="EN222" s="14"/>
      <c r="EO222" s="14"/>
      <c r="EP222" s="14"/>
      <c r="EQ222" s="14"/>
      <c r="ER222" s="14"/>
      <c r="ES222" s="14"/>
      <c r="ET222" s="14"/>
      <c r="EU222" s="14"/>
      <c r="EV222" s="14"/>
      <c r="EW222" s="14"/>
      <c r="EX222" s="14"/>
      <c r="EY222" s="14"/>
      <c r="EZ222" s="14"/>
      <c r="FA222" s="14"/>
      <c r="FB222" s="14"/>
      <c r="FC222" s="14"/>
      <c r="FD222" s="14"/>
      <c r="FE222" s="14"/>
      <c r="FF222" s="14"/>
      <c r="FG222" s="14"/>
      <c r="FH222" s="14"/>
      <c r="FI222" s="14"/>
      <c r="FJ222" s="14"/>
      <c r="FK222" s="14"/>
      <c r="FL222" s="14"/>
      <c r="FM222" s="14"/>
      <c r="FN222" s="14"/>
      <c r="FO222" s="14"/>
      <c r="FP222" s="14"/>
      <c r="FQ222" s="14"/>
      <c r="FR222" s="14"/>
      <c r="FS222" s="14"/>
      <c r="FT222" s="14"/>
      <c r="FU222" s="14"/>
      <c r="FV222" s="14"/>
      <c r="FW222" s="14"/>
      <c r="FX222" s="14"/>
      <c r="FY222" s="14"/>
      <c r="FZ222" s="14"/>
      <c r="GA222" s="14"/>
      <c r="GB222" s="14"/>
      <c r="GC222" s="14"/>
      <c r="GD222" s="14"/>
      <c r="GE222" s="14"/>
      <c r="GF222" s="14"/>
      <c r="GG222" s="14"/>
      <c r="GH222" s="14"/>
      <c r="GI222" s="14"/>
      <c r="GJ222" s="14"/>
      <c r="GK222" s="14"/>
      <c r="GL222" s="14"/>
      <c r="GM222" s="14"/>
      <c r="GN222" s="14"/>
      <c r="GO222" s="14"/>
      <c r="GP222" s="14"/>
      <c r="GQ222" s="14"/>
      <c r="GR222" s="14"/>
      <c r="GS222" s="14"/>
      <c r="GT222" s="14"/>
      <c r="GU222" s="14"/>
      <c r="GV222" s="14"/>
      <c r="GW222" s="14"/>
      <c r="GX222" s="14"/>
      <c r="GY222" s="14"/>
      <c r="GZ222" s="14"/>
      <c r="HA222" s="14"/>
      <c r="HB222" s="14"/>
      <c r="HC222" s="14"/>
      <c r="HD222" s="14"/>
      <c r="HE222" s="14"/>
      <c r="HF222" s="14"/>
      <c r="HG222" s="14"/>
      <c r="HH222" s="14"/>
      <c r="HI222" s="14"/>
      <c r="HJ222" s="14"/>
      <c r="HK222" s="14"/>
      <c r="HL222" s="14"/>
      <c r="HM222" s="14"/>
      <c r="HN222" s="14"/>
      <c r="HO222" s="14"/>
      <c r="HP222" s="14"/>
      <c r="HQ222" s="14"/>
      <c r="HR222" s="14"/>
      <c r="HS222" s="14"/>
      <c r="HT222" s="14"/>
      <c r="HU222" s="14"/>
      <c r="HV222" s="14"/>
      <c r="HW222" s="14"/>
      <c r="HX222" s="14"/>
      <c r="HY222" s="14"/>
      <c r="HZ222" s="14"/>
      <c r="IA222" s="14"/>
      <c r="IB222" s="14"/>
      <c r="IC222" s="14"/>
      <c r="ID222" s="14"/>
      <c r="IE222" s="14"/>
      <c r="IF222" s="14"/>
      <c r="IG222" s="14"/>
      <c r="IH222" s="14"/>
      <c r="II222" s="14"/>
      <c r="IJ222" s="14"/>
      <c r="IK222" s="14"/>
      <c r="IL222" s="14"/>
      <c r="IM222" s="14"/>
      <c r="IN222" s="14"/>
      <c r="IO222" s="14"/>
      <c r="IP222" s="14"/>
      <c r="IQ222" s="14"/>
      <c r="IR222" s="14"/>
      <c r="IS222" s="14"/>
    </row>
    <row r="223" spans="1:253" ht="15">
      <c r="A223" s="22" t="s">
        <v>117</v>
      </c>
      <c r="B223" s="23">
        <f>SUM(B195:B222)</f>
        <v>7.899999999999999</v>
      </c>
      <c r="C223" s="23">
        <f aca="true" t="shared" si="274" ref="C223:BM223">SUM(C195:C222)</f>
        <v>604.1999999999999</v>
      </c>
      <c r="D223" s="23">
        <f t="shared" si="274"/>
        <v>561.4999999999999</v>
      </c>
      <c r="E223" s="23">
        <f t="shared" si="274"/>
        <v>205</v>
      </c>
      <c r="F223" s="23">
        <f t="shared" si="274"/>
        <v>63.1</v>
      </c>
      <c r="G223" s="23">
        <f t="shared" si="274"/>
        <v>162.1</v>
      </c>
      <c r="H223" s="23">
        <f t="shared" si="274"/>
        <v>3523.9999999999995</v>
      </c>
      <c r="I223" s="23">
        <f t="shared" si="274"/>
        <v>47.2</v>
      </c>
      <c r="J223" s="23">
        <f t="shared" si="274"/>
        <v>16.1</v>
      </c>
      <c r="K223" s="23">
        <f t="shared" si="274"/>
        <v>10.800000000000002</v>
      </c>
      <c r="L223" s="23">
        <f t="shared" si="274"/>
        <v>304.79999999999995</v>
      </c>
      <c r="M223" s="23">
        <f t="shared" si="274"/>
        <v>162.59999999999997</v>
      </c>
      <c r="N223" s="23">
        <f t="shared" si="274"/>
        <v>4.899999999999993</v>
      </c>
      <c r="O223" s="23">
        <f t="shared" si="274"/>
        <v>2146.0599999999995</v>
      </c>
      <c r="P223" s="23">
        <f t="shared" si="274"/>
        <v>178.10000000000005</v>
      </c>
      <c r="Q223" s="23">
        <f t="shared" si="274"/>
        <v>4731.299999999999</v>
      </c>
      <c r="R223" s="23">
        <f t="shared" si="274"/>
        <v>472</v>
      </c>
      <c r="S223" s="23">
        <f t="shared" si="274"/>
        <v>2267.5</v>
      </c>
      <c r="T223" s="23">
        <f t="shared" si="274"/>
        <v>161.19999999999993</v>
      </c>
      <c r="U223" s="23">
        <f t="shared" si="274"/>
        <v>339.30000000000007</v>
      </c>
      <c r="V223" s="23">
        <f t="shared" si="274"/>
        <v>5217.7999999999965</v>
      </c>
      <c r="W223" s="23">
        <f t="shared" si="274"/>
        <v>770.8</v>
      </c>
      <c r="X223" s="23">
        <f t="shared" si="274"/>
        <v>1847.2000000000003</v>
      </c>
      <c r="Y223" s="23">
        <f t="shared" si="274"/>
        <v>612.8999999999996</v>
      </c>
      <c r="Z223" s="23">
        <f t="shared" si="274"/>
        <v>21.70000000000002</v>
      </c>
      <c r="AA223" s="23">
        <f t="shared" si="274"/>
        <v>1542.0999999999997</v>
      </c>
      <c r="AB223" s="23">
        <f t="shared" si="274"/>
        <v>141.4</v>
      </c>
      <c r="AC223" s="23">
        <f t="shared" si="274"/>
        <v>683.3000000000001</v>
      </c>
      <c r="AD223" s="23">
        <f t="shared" si="274"/>
        <v>5522.3</v>
      </c>
      <c r="AE223" s="23">
        <f t="shared" si="274"/>
        <v>464.4</v>
      </c>
      <c r="AF223" s="23">
        <f t="shared" si="274"/>
        <v>0</v>
      </c>
      <c r="AG223" s="23">
        <f t="shared" si="274"/>
        <v>2697.0000000000005</v>
      </c>
      <c r="AH223" s="23">
        <f t="shared" si="274"/>
        <v>1896.7999999999975</v>
      </c>
      <c r="AI223" s="23">
        <f t="shared" si="274"/>
        <v>4686.317</v>
      </c>
      <c r="AJ223" s="23">
        <f t="shared" si="274"/>
        <v>8189.799999999999</v>
      </c>
      <c r="AK223" s="23">
        <f t="shared" si="274"/>
        <v>2208.8</v>
      </c>
      <c r="AL223" s="23">
        <f t="shared" si="274"/>
        <v>2314.8090000000016</v>
      </c>
      <c r="AM223" s="23">
        <f t="shared" si="274"/>
        <v>27324.100000000006</v>
      </c>
      <c r="AN223" s="23">
        <f t="shared" si="274"/>
        <v>505.4999999999999</v>
      </c>
      <c r="AO223" s="23">
        <f t="shared" si="274"/>
        <v>171.69999999999996</v>
      </c>
      <c r="AP223" s="23">
        <f t="shared" si="274"/>
        <v>3109.1000000000004</v>
      </c>
      <c r="AQ223" s="23">
        <f t="shared" si="274"/>
        <v>1435.2</v>
      </c>
      <c r="AR223" s="23">
        <f t="shared" si="274"/>
        <v>1843.4999999999982</v>
      </c>
      <c r="AS223" s="23">
        <f t="shared" si="274"/>
        <v>405.0000000000005</v>
      </c>
      <c r="AT223" s="23">
        <f t="shared" si="274"/>
        <v>1563.0999999999995</v>
      </c>
      <c r="AU223" s="23">
        <f t="shared" si="274"/>
        <v>384.5000000000002</v>
      </c>
      <c r="AV223" s="23">
        <f t="shared" si="274"/>
        <v>1281.2000000000003</v>
      </c>
      <c r="AW223" s="23">
        <f t="shared" si="274"/>
        <v>545.8999999999999</v>
      </c>
      <c r="AX223" s="23">
        <f t="shared" si="274"/>
        <v>161.29999999999998</v>
      </c>
      <c r="AY223" s="23"/>
      <c r="AZ223" s="23"/>
      <c r="BA223" s="23">
        <f t="shared" si="274"/>
        <v>820.2999999999995</v>
      </c>
      <c r="BB223" s="23">
        <f t="shared" si="274"/>
        <v>164.00000000000017</v>
      </c>
      <c r="BC223" s="23">
        <f t="shared" si="274"/>
        <v>580.4</v>
      </c>
      <c r="BD223" s="23"/>
      <c r="BE223" s="23">
        <f t="shared" si="274"/>
        <v>985.7000000000002</v>
      </c>
      <c r="BF223" s="23">
        <f t="shared" si="274"/>
        <v>57.50000000000001</v>
      </c>
      <c r="BG223" s="23">
        <f t="shared" si="274"/>
        <v>6.399999999999997</v>
      </c>
      <c r="BH223" s="23">
        <f t="shared" si="274"/>
        <v>1387.1000000000006</v>
      </c>
      <c r="BI223" s="23">
        <f t="shared" si="274"/>
        <v>536.4000000000001</v>
      </c>
      <c r="BJ223" s="23">
        <f t="shared" si="274"/>
        <v>526</v>
      </c>
      <c r="BK223" s="23">
        <f t="shared" si="274"/>
        <v>55.60000000000001</v>
      </c>
      <c r="BL223" s="23">
        <f t="shared" si="274"/>
        <v>326.9</v>
      </c>
      <c r="BM223" s="23">
        <f t="shared" si="274"/>
        <v>13045.9</v>
      </c>
      <c r="BN223" s="23">
        <f aca="true" t="shared" si="275" ref="BN223:CX223">SUM(BN195:BN222)</f>
        <v>0</v>
      </c>
      <c r="BO223" s="23">
        <f t="shared" si="275"/>
        <v>34469.20000000005</v>
      </c>
      <c r="BP223" s="23">
        <f t="shared" si="275"/>
        <v>19914.5</v>
      </c>
      <c r="BQ223" s="23">
        <f t="shared" si="275"/>
        <v>292.7979999999998</v>
      </c>
      <c r="BR223" s="23">
        <f t="shared" si="275"/>
        <v>105.40000000000003</v>
      </c>
      <c r="BS223" s="23">
        <f t="shared" si="275"/>
        <v>0</v>
      </c>
      <c r="BT223" s="23">
        <f t="shared" si="275"/>
        <v>242.09999999999994</v>
      </c>
      <c r="BU223" s="23">
        <f t="shared" si="275"/>
        <v>3832.3999999999996</v>
      </c>
      <c r="BV223" s="23">
        <f t="shared" si="275"/>
        <v>1047.7999999999959</v>
      </c>
      <c r="BW223" s="23">
        <f t="shared" si="275"/>
        <v>0</v>
      </c>
      <c r="BX223" s="23">
        <f t="shared" si="275"/>
        <v>0</v>
      </c>
      <c r="BY223" s="23">
        <f t="shared" si="275"/>
        <v>6.795999999999993</v>
      </c>
      <c r="BZ223" s="23">
        <f t="shared" si="275"/>
        <v>0</v>
      </c>
      <c r="CA223" s="23">
        <f t="shared" si="275"/>
        <v>0</v>
      </c>
      <c r="CB223" s="23">
        <f t="shared" si="275"/>
        <v>0</v>
      </c>
      <c r="CC223" s="23">
        <f t="shared" si="275"/>
        <v>0</v>
      </c>
      <c r="CD223" s="23">
        <f t="shared" si="275"/>
        <v>0</v>
      </c>
      <c r="CE223" s="23">
        <f t="shared" si="275"/>
        <v>0</v>
      </c>
      <c r="CF223" s="23">
        <f t="shared" si="275"/>
        <v>2685.0999999999985</v>
      </c>
      <c r="CG223" s="23">
        <f t="shared" si="275"/>
        <v>28</v>
      </c>
      <c r="CH223" s="23">
        <f t="shared" si="275"/>
        <v>24.199999999999996</v>
      </c>
      <c r="CI223" s="60">
        <f t="shared" si="275"/>
        <v>331.25199999999955</v>
      </c>
      <c r="CJ223" s="23">
        <f t="shared" si="275"/>
        <v>65.20000000000002</v>
      </c>
      <c r="CK223" s="23">
        <f t="shared" si="275"/>
        <v>1313.6999999999998</v>
      </c>
      <c r="CL223" s="23">
        <f t="shared" si="275"/>
        <v>57.30000000000001</v>
      </c>
      <c r="CM223" s="23">
        <f t="shared" si="275"/>
        <v>55.69999999999999</v>
      </c>
      <c r="CN223" s="23">
        <f t="shared" si="275"/>
        <v>314.09999999999997</v>
      </c>
      <c r="CO223" s="23">
        <f t="shared" si="275"/>
        <v>360.3</v>
      </c>
      <c r="CP223" s="23">
        <f t="shared" si="275"/>
        <v>73.90000000000003</v>
      </c>
      <c r="CQ223" s="23">
        <f t="shared" si="275"/>
        <v>28.299999999999997</v>
      </c>
      <c r="CR223" s="23">
        <f t="shared" si="275"/>
        <v>8</v>
      </c>
      <c r="CS223" s="23">
        <f t="shared" si="275"/>
        <v>0.5</v>
      </c>
      <c r="CT223" s="23">
        <f t="shared" si="275"/>
        <v>277.6</v>
      </c>
      <c r="CU223" s="23">
        <f t="shared" si="275"/>
        <v>25.699999999999992</v>
      </c>
      <c r="CV223" s="23">
        <f t="shared" si="275"/>
        <v>2.999999999999999</v>
      </c>
      <c r="CW223" s="23">
        <f t="shared" si="275"/>
        <v>268.7</v>
      </c>
      <c r="CX223" s="23">
        <f t="shared" si="275"/>
        <v>44</v>
      </c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  <c r="DJ223" s="23"/>
      <c r="DK223" s="23"/>
      <c r="DL223" s="23"/>
      <c r="DM223" s="23"/>
      <c r="DN223" s="23"/>
      <c r="DO223" s="23"/>
      <c r="DP223" s="23"/>
      <c r="DQ223" s="23"/>
      <c r="DR223" s="23"/>
      <c r="DS223" s="23"/>
      <c r="DT223" s="23"/>
      <c r="DU223" s="23"/>
      <c r="DV223" s="23"/>
      <c r="DW223" s="23"/>
      <c r="DX223" s="23"/>
      <c r="DY223" s="23"/>
      <c r="DZ223" s="23"/>
      <c r="EA223" s="23"/>
      <c r="EB223" s="23"/>
      <c r="EC223" s="23"/>
      <c r="ED223" s="23"/>
      <c r="EE223" s="23"/>
      <c r="EF223" s="23"/>
      <c r="EG223" s="23"/>
      <c r="EH223" s="23"/>
      <c r="EI223" s="23"/>
      <c r="EJ223" s="23"/>
      <c r="EK223" s="23"/>
      <c r="EL223" s="23"/>
      <c r="EM223" s="23"/>
      <c r="EN223" s="23"/>
      <c r="EO223" s="23"/>
      <c r="EP223" s="23"/>
      <c r="EQ223" s="23"/>
      <c r="ER223" s="23"/>
      <c r="ES223" s="23"/>
      <c r="ET223" s="23"/>
      <c r="EU223" s="23"/>
      <c r="EV223" s="23"/>
      <c r="EW223" s="23"/>
      <c r="EX223" s="23"/>
      <c r="EY223" s="23"/>
      <c r="EZ223" s="23"/>
      <c r="FA223" s="23"/>
      <c r="FB223" s="23"/>
      <c r="FC223" s="23"/>
      <c r="FD223" s="23"/>
      <c r="FE223" s="23"/>
      <c r="FF223" s="23"/>
      <c r="FG223" s="23"/>
      <c r="FH223" s="23"/>
      <c r="FI223" s="23"/>
      <c r="FJ223" s="23"/>
      <c r="FK223" s="23"/>
      <c r="FL223" s="23"/>
      <c r="FM223" s="23"/>
      <c r="FN223" s="23"/>
      <c r="FO223" s="23"/>
      <c r="FP223" s="23"/>
      <c r="FQ223" s="23"/>
      <c r="FR223" s="23"/>
      <c r="FS223" s="23"/>
      <c r="FT223" s="23"/>
      <c r="FU223" s="23"/>
      <c r="FV223" s="23"/>
      <c r="FW223" s="23"/>
      <c r="FX223" s="23"/>
      <c r="FY223" s="23"/>
      <c r="FZ223" s="23"/>
      <c r="GA223" s="23"/>
      <c r="GB223" s="23"/>
      <c r="GC223" s="23"/>
      <c r="GD223" s="23"/>
      <c r="GE223" s="23"/>
      <c r="GF223" s="23"/>
      <c r="GG223" s="23"/>
      <c r="GH223" s="23"/>
      <c r="GI223" s="23"/>
      <c r="GJ223" s="23"/>
      <c r="GK223" s="23"/>
      <c r="GL223" s="23"/>
      <c r="GM223" s="23"/>
      <c r="GN223" s="23"/>
      <c r="GO223" s="23"/>
      <c r="GP223" s="23"/>
      <c r="GQ223" s="23"/>
      <c r="GR223" s="23"/>
      <c r="GS223" s="23"/>
      <c r="GT223" s="23"/>
      <c r="GU223" s="23"/>
      <c r="GV223" s="23"/>
      <c r="GW223" s="23"/>
      <c r="GX223" s="23"/>
      <c r="GY223" s="23"/>
      <c r="GZ223" s="23"/>
      <c r="HA223" s="23"/>
      <c r="HB223" s="23"/>
      <c r="HC223" s="23"/>
      <c r="HD223" s="23"/>
      <c r="HE223" s="23"/>
      <c r="HF223" s="23"/>
      <c r="HG223" s="23"/>
      <c r="HH223" s="23"/>
      <c r="HI223" s="23"/>
      <c r="HJ223" s="23"/>
      <c r="HK223" s="23"/>
      <c r="HL223" s="23"/>
      <c r="HM223" s="23"/>
      <c r="HN223" s="23"/>
      <c r="HO223" s="23"/>
      <c r="HP223" s="23"/>
      <c r="HQ223" s="23"/>
      <c r="HR223" s="23"/>
      <c r="HS223" s="23"/>
      <c r="HT223" s="23"/>
      <c r="HU223" s="23"/>
      <c r="HV223" s="23"/>
      <c r="HW223" s="23"/>
      <c r="HX223" s="23"/>
      <c r="HY223" s="23"/>
      <c r="HZ223" s="23"/>
      <c r="IA223" s="23"/>
      <c r="IB223" s="23"/>
      <c r="IC223" s="23"/>
      <c r="ID223" s="23"/>
      <c r="IE223" s="23"/>
      <c r="IF223" s="23"/>
      <c r="IG223" s="23"/>
      <c r="IH223" s="23"/>
      <c r="II223" s="23"/>
      <c r="IJ223" s="23"/>
      <c r="IK223" s="23"/>
      <c r="IL223" s="23"/>
      <c r="IM223" s="23"/>
      <c r="IN223" s="23"/>
      <c r="IO223" s="23"/>
      <c r="IP223" s="23"/>
      <c r="IQ223" s="23"/>
      <c r="IR223" s="23"/>
      <c r="IS223" s="23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8" scale="4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3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8.88671875" defaultRowHeight="15"/>
  <cols>
    <col min="1" max="1" width="12.77734375" style="12" customWidth="1"/>
    <col min="2" max="16384" width="8.77734375" style="12" customWidth="1"/>
  </cols>
  <sheetData>
    <row r="1" spans="2:14" ht="12.75">
      <c r="B1" s="3" t="s">
        <v>25</v>
      </c>
      <c r="C1" s="3" t="s">
        <v>25</v>
      </c>
      <c r="D1" s="3" t="s">
        <v>25</v>
      </c>
      <c r="E1" s="3" t="s">
        <v>25</v>
      </c>
      <c r="F1" s="3" t="s">
        <v>25</v>
      </c>
      <c r="G1" s="3" t="s">
        <v>25</v>
      </c>
      <c r="H1" s="3" t="s">
        <v>58</v>
      </c>
      <c r="I1" s="3" t="s">
        <v>58</v>
      </c>
      <c r="J1" s="3" t="s">
        <v>58</v>
      </c>
      <c r="K1" s="3" t="s">
        <v>58</v>
      </c>
      <c r="L1" s="3" t="s">
        <v>58</v>
      </c>
      <c r="M1" s="3" t="s">
        <v>58</v>
      </c>
      <c r="N1" s="3" t="s">
        <v>58</v>
      </c>
    </row>
    <row r="2" spans="2:14" ht="38.25">
      <c r="B2" s="4" t="s">
        <v>2</v>
      </c>
      <c r="C2" s="4" t="s">
        <v>4</v>
      </c>
      <c r="D2" s="4" t="s">
        <v>14</v>
      </c>
      <c r="E2" s="4" t="s">
        <v>18</v>
      </c>
      <c r="F2" s="4" t="s">
        <v>20</v>
      </c>
      <c r="G2" s="4" t="s">
        <v>23</v>
      </c>
      <c r="H2" s="4" t="s">
        <v>35</v>
      </c>
      <c r="I2" s="4" t="s">
        <v>37</v>
      </c>
      <c r="J2" s="4" t="s">
        <v>38</v>
      </c>
      <c r="K2" s="4" t="s">
        <v>39</v>
      </c>
      <c r="L2" s="4" t="s">
        <v>41</v>
      </c>
      <c r="M2" s="4" t="s">
        <v>48</v>
      </c>
      <c r="N2" s="4" t="s">
        <v>55</v>
      </c>
    </row>
    <row r="3" spans="1:14" ht="12.75">
      <c r="A3" s="55" t="s">
        <v>151</v>
      </c>
      <c r="B3" s="48">
        <v>48.19999999999993</v>
      </c>
      <c r="C3" s="48">
        <v>0.8000000000000114</v>
      </c>
      <c r="D3" s="48">
        <v>363.9999999999998</v>
      </c>
      <c r="E3" s="48">
        <v>34.39999999999992</v>
      </c>
      <c r="F3" s="48">
        <v>516.7999999999984</v>
      </c>
      <c r="G3" s="48">
        <v>56.69999999999982</v>
      </c>
      <c r="H3" s="48">
        <v>1196.9000000000015</v>
      </c>
      <c r="I3" s="48">
        <v>124.60000000000036</v>
      </c>
      <c r="J3" s="48">
        <v>692.8000000000065</v>
      </c>
      <c r="K3" s="48">
        <v>7.100000000000023</v>
      </c>
      <c r="L3" s="48">
        <v>94</v>
      </c>
      <c r="M3" s="48">
        <v>73.30000000000064</v>
      </c>
      <c r="N3" s="48">
        <v>20.50000000000182</v>
      </c>
    </row>
    <row r="4" ht="12.75"/>
    <row r="5" spans="1:14" ht="12.75">
      <c r="A5" s="12" t="s">
        <v>132</v>
      </c>
      <c r="B5" s="14">
        <f>IF(B3&gt;100,100+((B3-100)*0.1),B3)</f>
        <v>48.19999999999993</v>
      </c>
      <c r="C5" s="14">
        <f aca="true" t="shared" si="0" ref="C5:N5">IF(C3&gt;100,100+((C3-100)*0.1),C3)</f>
        <v>0.8000000000000114</v>
      </c>
      <c r="D5" s="14">
        <f t="shared" si="0"/>
        <v>126.39999999999998</v>
      </c>
      <c r="E5" s="14">
        <f t="shared" si="0"/>
        <v>34.39999999999992</v>
      </c>
      <c r="F5" s="14">
        <f t="shared" si="0"/>
        <v>141.67999999999984</v>
      </c>
      <c r="G5" s="14">
        <f t="shared" si="0"/>
        <v>56.69999999999982</v>
      </c>
      <c r="H5" s="14">
        <f t="shared" si="0"/>
        <v>209.69000000000017</v>
      </c>
      <c r="I5" s="14">
        <f t="shared" si="0"/>
        <v>102.46000000000004</v>
      </c>
      <c r="J5" s="14">
        <f t="shared" si="0"/>
        <v>159.28000000000065</v>
      </c>
      <c r="K5" s="14">
        <f t="shared" si="0"/>
        <v>7.100000000000023</v>
      </c>
      <c r="L5" s="14">
        <f t="shared" si="0"/>
        <v>94</v>
      </c>
      <c r="M5" s="14">
        <f t="shared" si="0"/>
        <v>73.30000000000064</v>
      </c>
      <c r="N5" s="14">
        <f t="shared" si="0"/>
        <v>20.50000000000182</v>
      </c>
    </row>
    <row r="6" spans="1:14" ht="12.75">
      <c r="A6" s="12" t="s">
        <v>131</v>
      </c>
      <c r="B6" s="14">
        <f>B3-B5</f>
        <v>0</v>
      </c>
      <c r="C6" s="14">
        <f aca="true" t="shared" si="1" ref="C6:N6">C3-C5</f>
        <v>0</v>
      </c>
      <c r="D6" s="14">
        <f t="shared" si="1"/>
        <v>237.5999999999998</v>
      </c>
      <c r="E6" s="14">
        <f t="shared" si="1"/>
        <v>0</v>
      </c>
      <c r="F6" s="14">
        <f t="shared" si="1"/>
        <v>375.1199999999985</v>
      </c>
      <c r="G6" s="14">
        <f t="shared" si="1"/>
        <v>0</v>
      </c>
      <c r="H6" s="14">
        <f t="shared" si="1"/>
        <v>987.2100000000013</v>
      </c>
      <c r="I6" s="14">
        <f t="shared" si="1"/>
        <v>22.140000000000327</v>
      </c>
      <c r="J6" s="14">
        <f t="shared" si="1"/>
        <v>533.5200000000059</v>
      </c>
      <c r="K6" s="14">
        <f t="shared" si="1"/>
        <v>0</v>
      </c>
      <c r="L6" s="14">
        <f t="shared" si="1"/>
        <v>0</v>
      </c>
      <c r="M6" s="14">
        <f t="shared" si="1"/>
        <v>0</v>
      </c>
      <c r="N6" s="14">
        <f t="shared" si="1"/>
        <v>0</v>
      </c>
    </row>
    <row r="7" ht="12.75"/>
    <row r="8" ht="12.75">
      <c r="A8" s="19" t="s">
        <v>165</v>
      </c>
    </row>
    <row r="9" spans="1:14" ht="12.75">
      <c r="A9" s="12" t="s">
        <v>164</v>
      </c>
      <c r="B9" s="61">
        <v>4.6160000000000005</v>
      </c>
      <c r="C9" s="61">
        <v>0</v>
      </c>
      <c r="D9" s="61">
        <v>17.901323316960415</v>
      </c>
      <c r="E9" s="61">
        <v>0.6925568526891153</v>
      </c>
      <c r="F9" s="61">
        <v>0.1836218741412476</v>
      </c>
      <c r="G9" s="61">
        <v>1.409140829602095</v>
      </c>
      <c r="H9" s="61">
        <v>0.5171068934834974</v>
      </c>
      <c r="I9" s="61">
        <v>0.22646921873036546</v>
      </c>
      <c r="J9" s="61">
        <v>44.449513513513516</v>
      </c>
      <c r="K9" s="61">
        <v>4.9875</v>
      </c>
      <c r="L9" s="61">
        <v>6.046140285452758</v>
      </c>
      <c r="M9" s="61">
        <v>0.9371615858625548</v>
      </c>
      <c r="N9" s="61">
        <v>137.6230835141757</v>
      </c>
    </row>
    <row r="10" spans="1:14" ht="12.75">
      <c r="A10" s="12" t="s">
        <v>118</v>
      </c>
      <c r="B10" s="61">
        <v>249.56839084957733</v>
      </c>
      <c r="C10" s="61">
        <v>13.316671608247775</v>
      </c>
      <c r="D10" s="61">
        <v>320.1379117554832</v>
      </c>
      <c r="E10" s="61">
        <v>16.422745286239223</v>
      </c>
      <c r="F10" s="61">
        <v>88.77262541330714</v>
      </c>
      <c r="G10" s="61">
        <v>43.96323381491286</v>
      </c>
      <c r="H10" s="61">
        <v>94.73256175872181</v>
      </c>
      <c r="I10" s="61">
        <v>8.758887793919735</v>
      </c>
      <c r="J10" s="61">
        <v>76.17346185644568</v>
      </c>
      <c r="K10" s="61">
        <v>66.44507932985812</v>
      </c>
      <c r="L10" s="61">
        <v>245.11547847196653</v>
      </c>
      <c r="M10" s="61">
        <v>0.1584576785950087</v>
      </c>
      <c r="N10" s="61">
        <v>61.94462534615345</v>
      </c>
    </row>
    <row r="11" ht="12.75"/>
    <row r="12" ht="12.75">
      <c r="A12" s="19" t="s">
        <v>157</v>
      </c>
    </row>
    <row r="13" spans="1:14" ht="12.75">
      <c r="A13" s="12" t="s">
        <v>132</v>
      </c>
      <c r="B13" s="14">
        <f>B$5*B9/(B$9+B$10)</f>
        <v>0.8753141735271494</v>
      </c>
      <c r="C13" s="14">
        <f aca="true" t="shared" si="2" ref="C13:N13">C$5*C9/(C$9+C$10)</f>
        <v>0</v>
      </c>
      <c r="D13" s="14">
        <f t="shared" si="2"/>
        <v>6.693682367311243</v>
      </c>
      <c r="E13" s="14">
        <f t="shared" si="2"/>
        <v>1.3919681662129997</v>
      </c>
      <c r="F13" s="14">
        <f t="shared" si="2"/>
        <v>0.2924532893599558</v>
      </c>
      <c r="G13" s="14">
        <f t="shared" si="2"/>
        <v>1.7609456340874456</v>
      </c>
      <c r="H13" s="14">
        <f t="shared" si="2"/>
        <v>1.1383991779591784</v>
      </c>
      <c r="I13" s="14">
        <f t="shared" si="2"/>
        <v>2.5824278454874174</v>
      </c>
      <c r="J13" s="14">
        <f t="shared" si="2"/>
        <v>58.69461013308494</v>
      </c>
      <c r="K13" s="14">
        <f t="shared" si="2"/>
        <v>0.4957296843010477</v>
      </c>
      <c r="L13" s="14">
        <f t="shared" si="2"/>
        <v>2.262834543129296</v>
      </c>
      <c r="M13" s="14">
        <f t="shared" si="2"/>
        <v>62.69873711807719</v>
      </c>
      <c r="N13" s="14">
        <f t="shared" si="2"/>
        <v>14.136922391664916</v>
      </c>
    </row>
    <row r="14" spans="1:14" ht="12.75">
      <c r="A14" s="12" t="s">
        <v>118</v>
      </c>
      <c r="B14" s="14">
        <f>B$5*B10/(B$9+B$10)</f>
        <v>47.32468582647278</v>
      </c>
      <c r="C14" s="14">
        <f aca="true" t="shared" si="3" ref="C14:N14">C$5*C10/(C$9+C$10)</f>
        <v>0.8000000000000114</v>
      </c>
      <c r="D14" s="14">
        <f t="shared" si="3"/>
        <v>119.70631763268874</v>
      </c>
      <c r="E14" s="14">
        <f t="shared" si="3"/>
        <v>33.00803183378692</v>
      </c>
      <c r="F14" s="14">
        <f t="shared" si="3"/>
        <v>141.3875467106399</v>
      </c>
      <c r="G14" s="14">
        <f t="shared" si="3"/>
        <v>54.93905436591237</v>
      </c>
      <c r="H14" s="14">
        <f t="shared" si="3"/>
        <v>208.551600822041</v>
      </c>
      <c r="I14" s="14">
        <f t="shared" si="3"/>
        <v>99.87757215451262</v>
      </c>
      <c r="J14" s="14">
        <f t="shared" si="3"/>
        <v>100.58538986691573</v>
      </c>
      <c r="K14" s="14">
        <f t="shared" si="3"/>
        <v>6.604270315698975</v>
      </c>
      <c r="L14" s="14">
        <f t="shared" si="3"/>
        <v>91.73716545687071</v>
      </c>
      <c r="M14" s="14">
        <f t="shared" si="3"/>
        <v>10.601262881923448</v>
      </c>
      <c r="N14" s="14">
        <f t="shared" si="3"/>
        <v>6.363077608336902</v>
      </c>
    </row>
    <row r="15" spans="2:14" ht="12.7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ht="12.75">
      <c r="A16" s="19" t="s">
        <v>113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27" customHeight="1">
      <c r="A17" s="58" t="s">
        <v>158</v>
      </c>
      <c r="B17" s="56" t="s">
        <v>159</v>
      </c>
      <c r="C17" s="56" t="s">
        <v>159</v>
      </c>
      <c r="D17" s="56" t="s">
        <v>160</v>
      </c>
      <c r="E17" s="56" t="s">
        <v>159</v>
      </c>
      <c r="F17" s="56" t="s">
        <v>154</v>
      </c>
      <c r="G17" s="56" t="s">
        <v>159</v>
      </c>
      <c r="H17" s="56" t="s">
        <v>154</v>
      </c>
      <c r="I17" s="56" t="s">
        <v>160</v>
      </c>
      <c r="J17" s="56" t="s">
        <v>154</v>
      </c>
      <c r="K17" s="56" t="s">
        <v>159</v>
      </c>
      <c r="L17" s="56" t="s">
        <v>159</v>
      </c>
      <c r="M17" s="56" t="s">
        <v>159</v>
      </c>
      <c r="N17" s="56" t="s">
        <v>159</v>
      </c>
    </row>
    <row r="18" spans="1:14" ht="12.75">
      <c r="A18" s="13" t="s">
        <v>93</v>
      </c>
      <c r="B18" s="59" t="s">
        <v>115</v>
      </c>
      <c r="C18" s="59" t="s">
        <v>115</v>
      </c>
      <c r="D18" s="12">
        <v>46</v>
      </c>
      <c r="E18" s="59" t="s">
        <v>115</v>
      </c>
      <c r="F18" s="16">
        <v>201</v>
      </c>
      <c r="G18" s="59" t="s">
        <v>115</v>
      </c>
      <c r="H18" s="16">
        <v>22027</v>
      </c>
      <c r="I18" s="12">
        <v>1495</v>
      </c>
      <c r="J18" s="16">
        <v>2200</v>
      </c>
      <c r="K18" s="59" t="s">
        <v>115</v>
      </c>
      <c r="L18" s="59" t="s">
        <v>115</v>
      </c>
      <c r="M18" s="59" t="s">
        <v>115</v>
      </c>
      <c r="N18" s="59" t="s">
        <v>115</v>
      </c>
    </row>
    <row r="19" spans="1:14" ht="12.75">
      <c r="A19" s="13" t="s">
        <v>94</v>
      </c>
      <c r="B19" s="59" t="s">
        <v>115</v>
      </c>
      <c r="C19" s="59" t="s">
        <v>115</v>
      </c>
      <c r="D19" s="12">
        <v>3681</v>
      </c>
      <c r="E19" s="59" t="s">
        <v>115</v>
      </c>
      <c r="F19" s="16">
        <v>6056</v>
      </c>
      <c r="G19" s="59" t="s">
        <v>115</v>
      </c>
      <c r="H19" s="16">
        <v>39319</v>
      </c>
      <c r="I19" s="12">
        <v>2263</v>
      </c>
      <c r="J19" s="16">
        <v>8650</v>
      </c>
      <c r="K19" s="59" t="s">
        <v>115</v>
      </c>
      <c r="L19" s="59" t="s">
        <v>115</v>
      </c>
      <c r="M19" s="59" t="s">
        <v>115</v>
      </c>
      <c r="N19" s="59" t="s">
        <v>115</v>
      </c>
    </row>
    <row r="20" spans="1:14" ht="12.75">
      <c r="A20" s="13" t="s">
        <v>95</v>
      </c>
      <c r="B20" s="59" t="s">
        <v>115</v>
      </c>
      <c r="C20" s="59" t="s">
        <v>115</v>
      </c>
      <c r="D20" s="12">
        <v>41</v>
      </c>
      <c r="E20" s="59" t="s">
        <v>115</v>
      </c>
      <c r="F20" s="16">
        <v>338</v>
      </c>
      <c r="G20" s="59" t="s">
        <v>115</v>
      </c>
      <c r="H20" s="16">
        <v>61515</v>
      </c>
      <c r="I20" s="12">
        <v>4522</v>
      </c>
      <c r="J20" s="16">
        <v>15628</v>
      </c>
      <c r="K20" s="59" t="s">
        <v>115</v>
      </c>
      <c r="L20" s="59" t="s">
        <v>115</v>
      </c>
      <c r="M20" s="59" t="s">
        <v>115</v>
      </c>
      <c r="N20" s="59" t="s">
        <v>115</v>
      </c>
    </row>
    <row r="21" spans="1:14" ht="12.75">
      <c r="A21" s="13" t="s">
        <v>97</v>
      </c>
      <c r="B21" s="59" t="s">
        <v>115</v>
      </c>
      <c r="C21" s="59" t="s">
        <v>115</v>
      </c>
      <c r="D21" s="12">
        <v>480</v>
      </c>
      <c r="E21" s="59" t="s">
        <v>115</v>
      </c>
      <c r="F21" s="16">
        <v>12512</v>
      </c>
      <c r="G21" s="59" t="s">
        <v>115</v>
      </c>
      <c r="H21" s="16">
        <v>1507</v>
      </c>
      <c r="I21" s="12">
        <v>241</v>
      </c>
      <c r="J21" s="16">
        <v>271</v>
      </c>
      <c r="K21" s="59" t="s">
        <v>115</v>
      </c>
      <c r="L21" s="59" t="s">
        <v>115</v>
      </c>
      <c r="M21" s="59" t="s">
        <v>115</v>
      </c>
      <c r="N21" s="59" t="s">
        <v>115</v>
      </c>
    </row>
    <row r="22" spans="1:14" ht="12.75">
      <c r="A22" s="13" t="s">
        <v>98</v>
      </c>
      <c r="B22" s="59" t="s">
        <v>115</v>
      </c>
      <c r="C22" s="59" t="s">
        <v>115</v>
      </c>
      <c r="D22" s="12">
        <v>1</v>
      </c>
      <c r="E22" s="59" t="s">
        <v>115</v>
      </c>
      <c r="F22" s="16">
        <v>25</v>
      </c>
      <c r="G22" s="59" t="s">
        <v>115</v>
      </c>
      <c r="H22" s="16">
        <v>10382</v>
      </c>
      <c r="I22" s="12">
        <v>26114</v>
      </c>
      <c r="J22" s="16">
        <v>424</v>
      </c>
      <c r="K22" s="59" t="s">
        <v>115</v>
      </c>
      <c r="L22" s="59" t="s">
        <v>115</v>
      </c>
      <c r="M22" s="59" t="s">
        <v>115</v>
      </c>
      <c r="N22" s="59" t="s">
        <v>115</v>
      </c>
    </row>
    <row r="23" spans="1:14" ht="12.75">
      <c r="A23" s="13" t="s">
        <v>99</v>
      </c>
      <c r="B23" s="59" t="s">
        <v>115</v>
      </c>
      <c r="C23" s="59" t="s">
        <v>115</v>
      </c>
      <c r="D23" s="12">
        <v>36</v>
      </c>
      <c r="E23" s="59" t="s">
        <v>115</v>
      </c>
      <c r="F23" s="16">
        <v>248</v>
      </c>
      <c r="G23" s="59" t="s">
        <v>115</v>
      </c>
      <c r="H23" s="16">
        <v>388</v>
      </c>
      <c r="I23" s="12">
        <v>0</v>
      </c>
      <c r="J23" s="16">
        <v>10873</v>
      </c>
      <c r="K23" s="59" t="s">
        <v>115</v>
      </c>
      <c r="L23" s="59" t="s">
        <v>115</v>
      </c>
      <c r="M23" s="59" t="s">
        <v>115</v>
      </c>
      <c r="N23" s="59" t="s">
        <v>115</v>
      </c>
    </row>
    <row r="24" spans="1:14" ht="12.75">
      <c r="A24" s="13" t="s">
        <v>101</v>
      </c>
      <c r="B24" s="59" t="s">
        <v>115</v>
      </c>
      <c r="C24" s="59" t="s">
        <v>115</v>
      </c>
      <c r="D24" s="12">
        <v>0</v>
      </c>
      <c r="E24" s="59" t="s">
        <v>115</v>
      </c>
      <c r="F24" s="16">
        <v>0</v>
      </c>
      <c r="G24" s="59" t="s">
        <v>115</v>
      </c>
      <c r="H24" s="16">
        <v>1371</v>
      </c>
      <c r="I24" s="12">
        <v>0</v>
      </c>
      <c r="J24" s="16">
        <v>57972</v>
      </c>
      <c r="K24" s="59" t="s">
        <v>115</v>
      </c>
      <c r="L24" s="59" t="s">
        <v>115</v>
      </c>
      <c r="M24" s="59" t="s">
        <v>115</v>
      </c>
      <c r="N24" s="59" t="s">
        <v>115</v>
      </c>
    </row>
    <row r="25" spans="1:14" ht="12.75">
      <c r="A25" s="13" t="s">
        <v>105</v>
      </c>
      <c r="B25" s="59" t="s">
        <v>115</v>
      </c>
      <c r="C25" s="59" t="s">
        <v>115</v>
      </c>
      <c r="D25" s="12">
        <v>0</v>
      </c>
      <c r="E25" s="59" t="s">
        <v>115</v>
      </c>
      <c r="F25" s="16">
        <v>0</v>
      </c>
      <c r="G25" s="59" t="s">
        <v>115</v>
      </c>
      <c r="H25" s="16">
        <v>387</v>
      </c>
      <c r="I25" s="12">
        <v>0</v>
      </c>
      <c r="J25" s="16">
        <v>11142</v>
      </c>
      <c r="K25" s="59" t="s">
        <v>115</v>
      </c>
      <c r="L25" s="59" t="s">
        <v>115</v>
      </c>
      <c r="M25" s="59" t="s">
        <v>115</v>
      </c>
      <c r="N25" s="59" t="s">
        <v>115</v>
      </c>
    </row>
    <row r="26" spans="1:14" ht="12.75">
      <c r="A26" s="13" t="s">
        <v>26</v>
      </c>
      <c r="B26" s="59" t="s">
        <v>115</v>
      </c>
      <c r="C26" s="59" t="s">
        <v>115</v>
      </c>
      <c r="D26" s="12">
        <v>29</v>
      </c>
      <c r="E26" s="59" t="s">
        <v>115</v>
      </c>
      <c r="F26" s="16">
        <v>0</v>
      </c>
      <c r="G26" s="59" t="s">
        <v>115</v>
      </c>
      <c r="H26" s="16">
        <v>950</v>
      </c>
      <c r="I26" s="12">
        <v>28</v>
      </c>
      <c r="J26" s="16">
        <v>54662</v>
      </c>
      <c r="K26" s="59" t="s">
        <v>115</v>
      </c>
      <c r="L26" s="59" t="s">
        <v>115</v>
      </c>
      <c r="M26" s="59" t="s">
        <v>115</v>
      </c>
      <c r="N26" s="59" t="s">
        <v>115</v>
      </c>
    </row>
    <row r="27" spans="1:14" ht="12.75">
      <c r="A27" s="13" t="s">
        <v>110</v>
      </c>
      <c r="B27" s="59" t="s">
        <v>115</v>
      </c>
      <c r="C27" s="59" t="s">
        <v>115</v>
      </c>
      <c r="D27" s="12">
        <v>1689</v>
      </c>
      <c r="E27" s="59" t="s">
        <v>115</v>
      </c>
      <c r="F27" s="16">
        <v>2111</v>
      </c>
      <c r="G27" s="59" t="s">
        <v>115</v>
      </c>
      <c r="H27" s="16">
        <v>2202</v>
      </c>
      <c r="I27" s="12">
        <v>123</v>
      </c>
      <c r="J27" s="16">
        <v>2619</v>
      </c>
      <c r="K27" s="59" t="s">
        <v>115</v>
      </c>
      <c r="L27" s="59" t="s">
        <v>115</v>
      </c>
      <c r="M27" s="59" t="s">
        <v>115</v>
      </c>
      <c r="N27" s="59" t="s">
        <v>115</v>
      </c>
    </row>
    <row r="28" spans="1:14" ht="12.75">
      <c r="A28" s="13" t="s">
        <v>111</v>
      </c>
      <c r="B28" s="59" t="s">
        <v>115</v>
      </c>
      <c r="C28" s="59" t="s">
        <v>115</v>
      </c>
      <c r="D28" s="12">
        <v>0</v>
      </c>
      <c r="E28" s="59" t="s">
        <v>115</v>
      </c>
      <c r="F28" s="16">
        <v>3787</v>
      </c>
      <c r="G28" s="59" t="s">
        <v>115</v>
      </c>
      <c r="H28" s="16">
        <v>2</v>
      </c>
      <c r="I28" s="12">
        <v>0</v>
      </c>
      <c r="J28" s="16">
        <v>0</v>
      </c>
      <c r="K28" s="59" t="s">
        <v>115</v>
      </c>
      <c r="L28" s="59" t="s">
        <v>115</v>
      </c>
      <c r="M28" s="59" t="s">
        <v>115</v>
      </c>
      <c r="N28" s="59" t="s">
        <v>115</v>
      </c>
    </row>
    <row r="29" spans="1:14" ht="12.75">
      <c r="A29" s="13" t="s">
        <v>91</v>
      </c>
      <c r="B29" s="59" t="s">
        <v>115</v>
      </c>
      <c r="C29" s="59" t="s">
        <v>115</v>
      </c>
      <c r="D29" s="12">
        <v>0</v>
      </c>
      <c r="E29" s="59" t="s">
        <v>115</v>
      </c>
      <c r="F29" s="16">
        <v>0</v>
      </c>
      <c r="G29" s="59" t="s">
        <v>115</v>
      </c>
      <c r="H29" s="16">
        <v>0</v>
      </c>
      <c r="I29" s="12">
        <v>0</v>
      </c>
      <c r="J29" s="16">
        <v>0</v>
      </c>
      <c r="K29" s="59" t="s">
        <v>115</v>
      </c>
      <c r="L29" s="59" t="s">
        <v>115</v>
      </c>
      <c r="M29" s="59" t="s">
        <v>115</v>
      </c>
      <c r="N29" s="59" t="s">
        <v>115</v>
      </c>
    </row>
    <row r="30" spans="1:14" ht="12.75">
      <c r="A30" s="13" t="s">
        <v>96</v>
      </c>
      <c r="B30" s="59" t="s">
        <v>115</v>
      </c>
      <c r="C30" s="59" t="s">
        <v>115</v>
      </c>
      <c r="D30" s="12">
        <v>7</v>
      </c>
      <c r="E30" s="59" t="s">
        <v>115</v>
      </c>
      <c r="F30" s="16">
        <v>0</v>
      </c>
      <c r="G30" s="59" t="s">
        <v>115</v>
      </c>
      <c r="H30" s="16">
        <v>2804</v>
      </c>
      <c r="I30" s="12">
        <v>0</v>
      </c>
      <c r="J30" s="16">
        <v>26356</v>
      </c>
      <c r="K30" s="59" t="s">
        <v>115</v>
      </c>
      <c r="L30" s="59" t="s">
        <v>115</v>
      </c>
      <c r="M30" s="59" t="s">
        <v>115</v>
      </c>
      <c r="N30" s="59" t="s">
        <v>115</v>
      </c>
    </row>
    <row r="31" spans="1:14" ht="12.75">
      <c r="A31" s="13" t="s">
        <v>100</v>
      </c>
      <c r="B31" s="59" t="s">
        <v>115</v>
      </c>
      <c r="C31" s="59" t="s">
        <v>115</v>
      </c>
      <c r="D31" s="12">
        <v>0</v>
      </c>
      <c r="E31" s="59" t="s">
        <v>115</v>
      </c>
      <c r="F31" s="16">
        <v>0</v>
      </c>
      <c r="G31" s="59" t="s">
        <v>115</v>
      </c>
      <c r="H31" s="16">
        <v>0</v>
      </c>
      <c r="I31" s="12">
        <v>0</v>
      </c>
      <c r="J31" s="16">
        <v>0</v>
      </c>
      <c r="K31" s="59" t="s">
        <v>115</v>
      </c>
      <c r="L31" s="59" t="s">
        <v>115</v>
      </c>
      <c r="M31" s="59" t="s">
        <v>115</v>
      </c>
      <c r="N31" s="59" t="s">
        <v>115</v>
      </c>
    </row>
    <row r="32" spans="1:14" ht="12.75">
      <c r="A32" s="13" t="s">
        <v>102</v>
      </c>
      <c r="B32" s="59" t="s">
        <v>115</v>
      </c>
      <c r="C32" s="59" t="s">
        <v>115</v>
      </c>
      <c r="D32" s="12">
        <v>0</v>
      </c>
      <c r="E32" s="59" t="s">
        <v>115</v>
      </c>
      <c r="F32" s="16">
        <v>0</v>
      </c>
      <c r="G32" s="59" t="s">
        <v>115</v>
      </c>
      <c r="H32" s="16">
        <v>0</v>
      </c>
      <c r="I32" s="12">
        <v>0</v>
      </c>
      <c r="J32" s="16">
        <v>0</v>
      </c>
      <c r="K32" s="59" t="s">
        <v>115</v>
      </c>
      <c r="L32" s="59" t="s">
        <v>115</v>
      </c>
      <c r="M32" s="59" t="s">
        <v>115</v>
      </c>
      <c r="N32" s="59" t="s">
        <v>115</v>
      </c>
    </row>
    <row r="33" spans="1:14" ht="12.75">
      <c r="A33" s="13" t="s">
        <v>106</v>
      </c>
      <c r="B33" s="59" t="s">
        <v>115</v>
      </c>
      <c r="C33" s="59" t="s">
        <v>115</v>
      </c>
      <c r="D33" s="12">
        <v>0</v>
      </c>
      <c r="E33" s="59" t="s">
        <v>115</v>
      </c>
      <c r="F33" s="16">
        <v>0</v>
      </c>
      <c r="G33" s="59" t="s">
        <v>115</v>
      </c>
      <c r="H33" s="16">
        <v>0</v>
      </c>
      <c r="I33" s="12">
        <v>0</v>
      </c>
      <c r="J33" s="16">
        <v>0</v>
      </c>
      <c r="K33" s="59" t="s">
        <v>115</v>
      </c>
      <c r="L33" s="59" t="s">
        <v>115</v>
      </c>
      <c r="M33" s="59" t="s">
        <v>115</v>
      </c>
      <c r="N33" s="59" t="s">
        <v>115</v>
      </c>
    </row>
    <row r="34" spans="1:14" ht="12.75">
      <c r="A34" s="13" t="s">
        <v>33</v>
      </c>
      <c r="B34" s="59" t="s">
        <v>115</v>
      </c>
      <c r="C34" s="59" t="s">
        <v>115</v>
      </c>
      <c r="D34" s="12">
        <v>0</v>
      </c>
      <c r="E34" s="59" t="s">
        <v>115</v>
      </c>
      <c r="F34" s="16">
        <v>0</v>
      </c>
      <c r="G34" s="59" t="s">
        <v>115</v>
      </c>
      <c r="H34" s="16">
        <v>0</v>
      </c>
      <c r="I34" s="12">
        <v>0</v>
      </c>
      <c r="J34" s="16">
        <v>0</v>
      </c>
      <c r="K34" s="59" t="s">
        <v>115</v>
      </c>
      <c r="L34" s="59" t="s">
        <v>115</v>
      </c>
      <c r="M34" s="59" t="s">
        <v>115</v>
      </c>
      <c r="N34" s="59" t="s">
        <v>115</v>
      </c>
    </row>
    <row r="35" spans="1:14" ht="12.75">
      <c r="A35" s="13" t="s">
        <v>108</v>
      </c>
      <c r="B35" s="59" t="s">
        <v>115</v>
      </c>
      <c r="C35" s="59" t="s">
        <v>115</v>
      </c>
      <c r="D35" s="12">
        <v>0</v>
      </c>
      <c r="E35" s="59" t="s">
        <v>115</v>
      </c>
      <c r="F35" s="16">
        <v>0</v>
      </c>
      <c r="G35" s="59" t="s">
        <v>115</v>
      </c>
      <c r="H35" s="16">
        <v>0</v>
      </c>
      <c r="I35" s="12">
        <v>0</v>
      </c>
      <c r="J35" s="16">
        <v>0</v>
      </c>
      <c r="K35" s="59" t="s">
        <v>115</v>
      </c>
      <c r="L35" s="59" t="s">
        <v>115</v>
      </c>
      <c r="M35" s="59" t="s">
        <v>115</v>
      </c>
      <c r="N35" s="59" t="s">
        <v>115</v>
      </c>
    </row>
    <row r="36" spans="1:14" ht="12.75">
      <c r="A36" s="13" t="s">
        <v>0</v>
      </c>
      <c r="B36" s="59" t="s">
        <v>115</v>
      </c>
      <c r="C36" s="59" t="s">
        <v>115</v>
      </c>
      <c r="D36" s="12">
        <v>0</v>
      </c>
      <c r="E36" s="59" t="s">
        <v>115</v>
      </c>
      <c r="F36" s="16">
        <v>0</v>
      </c>
      <c r="G36" s="59" t="s">
        <v>115</v>
      </c>
      <c r="H36" s="16">
        <v>56</v>
      </c>
      <c r="I36" s="12">
        <v>0</v>
      </c>
      <c r="J36" s="16">
        <v>4</v>
      </c>
      <c r="K36" s="59" t="s">
        <v>115</v>
      </c>
      <c r="L36" s="59" t="s">
        <v>115</v>
      </c>
      <c r="M36" s="59" t="s">
        <v>115</v>
      </c>
      <c r="N36" s="59" t="s">
        <v>115</v>
      </c>
    </row>
    <row r="37" spans="1:14" ht="12.75">
      <c r="A37" s="13" t="s">
        <v>109</v>
      </c>
      <c r="B37" s="59" t="s">
        <v>115</v>
      </c>
      <c r="C37" s="59" t="s">
        <v>115</v>
      </c>
      <c r="D37" s="12">
        <v>0</v>
      </c>
      <c r="E37" s="59" t="s">
        <v>115</v>
      </c>
      <c r="F37" s="16">
        <v>0</v>
      </c>
      <c r="G37" s="59" t="s">
        <v>115</v>
      </c>
      <c r="H37" s="16">
        <v>0</v>
      </c>
      <c r="I37" s="12">
        <v>0</v>
      </c>
      <c r="J37" s="16">
        <v>0</v>
      </c>
      <c r="K37" s="59" t="s">
        <v>115</v>
      </c>
      <c r="L37" s="59" t="s">
        <v>115</v>
      </c>
      <c r="M37" s="59" t="s">
        <v>115</v>
      </c>
      <c r="N37" s="59" t="s">
        <v>115</v>
      </c>
    </row>
    <row r="38" spans="1:14" ht="12.75">
      <c r="A38" s="13" t="s">
        <v>112</v>
      </c>
      <c r="B38" s="59" t="s">
        <v>115</v>
      </c>
      <c r="C38" s="59" t="s">
        <v>115</v>
      </c>
      <c r="D38" s="12">
        <v>0</v>
      </c>
      <c r="E38" s="59" t="s">
        <v>115</v>
      </c>
      <c r="F38" s="16">
        <v>0</v>
      </c>
      <c r="G38" s="59" t="s">
        <v>115</v>
      </c>
      <c r="H38" s="16">
        <v>0</v>
      </c>
      <c r="I38" s="12">
        <v>0</v>
      </c>
      <c r="J38" s="16">
        <v>0</v>
      </c>
      <c r="K38" s="59" t="s">
        <v>115</v>
      </c>
      <c r="L38" s="59" t="s">
        <v>115</v>
      </c>
      <c r="M38" s="59" t="s">
        <v>115</v>
      </c>
      <c r="N38" s="59" t="s">
        <v>115</v>
      </c>
    </row>
    <row r="39" spans="1:14" ht="12.75">
      <c r="A39" s="13" t="s">
        <v>92</v>
      </c>
      <c r="B39" s="59" t="s">
        <v>115</v>
      </c>
      <c r="C39" s="59" t="s">
        <v>115</v>
      </c>
      <c r="D39" s="12">
        <v>0</v>
      </c>
      <c r="E39" s="59" t="s">
        <v>115</v>
      </c>
      <c r="F39" s="16">
        <v>0</v>
      </c>
      <c r="G39" s="59" t="s">
        <v>115</v>
      </c>
      <c r="H39" s="16">
        <v>0</v>
      </c>
      <c r="I39" s="12">
        <v>0</v>
      </c>
      <c r="J39" s="16">
        <v>0</v>
      </c>
      <c r="K39" s="59" t="s">
        <v>115</v>
      </c>
      <c r="L39" s="59" t="s">
        <v>115</v>
      </c>
      <c r="M39" s="59" t="s">
        <v>115</v>
      </c>
      <c r="N39" s="59" t="s">
        <v>115</v>
      </c>
    </row>
    <row r="40" spans="1:14" ht="12.75">
      <c r="A40" s="13" t="s">
        <v>107</v>
      </c>
      <c r="B40" s="59" t="s">
        <v>115</v>
      </c>
      <c r="C40" s="59" t="s">
        <v>115</v>
      </c>
      <c r="D40" s="12">
        <v>0</v>
      </c>
      <c r="E40" s="59" t="s">
        <v>115</v>
      </c>
      <c r="F40" s="16">
        <v>24</v>
      </c>
      <c r="G40" s="59" t="s">
        <v>115</v>
      </c>
      <c r="H40" s="16">
        <v>2815</v>
      </c>
      <c r="I40" s="12">
        <v>0</v>
      </c>
      <c r="J40" s="16">
        <v>421</v>
      </c>
      <c r="K40" s="59" t="s">
        <v>115</v>
      </c>
      <c r="L40" s="59" t="s">
        <v>115</v>
      </c>
      <c r="M40" s="59" t="s">
        <v>115</v>
      </c>
      <c r="N40" s="59" t="s">
        <v>115</v>
      </c>
    </row>
    <row r="41" spans="1:14" ht="12.75">
      <c r="A41" s="13" t="s">
        <v>103</v>
      </c>
      <c r="B41" s="59" t="s">
        <v>115</v>
      </c>
      <c r="C41" s="59" t="s">
        <v>115</v>
      </c>
      <c r="D41" s="12">
        <v>34</v>
      </c>
      <c r="E41" s="59" t="s">
        <v>115</v>
      </c>
      <c r="F41" s="16">
        <v>29</v>
      </c>
      <c r="G41" s="59" t="s">
        <v>115</v>
      </c>
      <c r="H41" s="16">
        <v>0</v>
      </c>
      <c r="I41" s="12">
        <v>0</v>
      </c>
      <c r="J41" s="16">
        <v>0</v>
      </c>
      <c r="K41" s="59" t="s">
        <v>115</v>
      </c>
      <c r="L41" s="59" t="s">
        <v>115</v>
      </c>
      <c r="M41" s="59" t="s">
        <v>115</v>
      </c>
      <c r="N41" s="59" t="s">
        <v>115</v>
      </c>
    </row>
    <row r="42" spans="1:14" ht="12.75">
      <c r="A42" s="12" t="s">
        <v>117</v>
      </c>
      <c r="B42" s="59" t="s">
        <v>115</v>
      </c>
      <c r="C42" s="59" t="s">
        <v>115</v>
      </c>
      <c r="D42" s="12">
        <f aca="true" t="shared" si="4" ref="D42:J42">SUM(D18:D41)</f>
        <v>6044</v>
      </c>
      <c r="E42" s="59" t="s">
        <v>115</v>
      </c>
      <c r="F42" s="12">
        <f t="shared" si="4"/>
        <v>25331</v>
      </c>
      <c r="G42" s="59" t="s">
        <v>115</v>
      </c>
      <c r="H42" s="12">
        <f t="shared" si="4"/>
        <v>145725</v>
      </c>
      <c r="I42" s="12">
        <f t="shared" si="4"/>
        <v>34786</v>
      </c>
      <c r="J42" s="12">
        <f t="shared" si="4"/>
        <v>191222</v>
      </c>
      <c r="K42" s="59" t="s">
        <v>115</v>
      </c>
      <c r="L42" s="59" t="s">
        <v>115</v>
      </c>
      <c r="M42" s="59" t="s">
        <v>115</v>
      </c>
      <c r="N42" s="59" t="s">
        <v>115</v>
      </c>
    </row>
    <row r="44" ht="12.75">
      <c r="A44" s="19" t="s">
        <v>151</v>
      </c>
    </row>
    <row r="45" spans="1:16" ht="12.75">
      <c r="A45" s="13" t="s">
        <v>93</v>
      </c>
      <c r="B45" s="14">
        <v>0</v>
      </c>
      <c r="C45" s="14">
        <v>0</v>
      </c>
      <c r="D45" s="14">
        <f aca="true" t="shared" si="5" ref="D45:J45">D$6*D18/D$42</f>
        <v>1.8083388484447371</v>
      </c>
      <c r="E45" s="14">
        <v>0</v>
      </c>
      <c r="F45" s="14">
        <f t="shared" si="5"/>
        <v>2.9765552090323992</v>
      </c>
      <c r="G45" s="14">
        <v>0</v>
      </c>
      <c r="H45" s="14">
        <f t="shared" si="5"/>
        <v>149.22130499228018</v>
      </c>
      <c r="I45" s="14">
        <f t="shared" si="5"/>
        <v>0.9515121025700135</v>
      </c>
      <c r="J45" s="14">
        <f t="shared" si="5"/>
        <v>6.138122182594121</v>
      </c>
      <c r="K45" s="14">
        <v>0</v>
      </c>
      <c r="L45" s="14">
        <v>0</v>
      </c>
      <c r="M45" s="14">
        <v>0</v>
      </c>
      <c r="N45" s="14">
        <v>0</v>
      </c>
      <c r="P45" s="13"/>
    </row>
    <row r="46" spans="1:16" ht="12.75">
      <c r="A46" s="13" t="s">
        <v>94</v>
      </c>
      <c r="B46" s="14">
        <v>0</v>
      </c>
      <c r="C46" s="14">
        <v>0</v>
      </c>
      <c r="D46" s="14">
        <f aca="true" t="shared" si="6" ref="D46:J46">D$6*D19/D$42</f>
        <v>144.7064195896756</v>
      </c>
      <c r="E46" s="14">
        <v>0</v>
      </c>
      <c r="F46" s="14">
        <f t="shared" si="6"/>
        <v>89.68168331293636</v>
      </c>
      <c r="G46" s="14">
        <v>0</v>
      </c>
      <c r="H46" s="14">
        <f t="shared" si="6"/>
        <v>266.36548286155465</v>
      </c>
      <c r="I46" s="14">
        <f t="shared" si="6"/>
        <v>1.4403156442247094</v>
      </c>
      <c r="J46" s="14">
        <f t="shared" si="6"/>
        <v>24.133980399745067</v>
      </c>
      <c r="K46" s="14">
        <v>0</v>
      </c>
      <c r="L46" s="14">
        <v>0</v>
      </c>
      <c r="M46" s="14">
        <v>0</v>
      </c>
      <c r="N46" s="14">
        <v>0</v>
      </c>
      <c r="P46" s="13"/>
    </row>
    <row r="47" spans="1:16" ht="12.75">
      <c r="A47" s="13" t="s">
        <v>95</v>
      </c>
      <c r="B47" s="14">
        <v>0</v>
      </c>
      <c r="C47" s="14">
        <v>0</v>
      </c>
      <c r="D47" s="14">
        <f aca="true" t="shared" si="7" ref="D47:J47">D$6*D20/D$42</f>
        <v>1.6117802779616133</v>
      </c>
      <c r="E47" s="14">
        <v>0</v>
      </c>
      <c r="F47" s="14">
        <f t="shared" si="7"/>
        <v>5.005351545537069</v>
      </c>
      <c r="G47" s="14">
        <v>0</v>
      </c>
      <c r="H47" s="14">
        <f t="shared" si="7"/>
        <v>416.7316737004638</v>
      </c>
      <c r="I47" s="14">
        <f t="shared" si="7"/>
        <v>2.8780854366699673</v>
      </c>
      <c r="J47" s="14">
        <f t="shared" si="7"/>
        <v>43.6029879407186</v>
      </c>
      <c r="K47" s="14">
        <v>0</v>
      </c>
      <c r="L47" s="14">
        <v>0</v>
      </c>
      <c r="M47" s="14">
        <v>0</v>
      </c>
      <c r="N47" s="14">
        <v>0</v>
      </c>
      <c r="P47" s="13"/>
    </row>
    <row r="48" spans="1:16" ht="12.75">
      <c r="A48" s="13" t="s">
        <v>97</v>
      </c>
      <c r="B48" s="14">
        <v>0</v>
      </c>
      <c r="C48" s="14">
        <v>0</v>
      </c>
      <c r="D48" s="14">
        <f aca="true" t="shared" si="8" ref="D48:J48">D$6*D21/D$42</f>
        <v>18.869622766379862</v>
      </c>
      <c r="E48" s="14">
        <v>0</v>
      </c>
      <c r="F48" s="14">
        <f t="shared" si="8"/>
        <v>185.28685957917105</v>
      </c>
      <c r="G48" s="14">
        <v>0</v>
      </c>
      <c r="H48" s="14">
        <f t="shared" si="8"/>
        <v>10.209130005146694</v>
      </c>
      <c r="I48" s="14">
        <f t="shared" si="8"/>
        <v>0.15338756971195536</v>
      </c>
      <c r="J48" s="14">
        <f t="shared" si="8"/>
        <v>0.756105050674094</v>
      </c>
      <c r="K48" s="14">
        <v>0</v>
      </c>
      <c r="L48" s="14">
        <v>0</v>
      </c>
      <c r="M48" s="14">
        <v>0</v>
      </c>
      <c r="N48" s="14">
        <v>0</v>
      </c>
      <c r="P48" s="13"/>
    </row>
    <row r="49" spans="1:16" ht="12.75">
      <c r="A49" s="13" t="s">
        <v>98</v>
      </c>
      <c r="B49" s="14">
        <v>0</v>
      </c>
      <c r="C49" s="14">
        <v>0</v>
      </c>
      <c r="D49" s="14">
        <f aca="true" t="shared" si="9" ref="D49:J49">D$6*D22/D$42</f>
        <v>0.03931171409662472</v>
      </c>
      <c r="E49" s="14">
        <v>0</v>
      </c>
      <c r="F49" s="14">
        <f t="shared" si="9"/>
        <v>0.3702183095811442</v>
      </c>
      <c r="G49" s="14">
        <v>0</v>
      </c>
      <c r="H49" s="14">
        <f t="shared" si="9"/>
        <v>70.33257313432846</v>
      </c>
      <c r="I49" s="14">
        <f t="shared" si="9"/>
        <v>16.620593342149387</v>
      </c>
      <c r="J49" s="14">
        <f t="shared" si="9"/>
        <v>1.1829835479181396</v>
      </c>
      <c r="K49" s="14">
        <v>0</v>
      </c>
      <c r="L49" s="14">
        <v>0</v>
      </c>
      <c r="M49" s="14">
        <v>0</v>
      </c>
      <c r="N49" s="14">
        <v>0</v>
      </c>
      <c r="P49" s="13"/>
    </row>
    <row r="50" spans="1:16" ht="12.75">
      <c r="A50" s="13" t="s">
        <v>99</v>
      </c>
      <c r="B50" s="14">
        <v>0</v>
      </c>
      <c r="C50" s="14">
        <v>0</v>
      </c>
      <c r="D50" s="14">
        <f aca="true" t="shared" si="10" ref="D50:J50">D$6*D23/D$42</f>
        <v>1.4152217074784899</v>
      </c>
      <c r="E50" s="14">
        <v>0</v>
      </c>
      <c r="F50" s="14">
        <f t="shared" si="10"/>
        <v>3.67256563104495</v>
      </c>
      <c r="G50" s="14">
        <v>0</v>
      </c>
      <c r="H50" s="14">
        <f t="shared" si="10"/>
        <v>2.6284953165208473</v>
      </c>
      <c r="I50" s="14">
        <f t="shared" si="10"/>
        <v>0</v>
      </c>
      <c r="J50" s="14">
        <f t="shared" si="10"/>
        <v>30.336273859702672</v>
      </c>
      <c r="K50" s="14">
        <v>0</v>
      </c>
      <c r="L50" s="14">
        <v>0</v>
      </c>
      <c r="M50" s="14">
        <v>0</v>
      </c>
      <c r="N50" s="14">
        <v>0</v>
      </c>
      <c r="P50" s="13"/>
    </row>
    <row r="51" spans="1:16" ht="12.75">
      <c r="A51" s="13" t="s">
        <v>101</v>
      </c>
      <c r="B51" s="14">
        <v>0</v>
      </c>
      <c r="C51" s="14">
        <v>0</v>
      </c>
      <c r="D51" s="14">
        <f aca="true" t="shared" si="11" ref="D51:J51">D$6*D24/D$42</f>
        <v>0</v>
      </c>
      <c r="E51" s="14">
        <v>0</v>
      </c>
      <c r="F51" s="14">
        <f t="shared" si="11"/>
        <v>0</v>
      </c>
      <c r="G51" s="14">
        <v>0</v>
      </c>
      <c r="H51" s="14">
        <f t="shared" si="11"/>
        <v>9.287801749871345</v>
      </c>
      <c r="I51" s="14">
        <f t="shared" si="11"/>
        <v>0</v>
      </c>
      <c r="J51" s="14">
        <f t="shared" si="11"/>
        <v>161.74509962243016</v>
      </c>
      <c r="K51" s="14">
        <v>0</v>
      </c>
      <c r="L51" s="14">
        <v>0</v>
      </c>
      <c r="M51" s="14">
        <v>0</v>
      </c>
      <c r="N51" s="14">
        <v>0</v>
      </c>
      <c r="P51" s="13"/>
    </row>
    <row r="52" spans="1:16" ht="12.75">
      <c r="A52" s="13" t="s">
        <v>105</v>
      </c>
      <c r="B52" s="14">
        <v>0</v>
      </c>
      <c r="C52" s="14">
        <v>0</v>
      </c>
      <c r="D52" s="14">
        <f aca="true" t="shared" si="12" ref="D52:J52">D$6*D25/D$42</f>
        <v>0</v>
      </c>
      <c r="E52" s="14">
        <v>0</v>
      </c>
      <c r="F52" s="14">
        <f t="shared" si="12"/>
        <v>0</v>
      </c>
      <c r="G52" s="14">
        <v>0</v>
      </c>
      <c r="H52" s="14">
        <f t="shared" si="12"/>
        <v>2.6217208440555875</v>
      </c>
      <c r="I52" s="14">
        <f t="shared" si="12"/>
        <v>0</v>
      </c>
      <c r="J52" s="14">
        <f t="shared" si="12"/>
        <v>31.08679879930168</v>
      </c>
      <c r="K52" s="14">
        <v>0</v>
      </c>
      <c r="L52" s="14">
        <v>0</v>
      </c>
      <c r="M52" s="14">
        <v>0</v>
      </c>
      <c r="N52" s="14">
        <v>0</v>
      </c>
      <c r="P52" s="13"/>
    </row>
    <row r="53" spans="1:16" ht="12.75">
      <c r="A53" s="13" t="s">
        <v>26</v>
      </c>
      <c r="B53" s="14">
        <v>0</v>
      </c>
      <c r="C53" s="14">
        <v>0</v>
      </c>
      <c r="D53" s="14">
        <f aca="true" t="shared" si="13" ref="D53:J53">D$6*D26/D$42</f>
        <v>1.1400397088021168</v>
      </c>
      <c r="E53" s="14">
        <v>0</v>
      </c>
      <c r="F53" s="14">
        <f t="shared" si="13"/>
        <v>0</v>
      </c>
      <c r="G53" s="14">
        <v>0</v>
      </c>
      <c r="H53" s="14">
        <f t="shared" si="13"/>
        <v>6.43574884199692</v>
      </c>
      <c r="I53" s="14">
        <f t="shared" si="13"/>
        <v>0.01782096245616079</v>
      </c>
      <c r="J53" s="14">
        <f t="shared" si="13"/>
        <v>152.51001579316357</v>
      </c>
      <c r="K53" s="14">
        <v>0</v>
      </c>
      <c r="L53" s="14">
        <v>0</v>
      </c>
      <c r="M53" s="14">
        <v>0</v>
      </c>
      <c r="N53" s="14">
        <v>0</v>
      </c>
      <c r="P53" s="13"/>
    </row>
    <row r="54" spans="1:16" ht="12.75">
      <c r="A54" s="13" t="s">
        <v>110</v>
      </c>
      <c r="B54" s="14">
        <v>0</v>
      </c>
      <c r="C54" s="14">
        <v>0</v>
      </c>
      <c r="D54" s="14">
        <f aca="true" t="shared" si="14" ref="D54:J54">D$6*D27/D$42</f>
        <v>66.39748510919915</v>
      </c>
      <c r="E54" s="14">
        <v>0</v>
      </c>
      <c r="F54" s="14">
        <f t="shared" si="14"/>
        <v>31.261234061031814</v>
      </c>
      <c r="G54" s="14">
        <v>0</v>
      </c>
      <c r="H54" s="14">
        <f t="shared" si="14"/>
        <v>14.917388368502335</v>
      </c>
      <c r="I54" s="14">
        <f t="shared" si="14"/>
        <v>0.0782849422181349</v>
      </c>
      <c r="J54" s="14">
        <f t="shared" si="14"/>
        <v>7.307155452824547</v>
      </c>
      <c r="K54" s="14">
        <v>0</v>
      </c>
      <c r="L54" s="14">
        <v>0</v>
      </c>
      <c r="M54" s="14">
        <v>0</v>
      </c>
      <c r="N54" s="14">
        <v>0</v>
      </c>
      <c r="P54" s="13"/>
    </row>
    <row r="55" spans="1:16" ht="12.75">
      <c r="A55" s="13" t="s">
        <v>111</v>
      </c>
      <c r="B55" s="14">
        <v>0</v>
      </c>
      <c r="C55" s="14">
        <v>0</v>
      </c>
      <c r="D55" s="14">
        <f aca="true" t="shared" si="15" ref="D55:J55">D$6*D28/D$42</f>
        <v>0</v>
      </c>
      <c r="E55" s="14">
        <v>0</v>
      </c>
      <c r="F55" s="14">
        <f t="shared" si="15"/>
        <v>56.08066953535172</v>
      </c>
      <c r="G55" s="14">
        <v>0</v>
      </c>
      <c r="H55" s="14">
        <f t="shared" si="15"/>
        <v>0.013548944930519832</v>
      </c>
      <c r="I55" s="14">
        <f t="shared" si="15"/>
        <v>0</v>
      </c>
      <c r="J55" s="14">
        <f t="shared" si="15"/>
        <v>0</v>
      </c>
      <c r="K55" s="14">
        <v>0</v>
      </c>
      <c r="L55" s="14">
        <v>0</v>
      </c>
      <c r="M55" s="14">
        <v>0</v>
      </c>
      <c r="N55" s="14">
        <v>0</v>
      </c>
      <c r="P55" s="13"/>
    </row>
    <row r="56" spans="1:16" ht="12.75">
      <c r="A56" s="13" t="s">
        <v>91</v>
      </c>
      <c r="B56" s="14">
        <v>0</v>
      </c>
      <c r="C56" s="14">
        <v>0</v>
      </c>
      <c r="D56" s="14">
        <f aca="true" t="shared" si="16" ref="D56:J56">D$6*D29/D$42</f>
        <v>0</v>
      </c>
      <c r="E56" s="14">
        <v>0</v>
      </c>
      <c r="F56" s="14">
        <f t="shared" si="16"/>
        <v>0</v>
      </c>
      <c r="G56" s="14">
        <v>0</v>
      </c>
      <c r="H56" s="14">
        <f t="shared" si="16"/>
        <v>0</v>
      </c>
      <c r="I56" s="14">
        <f t="shared" si="16"/>
        <v>0</v>
      </c>
      <c r="J56" s="14">
        <f t="shared" si="16"/>
        <v>0</v>
      </c>
      <c r="K56" s="14">
        <v>0</v>
      </c>
      <c r="L56" s="14">
        <v>0</v>
      </c>
      <c r="M56" s="14">
        <v>0</v>
      </c>
      <c r="N56" s="14">
        <v>0</v>
      </c>
      <c r="P56" s="13"/>
    </row>
    <row r="57" spans="1:16" ht="12.75">
      <c r="A57" s="13" t="s">
        <v>96</v>
      </c>
      <c r="B57" s="14">
        <v>0</v>
      </c>
      <c r="C57" s="14">
        <v>0</v>
      </c>
      <c r="D57" s="14">
        <f aca="true" t="shared" si="17" ref="D57:J57">D$6*D30/D$42</f>
        <v>0.275181998676373</v>
      </c>
      <c r="E57" s="14">
        <v>0</v>
      </c>
      <c r="F57" s="14">
        <f t="shared" si="17"/>
        <v>0</v>
      </c>
      <c r="G57" s="14">
        <v>0</v>
      </c>
      <c r="H57" s="14">
        <f t="shared" si="17"/>
        <v>18.995620792588806</v>
      </c>
      <c r="I57" s="14">
        <f t="shared" si="17"/>
        <v>0</v>
      </c>
      <c r="J57" s="14">
        <f t="shared" si="17"/>
        <v>73.53470374747756</v>
      </c>
      <c r="K57" s="14">
        <v>0</v>
      </c>
      <c r="L57" s="14">
        <v>0</v>
      </c>
      <c r="M57" s="14">
        <v>0</v>
      </c>
      <c r="N57" s="14">
        <v>0</v>
      </c>
      <c r="P57" s="13"/>
    </row>
    <row r="58" spans="1:16" ht="12.75">
      <c r="A58" s="13" t="s">
        <v>100</v>
      </c>
      <c r="B58" s="14">
        <v>0</v>
      </c>
      <c r="C58" s="14">
        <v>0</v>
      </c>
      <c r="D58" s="14">
        <f aca="true" t="shared" si="18" ref="D58:J58">D$6*D31/D$42</f>
        <v>0</v>
      </c>
      <c r="E58" s="14">
        <v>0</v>
      </c>
      <c r="F58" s="14">
        <f t="shared" si="18"/>
        <v>0</v>
      </c>
      <c r="G58" s="14">
        <v>0</v>
      </c>
      <c r="H58" s="14">
        <f t="shared" si="18"/>
        <v>0</v>
      </c>
      <c r="I58" s="14">
        <f t="shared" si="18"/>
        <v>0</v>
      </c>
      <c r="J58" s="14">
        <f t="shared" si="18"/>
        <v>0</v>
      </c>
      <c r="K58" s="14">
        <v>0</v>
      </c>
      <c r="L58" s="14">
        <v>0</v>
      </c>
      <c r="M58" s="14">
        <v>0</v>
      </c>
      <c r="N58" s="14">
        <v>0</v>
      </c>
      <c r="P58" s="13"/>
    </row>
    <row r="59" spans="1:16" ht="12.75">
      <c r="A59" s="13" t="s">
        <v>102</v>
      </c>
      <c r="B59" s="14">
        <v>0</v>
      </c>
      <c r="C59" s="14">
        <v>0</v>
      </c>
      <c r="D59" s="14">
        <f aca="true" t="shared" si="19" ref="D59:J59">D$6*D32/D$42</f>
        <v>0</v>
      </c>
      <c r="E59" s="14">
        <v>0</v>
      </c>
      <c r="F59" s="14">
        <f t="shared" si="19"/>
        <v>0</v>
      </c>
      <c r="G59" s="14">
        <v>0</v>
      </c>
      <c r="H59" s="14">
        <f t="shared" si="19"/>
        <v>0</v>
      </c>
      <c r="I59" s="14">
        <f t="shared" si="19"/>
        <v>0</v>
      </c>
      <c r="J59" s="14">
        <f t="shared" si="19"/>
        <v>0</v>
      </c>
      <c r="K59" s="14">
        <v>0</v>
      </c>
      <c r="L59" s="14">
        <v>0</v>
      </c>
      <c r="M59" s="14">
        <v>0</v>
      </c>
      <c r="N59" s="14">
        <v>0</v>
      </c>
      <c r="P59" s="13"/>
    </row>
    <row r="60" spans="1:16" ht="12.75">
      <c r="A60" s="13" t="s">
        <v>106</v>
      </c>
      <c r="B60" s="14">
        <v>0</v>
      </c>
      <c r="C60" s="14">
        <v>0</v>
      </c>
      <c r="D60" s="14">
        <f aca="true" t="shared" si="20" ref="D60:J60">D$6*D33/D$42</f>
        <v>0</v>
      </c>
      <c r="E60" s="14">
        <v>0</v>
      </c>
      <c r="F60" s="14">
        <f t="shared" si="20"/>
        <v>0</v>
      </c>
      <c r="G60" s="14">
        <v>0</v>
      </c>
      <c r="H60" s="14">
        <f t="shared" si="20"/>
        <v>0</v>
      </c>
      <c r="I60" s="14">
        <f t="shared" si="20"/>
        <v>0</v>
      </c>
      <c r="J60" s="14">
        <f t="shared" si="20"/>
        <v>0</v>
      </c>
      <c r="K60" s="14">
        <v>0</v>
      </c>
      <c r="L60" s="14">
        <v>0</v>
      </c>
      <c r="M60" s="14">
        <v>0</v>
      </c>
      <c r="N60" s="14">
        <v>0</v>
      </c>
      <c r="P60" s="13"/>
    </row>
    <row r="61" spans="1:16" ht="12.75">
      <c r="A61" s="13" t="s">
        <v>33</v>
      </c>
      <c r="B61" s="14">
        <v>0</v>
      </c>
      <c r="C61" s="14">
        <v>0</v>
      </c>
      <c r="D61" s="14">
        <f aca="true" t="shared" si="21" ref="D61:J61">D$6*D34/D$42</f>
        <v>0</v>
      </c>
      <c r="E61" s="14">
        <v>0</v>
      </c>
      <c r="F61" s="14">
        <f t="shared" si="21"/>
        <v>0</v>
      </c>
      <c r="G61" s="14">
        <v>0</v>
      </c>
      <c r="H61" s="14">
        <f t="shared" si="21"/>
        <v>0</v>
      </c>
      <c r="I61" s="14">
        <f t="shared" si="21"/>
        <v>0</v>
      </c>
      <c r="J61" s="14">
        <f t="shared" si="21"/>
        <v>0</v>
      </c>
      <c r="K61" s="14">
        <v>0</v>
      </c>
      <c r="L61" s="14">
        <v>0</v>
      </c>
      <c r="M61" s="14">
        <v>0</v>
      </c>
      <c r="N61" s="14">
        <v>0</v>
      </c>
      <c r="P61" s="13"/>
    </row>
    <row r="62" spans="1:16" ht="12.75">
      <c r="A62" s="13" t="s">
        <v>108</v>
      </c>
      <c r="B62" s="14">
        <v>0</v>
      </c>
      <c r="C62" s="14">
        <v>0</v>
      </c>
      <c r="D62" s="14">
        <f aca="true" t="shared" si="22" ref="D62:J62">D$6*D35/D$42</f>
        <v>0</v>
      </c>
      <c r="E62" s="14">
        <v>0</v>
      </c>
      <c r="F62" s="14">
        <f t="shared" si="22"/>
        <v>0</v>
      </c>
      <c r="G62" s="14">
        <v>0</v>
      </c>
      <c r="H62" s="14">
        <f t="shared" si="22"/>
        <v>0</v>
      </c>
      <c r="I62" s="14">
        <f t="shared" si="22"/>
        <v>0</v>
      </c>
      <c r="J62" s="14">
        <f t="shared" si="22"/>
        <v>0</v>
      </c>
      <c r="K62" s="14">
        <v>0</v>
      </c>
      <c r="L62" s="14">
        <v>0</v>
      </c>
      <c r="M62" s="14">
        <v>0</v>
      </c>
      <c r="N62" s="14">
        <v>0</v>
      </c>
      <c r="P62" s="13"/>
    </row>
    <row r="63" spans="1:16" ht="12.75">
      <c r="A63" s="13" t="s">
        <v>0</v>
      </c>
      <c r="B63" s="14">
        <v>0</v>
      </c>
      <c r="C63" s="14">
        <v>0</v>
      </c>
      <c r="D63" s="14">
        <f aca="true" t="shared" si="23" ref="D63:J63">D$6*D36/D$42</f>
        <v>0</v>
      </c>
      <c r="E63" s="14">
        <v>0</v>
      </c>
      <c r="F63" s="14">
        <f t="shared" si="23"/>
        <v>0</v>
      </c>
      <c r="G63" s="14">
        <v>0</v>
      </c>
      <c r="H63" s="14">
        <f t="shared" si="23"/>
        <v>0.3793704580545553</v>
      </c>
      <c r="I63" s="14">
        <f t="shared" si="23"/>
        <v>0</v>
      </c>
      <c r="J63" s="14">
        <f t="shared" si="23"/>
        <v>0.011160222150171128</v>
      </c>
      <c r="K63" s="14">
        <v>0</v>
      </c>
      <c r="L63" s="14">
        <v>0</v>
      </c>
      <c r="M63" s="14">
        <v>0</v>
      </c>
      <c r="N63" s="14">
        <v>0</v>
      </c>
      <c r="P63" s="13"/>
    </row>
    <row r="64" spans="1:16" ht="12.75">
      <c r="A64" s="13" t="s">
        <v>109</v>
      </c>
      <c r="B64" s="14">
        <v>0</v>
      </c>
      <c r="C64" s="14">
        <v>0</v>
      </c>
      <c r="D64" s="14">
        <f aca="true" t="shared" si="24" ref="D64:J64">D$6*D37/D$42</f>
        <v>0</v>
      </c>
      <c r="E64" s="14">
        <v>0</v>
      </c>
      <c r="F64" s="14">
        <f t="shared" si="24"/>
        <v>0</v>
      </c>
      <c r="G64" s="14">
        <v>0</v>
      </c>
      <c r="H64" s="14">
        <f t="shared" si="24"/>
        <v>0</v>
      </c>
      <c r="I64" s="14">
        <f t="shared" si="24"/>
        <v>0</v>
      </c>
      <c r="J64" s="14">
        <f t="shared" si="24"/>
        <v>0</v>
      </c>
      <c r="K64" s="14">
        <v>0</v>
      </c>
      <c r="L64" s="14">
        <v>0</v>
      </c>
      <c r="M64" s="14">
        <v>0</v>
      </c>
      <c r="N64" s="14">
        <v>0</v>
      </c>
      <c r="P64" s="13"/>
    </row>
    <row r="65" spans="1:16" ht="12.75">
      <c r="A65" s="13" t="s">
        <v>112</v>
      </c>
      <c r="B65" s="14">
        <v>0</v>
      </c>
      <c r="C65" s="14">
        <v>0</v>
      </c>
      <c r="D65" s="14">
        <f aca="true" t="shared" si="25" ref="D65:J65">D$6*D38/D$42</f>
        <v>0</v>
      </c>
      <c r="E65" s="14">
        <v>0</v>
      </c>
      <c r="F65" s="14">
        <f t="shared" si="25"/>
        <v>0</v>
      </c>
      <c r="G65" s="14">
        <v>0</v>
      </c>
      <c r="H65" s="14">
        <f t="shared" si="25"/>
        <v>0</v>
      </c>
      <c r="I65" s="14">
        <f t="shared" si="25"/>
        <v>0</v>
      </c>
      <c r="J65" s="14">
        <f t="shared" si="25"/>
        <v>0</v>
      </c>
      <c r="K65" s="14">
        <v>0</v>
      </c>
      <c r="L65" s="14">
        <v>0</v>
      </c>
      <c r="M65" s="14">
        <v>0</v>
      </c>
      <c r="N65" s="14">
        <v>0</v>
      </c>
      <c r="P65" s="13"/>
    </row>
    <row r="66" spans="1:16" ht="12.75">
      <c r="A66" s="13" t="s">
        <v>92</v>
      </c>
      <c r="B66" s="14">
        <v>0</v>
      </c>
      <c r="C66" s="14">
        <v>0</v>
      </c>
      <c r="D66" s="14">
        <f aca="true" t="shared" si="26" ref="D66:J66">D$6*D39/D$42</f>
        <v>0</v>
      </c>
      <c r="E66" s="14">
        <v>0</v>
      </c>
      <c r="F66" s="14">
        <f t="shared" si="26"/>
        <v>0</v>
      </c>
      <c r="G66" s="14">
        <v>0</v>
      </c>
      <c r="H66" s="14">
        <f t="shared" si="26"/>
        <v>0</v>
      </c>
      <c r="I66" s="14">
        <f t="shared" si="26"/>
        <v>0</v>
      </c>
      <c r="J66" s="14">
        <f t="shared" si="26"/>
        <v>0</v>
      </c>
      <c r="K66" s="14">
        <v>0</v>
      </c>
      <c r="L66" s="14">
        <v>0</v>
      </c>
      <c r="M66" s="14">
        <v>0</v>
      </c>
      <c r="N66" s="14">
        <v>0</v>
      </c>
      <c r="P66" s="13"/>
    </row>
    <row r="67" spans="1:16" ht="12.75">
      <c r="A67" s="13" t="s">
        <v>107</v>
      </c>
      <c r="B67" s="14">
        <v>0</v>
      </c>
      <c r="C67" s="14">
        <v>0</v>
      </c>
      <c r="D67" s="14">
        <f aca="true" t="shared" si="27" ref="D67:J67">D$6*D40/D$42</f>
        <v>0</v>
      </c>
      <c r="E67" s="14">
        <v>0</v>
      </c>
      <c r="F67" s="14">
        <f t="shared" si="27"/>
        <v>0.3554095771978984</v>
      </c>
      <c r="G67" s="14">
        <v>0</v>
      </c>
      <c r="H67" s="14">
        <f t="shared" si="27"/>
        <v>19.070139989706664</v>
      </c>
      <c r="I67" s="14">
        <f t="shared" si="27"/>
        <v>0</v>
      </c>
      <c r="J67" s="14">
        <f t="shared" si="27"/>
        <v>1.1746133813055113</v>
      </c>
      <c r="K67" s="14">
        <v>0</v>
      </c>
      <c r="L67" s="14">
        <v>0</v>
      </c>
      <c r="M67" s="14">
        <v>0</v>
      </c>
      <c r="N67" s="14">
        <v>0</v>
      </c>
      <c r="P67" s="13"/>
    </row>
    <row r="68" spans="1:16" ht="12.75">
      <c r="A68" s="13" t="s">
        <v>103</v>
      </c>
      <c r="B68" s="14">
        <v>0</v>
      </c>
      <c r="C68" s="14">
        <v>0</v>
      </c>
      <c r="D68" s="14">
        <f aca="true" t="shared" si="28" ref="D68:J68">D$6*D41/D$42</f>
        <v>1.3365982792852404</v>
      </c>
      <c r="E68" s="14">
        <v>0</v>
      </c>
      <c r="F68" s="14">
        <f t="shared" si="28"/>
        <v>0.42945323911412725</v>
      </c>
      <c r="G68" s="14">
        <v>0</v>
      </c>
      <c r="H68" s="14">
        <f t="shared" si="28"/>
        <v>0</v>
      </c>
      <c r="I68" s="14">
        <f t="shared" si="28"/>
        <v>0</v>
      </c>
      <c r="J68" s="14">
        <f t="shared" si="28"/>
        <v>0</v>
      </c>
      <c r="K68" s="14">
        <v>0</v>
      </c>
      <c r="L68" s="14">
        <v>0</v>
      </c>
      <c r="M68" s="14">
        <v>0</v>
      </c>
      <c r="N68" s="14">
        <v>0</v>
      </c>
      <c r="P68" s="13"/>
    </row>
    <row r="69" spans="1:16" ht="12.75">
      <c r="A69" s="13" t="s">
        <v>130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P69" s="13"/>
    </row>
    <row r="70" spans="1:16" ht="12.75">
      <c r="A70" s="13" t="s">
        <v>119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P70" s="13"/>
    </row>
    <row r="71" spans="1:16" ht="12.75">
      <c r="A71" s="13" t="s">
        <v>104</v>
      </c>
      <c r="B71" s="14">
        <f>B13</f>
        <v>0.8753141735271494</v>
      </c>
      <c r="C71" s="14">
        <f aca="true" t="shared" si="29" ref="C71:N71">C13</f>
        <v>0</v>
      </c>
      <c r="D71" s="14">
        <f t="shared" si="29"/>
        <v>6.693682367311243</v>
      </c>
      <c r="E71" s="14">
        <f t="shared" si="29"/>
        <v>1.3919681662129997</v>
      </c>
      <c r="F71" s="14">
        <f t="shared" si="29"/>
        <v>0.2924532893599558</v>
      </c>
      <c r="G71" s="14">
        <f t="shared" si="29"/>
        <v>1.7609456340874456</v>
      </c>
      <c r="H71" s="14">
        <f t="shared" si="29"/>
        <v>1.1383991779591784</v>
      </c>
      <c r="I71" s="14">
        <f t="shared" si="29"/>
        <v>2.5824278454874174</v>
      </c>
      <c r="J71" s="14">
        <f t="shared" si="29"/>
        <v>58.69461013308494</v>
      </c>
      <c r="K71" s="14">
        <f t="shared" si="29"/>
        <v>0.4957296843010477</v>
      </c>
      <c r="L71" s="14">
        <f t="shared" si="29"/>
        <v>2.262834543129296</v>
      </c>
      <c r="M71" s="14">
        <f t="shared" si="29"/>
        <v>62.69873711807719</v>
      </c>
      <c r="N71" s="14">
        <f t="shared" si="29"/>
        <v>14.136922391664916</v>
      </c>
      <c r="P71" s="13"/>
    </row>
    <row r="72" spans="1:16" ht="12.75">
      <c r="A72" s="13" t="s">
        <v>118</v>
      </c>
      <c r="B72" s="14">
        <f>B14</f>
        <v>47.32468582647278</v>
      </c>
      <c r="C72" s="14">
        <f aca="true" t="shared" si="30" ref="C72:N72">C14</f>
        <v>0.8000000000000114</v>
      </c>
      <c r="D72" s="14">
        <f t="shared" si="30"/>
        <v>119.70631763268874</v>
      </c>
      <c r="E72" s="14">
        <f t="shared" si="30"/>
        <v>33.00803183378692</v>
      </c>
      <c r="F72" s="14">
        <f t="shared" si="30"/>
        <v>141.3875467106399</v>
      </c>
      <c r="G72" s="14">
        <f t="shared" si="30"/>
        <v>54.93905436591237</v>
      </c>
      <c r="H72" s="14">
        <f t="shared" si="30"/>
        <v>208.551600822041</v>
      </c>
      <c r="I72" s="14">
        <f t="shared" si="30"/>
        <v>99.87757215451262</v>
      </c>
      <c r="J72" s="14">
        <f t="shared" si="30"/>
        <v>100.58538986691573</v>
      </c>
      <c r="K72" s="14">
        <f t="shared" si="30"/>
        <v>6.604270315698975</v>
      </c>
      <c r="L72" s="14">
        <f t="shared" si="30"/>
        <v>91.73716545687071</v>
      </c>
      <c r="M72" s="14">
        <f t="shared" si="30"/>
        <v>10.601262881923448</v>
      </c>
      <c r="N72" s="14">
        <f t="shared" si="30"/>
        <v>6.363077608336902</v>
      </c>
      <c r="P72" s="13"/>
    </row>
    <row r="73" spans="1:14" ht="12.75">
      <c r="A73" s="22" t="s">
        <v>117</v>
      </c>
      <c r="B73" s="23">
        <f aca="true" t="shared" si="31" ref="B73:N73">SUM(B45:B72)</f>
        <v>48.19999999999993</v>
      </c>
      <c r="C73" s="23">
        <f t="shared" si="31"/>
        <v>0.8000000000000114</v>
      </c>
      <c r="D73" s="23">
        <f t="shared" si="31"/>
        <v>363.9999999999997</v>
      </c>
      <c r="E73" s="23">
        <f t="shared" si="31"/>
        <v>34.39999999999992</v>
      </c>
      <c r="F73" s="23">
        <f t="shared" si="31"/>
        <v>516.7999999999985</v>
      </c>
      <c r="G73" s="23">
        <f t="shared" si="31"/>
        <v>56.69999999999982</v>
      </c>
      <c r="H73" s="23">
        <f t="shared" si="31"/>
        <v>1196.9000000000017</v>
      </c>
      <c r="I73" s="23">
        <f t="shared" si="31"/>
        <v>124.60000000000036</v>
      </c>
      <c r="J73" s="23">
        <f t="shared" si="31"/>
        <v>692.8000000000065</v>
      </c>
      <c r="K73" s="23">
        <f t="shared" si="31"/>
        <v>7.100000000000023</v>
      </c>
      <c r="L73" s="23">
        <f t="shared" si="31"/>
        <v>94.00000000000001</v>
      </c>
      <c r="M73" s="23">
        <f t="shared" si="31"/>
        <v>73.30000000000064</v>
      </c>
      <c r="N73" s="23">
        <f t="shared" si="31"/>
        <v>20.50000000000182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1">
      <selection activeCell="J1" sqref="J1"/>
    </sheetView>
  </sheetViews>
  <sheetFormatPr defaultColWidth="8.88671875" defaultRowHeight="15"/>
  <cols>
    <col min="2" max="2" width="8.99609375" style="0" bestFit="1" customWidth="1"/>
    <col min="3" max="3" width="9.88671875" style="0" bestFit="1" customWidth="1"/>
    <col min="4" max="5" width="8.99609375" style="0" bestFit="1" customWidth="1"/>
  </cols>
  <sheetData>
    <row r="1" spans="1:5" ht="17.25">
      <c r="A1" s="29" t="s">
        <v>24</v>
      </c>
      <c r="B1" s="14"/>
      <c r="C1" s="14"/>
      <c r="D1" s="14"/>
      <c r="E1" s="14"/>
    </row>
    <row r="2" spans="1:5" ht="15">
      <c r="A2" s="8" t="s">
        <v>113</v>
      </c>
      <c r="B2" s="20" t="s">
        <v>1</v>
      </c>
      <c r="C2" s="20" t="s">
        <v>35</v>
      </c>
      <c r="D2" s="20" t="s">
        <v>36</v>
      </c>
      <c r="E2" s="20" t="s">
        <v>51</v>
      </c>
    </row>
    <row r="3" spans="1:5" ht="15">
      <c r="A3" s="13" t="s">
        <v>93</v>
      </c>
      <c r="B3" s="21">
        <v>5</v>
      </c>
      <c r="C3" s="1">
        <v>22027</v>
      </c>
      <c r="D3" s="21">
        <v>21613</v>
      </c>
      <c r="E3" s="1">
        <v>813</v>
      </c>
    </row>
    <row r="4" spans="1:5" ht="15">
      <c r="A4" s="13" t="s">
        <v>94</v>
      </c>
      <c r="B4" s="21">
        <v>298</v>
      </c>
      <c r="C4" s="1">
        <v>39319</v>
      </c>
      <c r="D4" s="21">
        <v>14081</v>
      </c>
      <c r="E4" s="1">
        <v>2002</v>
      </c>
    </row>
    <row r="5" spans="1:5" ht="15">
      <c r="A5" s="13" t="s">
        <v>95</v>
      </c>
      <c r="B5" s="21">
        <v>1</v>
      </c>
      <c r="C5" s="1">
        <v>61515</v>
      </c>
      <c r="D5" s="21">
        <v>27189</v>
      </c>
      <c r="E5" s="1">
        <v>1206</v>
      </c>
    </row>
    <row r="6" spans="1:5" ht="15">
      <c r="A6" s="13" t="s">
        <v>97</v>
      </c>
      <c r="B6" s="21">
        <v>131</v>
      </c>
      <c r="C6" s="1">
        <v>1507</v>
      </c>
      <c r="D6" s="21">
        <v>788</v>
      </c>
      <c r="E6" s="1">
        <v>583</v>
      </c>
    </row>
    <row r="7" spans="1:5" ht="15">
      <c r="A7" s="13" t="s">
        <v>98</v>
      </c>
      <c r="B7" s="21">
        <v>0</v>
      </c>
      <c r="C7" s="1">
        <v>10382</v>
      </c>
      <c r="D7" s="21">
        <v>556</v>
      </c>
      <c r="E7" s="1">
        <v>6700</v>
      </c>
    </row>
    <row r="8" spans="1:5" ht="15">
      <c r="A8" s="13" t="s">
        <v>99</v>
      </c>
      <c r="B8" s="21">
        <v>565</v>
      </c>
      <c r="C8" s="1">
        <v>388</v>
      </c>
      <c r="D8" s="21">
        <v>319</v>
      </c>
      <c r="E8" s="1">
        <v>34</v>
      </c>
    </row>
    <row r="9" spans="1:5" ht="15">
      <c r="A9" s="13" t="s">
        <v>101</v>
      </c>
      <c r="B9" s="21">
        <v>0</v>
      </c>
      <c r="C9" s="1">
        <v>1371</v>
      </c>
      <c r="D9" s="21">
        <v>708</v>
      </c>
      <c r="E9" s="1">
        <v>15</v>
      </c>
    </row>
    <row r="10" spans="1:5" ht="15">
      <c r="A10" s="13" t="s">
        <v>105</v>
      </c>
      <c r="B10" s="21">
        <v>0</v>
      </c>
      <c r="C10" s="1">
        <v>387</v>
      </c>
      <c r="D10" s="21">
        <v>184</v>
      </c>
      <c r="E10" s="1">
        <v>15</v>
      </c>
    </row>
    <row r="11" spans="1:5" ht="15">
      <c r="A11" s="13" t="s">
        <v>26</v>
      </c>
      <c r="B11" s="21">
        <v>2</v>
      </c>
      <c r="C11" s="1">
        <v>950</v>
      </c>
      <c r="D11" s="21">
        <v>352</v>
      </c>
      <c r="E11" s="1">
        <v>5</v>
      </c>
    </row>
    <row r="12" spans="1:5" ht="15">
      <c r="A12" s="13" t="s">
        <v>110</v>
      </c>
      <c r="B12" s="21">
        <v>1635</v>
      </c>
      <c r="C12" s="1">
        <v>2202</v>
      </c>
      <c r="D12" s="21">
        <v>1808</v>
      </c>
      <c r="E12" s="1">
        <v>165</v>
      </c>
    </row>
    <row r="13" spans="1:5" ht="15">
      <c r="A13" s="13" t="s">
        <v>111</v>
      </c>
      <c r="B13" s="21">
        <v>1</v>
      </c>
      <c r="C13" s="1">
        <v>2</v>
      </c>
      <c r="D13" s="21">
        <v>3</v>
      </c>
      <c r="E13" s="1">
        <v>345</v>
      </c>
    </row>
    <row r="14" spans="1:5" ht="15">
      <c r="A14" s="13" t="s">
        <v>91</v>
      </c>
      <c r="B14" s="21">
        <v>0</v>
      </c>
      <c r="C14" s="1">
        <v>0</v>
      </c>
      <c r="D14" s="21">
        <v>0</v>
      </c>
      <c r="E14" s="1">
        <v>0</v>
      </c>
    </row>
    <row r="15" spans="1:5" ht="15">
      <c r="A15" s="13" t="s">
        <v>96</v>
      </c>
      <c r="B15" s="21">
        <v>0</v>
      </c>
      <c r="C15" s="1">
        <v>2804</v>
      </c>
      <c r="D15" s="21">
        <v>928</v>
      </c>
      <c r="E15" s="1">
        <v>29</v>
      </c>
    </row>
    <row r="16" spans="1:5" ht="15">
      <c r="A16" s="13" t="s">
        <v>100</v>
      </c>
      <c r="B16" s="21">
        <v>0</v>
      </c>
      <c r="C16" s="1">
        <v>0</v>
      </c>
      <c r="D16" s="21">
        <v>0</v>
      </c>
      <c r="E16" s="1">
        <v>0</v>
      </c>
    </row>
    <row r="17" spans="1:5" ht="15">
      <c r="A17" s="13" t="s">
        <v>102</v>
      </c>
      <c r="B17" s="21">
        <v>0</v>
      </c>
      <c r="C17" s="1">
        <v>0</v>
      </c>
      <c r="D17" s="21">
        <v>0</v>
      </c>
      <c r="E17" s="1">
        <v>0</v>
      </c>
    </row>
    <row r="18" spans="1:5" ht="15">
      <c r="A18" s="13" t="s">
        <v>106</v>
      </c>
      <c r="B18" s="21">
        <v>0</v>
      </c>
      <c r="C18" s="1">
        <v>0</v>
      </c>
      <c r="D18" s="21">
        <v>0</v>
      </c>
      <c r="E18" s="1">
        <v>0</v>
      </c>
    </row>
    <row r="19" spans="1:5" ht="15">
      <c r="A19" s="13" t="s">
        <v>33</v>
      </c>
      <c r="B19" s="21">
        <v>0</v>
      </c>
      <c r="C19" s="1">
        <v>0</v>
      </c>
      <c r="D19" s="21">
        <v>0</v>
      </c>
      <c r="E19" s="1">
        <v>0</v>
      </c>
    </row>
    <row r="20" spans="1:5" ht="15">
      <c r="A20" s="13" t="s">
        <v>108</v>
      </c>
      <c r="B20" s="21">
        <v>0</v>
      </c>
      <c r="C20" s="1">
        <v>0</v>
      </c>
      <c r="D20" s="21">
        <v>0</v>
      </c>
      <c r="E20" s="1">
        <v>0</v>
      </c>
    </row>
    <row r="21" spans="1:5" ht="15">
      <c r="A21" s="13" t="s">
        <v>0</v>
      </c>
      <c r="B21" s="21">
        <v>0</v>
      </c>
      <c r="C21" s="1">
        <v>56</v>
      </c>
      <c r="D21" s="21">
        <v>16</v>
      </c>
      <c r="E21" s="1">
        <v>0</v>
      </c>
    </row>
    <row r="22" spans="1:5" ht="15">
      <c r="A22" s="13" t="s">
        <v>109</v>
      </c>
      <c r="B22" s="21">
        <v>0</v>
      </c>
      <c r="C22" s="1">
        <v>0</v>
      </c>
      <c r="D22" s="21">
        <v>0</v>
      </c>
      <c r="E22" s="1">
        <v>0</v>
      </c>
    </row>
    <row r="23" spans="1:5" ht="15">
      <c r="A23" s="13" t="s">
        <v>112</v>
      </c>
      <c r="B23" s="21">
        <v>0</v>
      </c>
      <c r="C23" s="1">
        <v>0</v>
      </c>
      <c r="D23" s="21">
        <v>0</v>
      </c>
      <c r="E23" s="1">
        <v>0</v>
      </c>
    </row>
    <row r="24" spans="1:5" ht="15">
      <c r="A24" s="13" t="s">
        <v>92</v>
      </c>
      <c r="B24" s="21">
        <v>10</v>
      </c>
      <c r="C24" s="1">
        <v>0</v>
      </c>
      <c r="D24" s="21">
        <v>0</v>
      </c>
      <c r="E24" s="1">
        <v>0</v>
      </c>
    </row>
    <row r="25" spans="1:5" ht="15">
      <c r="A25" s="13" t="s">
        <v>107</v>
      </c>
      <c r="B25" s="21">
        <v>26</v>
      </c>
      <c r="C25" s="1">
        <v>2815</v>
      </c>
      <c r="D25" s="21">
        <v>1065</v>
      </c>
      <c r="E25" s="1">
        <v>262</v>
      </c>
    </row>
    <row r="26" spans="1:5" ht="15">
      <c r="A26" s="13" t="s">
        <v>103</v>
      </c>
      <c r="B26" s="21">
        <v>24</v>
      </c>
      <c r="C26" s="1">
        <v>0</v>
      </c>
      <c r="D26" s="21">
        <v>0</v>
      </c>
      <c r="E26" s="1">
        <v>0</v>
      </c>
    </row>
    <row r="27" spans="1:5" ht="15">
      <c r="A27" s="13" t="s">
        <v>130</v>
      </c>
      <c r="B27" s="21">
        <v>0</v>
      </c>
      <c r="C27" s="1">
        <v>0</v>
      </c>
      <c r="D27" s="21">
        <v>0</v>
      </c>
      <c r="E27" s="1">
        <v>0</v>
      </c>
    </row>
    <row r="28" spans="1:5" ht="15">
      <c r="A28" s="13" t="s">
        <v>104</v>
      </c>
      <c r="B28" s="21">
        <v>6</v>
      </c>
      <c r="C28" s="21">
        <v>12</v>
      </c>
      <c r="D28" s="21">
        <v>44</v>
      </c>
      <c r="E28" s="21">
        <v>15</v>
      </c>
    </row>
    <row r="29" spans="1:5" ht="15">
      <c r="A29" s="13" t="s">
        <v>134</v>
      </c>
      <c r="B29" s="24">
        <v>43.15176422331801</v>
      </c>
      <c r="C29" s="24">
        <v>485.3140716674415</v>
      </c>
      <c r="D29" s="24">
        <v>1117.8283197392966</v>
      </c>
      <c r="E29" s="24">
        <v>1.5</v>
      </c>
    </row>
    <row r="30" spans="1:5" ht="15">
      <c r="A30" s="22" t="s">
        <v>117</v>
      </c>
      <c r="B30" s="25">
        <f>SUM(B3:B29)</f>
        <v>2747.151764223318</v>
      </c>
      <c r="C30" s="25">
        <f>SUM(C3:C29)</f>
        <v>146222.31407166744</v>
      </c>
      <c r="D30" s="25">
        <f>SUM(D3:D29)</f>
        <v>70771.8283197393</v>
      </c>
      <c r="E30" s="25">
        <f>SUM(E3:E29)</f>
        <v>12190.5</v>
      </c>
    </row>
    <row r="31" spans="1:5" ht="15">
      <c r="A31" s="12"/>
      <c r="B31" s="12"/>
      <c r="C31" s="12"/>
      <c r="D31" s="12"/>
      <c r="E31" s="12"/>
    </row>
    <row r="32" spans="1:5" ht="15">
      <c r="A32" s="8" t="s">
        <v>135</v>
      </c>
      <c r="B32" s="12"/>
      <c r="C32" s="12"/>
      <c r="D32" s="12"/>
      <c r="E32" s="12"/>
    </row>
    <row r="33" spans="1:5" ht="15">
      <c r="A33" s="13" t="s">
        <v>93</v>
      </c>
      <c r="B33" s="5">
        <f>B$60*B3/B$30</f>
        <v>0.0014615609470914935</v>
      </c>
      <c r="C33" s="5">
        <f>C$60*C3/C$30</f>
        <v>95.52374425173456</v>
      </c>
      <c r="D33" s="5">
        <f>(D$60-D$59)*D3/SUM(D$3:D$28)</f>
        <v>107.07983253094072</v>
      </c>
      <c r="E33" s="5">
        <f aca="true" t="shared" si="0" ref="E33:E59">E$60*E3/E$30</f>
        <v>42.60060116984401</v>
      </c>
    </row>
    <row r="34" spans="1:5" ht="15">
      <c r="A34" s="13" t="s">
        <v>94</v>
      </c>
      <c r="B34" s="5">
        <f aca="true" t="shared" si="1" ref="B34:C59">B$60*B4/B$30</f>
        <v>0.08710903244665301</v>
      </c>
      <c r="C34" s="5">
        <f t="shared" si="1"/>
        <v>170.51337450555914</v>
      </c>
      <c r="D34" s="5">
        <f aca="true" t="shared" si="2" ref="D34:D58">(D$60-D$59)*D4/SUM(D$3:D$28)</f>
        <v>69.76315744543453</v>
      </c>
      <c r="E34" s="5">
        <f t="shared" si="0"/>
        <v>104.90332538994801</v>
      </c>
    </row>
    <row r="35" spans="1:5" ht="15">
      <c r="A35" s="13" t="s">
        <v>95</v>
      </c>
      <c r="B35" s="5">
        <f t="shared" si="1"/>
        <v>0.0002923121894182987</v>
      </c>
      <c r="C35" s="5">
        <f t="shared" si="1"/>
        <v>266.770015328708</v>
      </c>
      <c r="D35" s="5">
        <f t="shared" si="2"/>
        <v>134.7056663435778</v>
      </c>
      <c r="E35" s="5">
        <f t="shared" si="0"/>
        <v>63.193511698440204</v>
      </c>
    </row>
    <row r="36" spans="1:5" ht="15">
      <c r="A36" s="13" t="s">
        <v>97</v>
      </c>
      <c r="B36" s="5">
        <f t="shared" si="1"/>
        <v>0.03829289681379713</v>
      </c>
      <c r="C36" s="5">
        <f t="shared" si="1"/>
        <v>6.535355817286239</v>
      </c>
      <c r="D36" s="5">
        <f t="shared" si="2"/>
        <v>3.904081248988169</v>
      </c>
      <c r="E36" s="5">
        <f t="shared" si="0"/>
        <v>30.548770580589252</v>
      </c>
    </row>
    <row r="37" spans="1:5" ht="15">
      <c r="A37" s="13" t="s">
        <v>98</v>
      </c>
      <c r="B37" s="5">
        <f t="shared" si="1"/>
        <v>0</v>
      </c>
      <c r="C37" s="5">
        <f t="shared" si="1"/>
        <v>45.023267481795436</v>
      </c>
      <c r="D37" s="5">
        <f t="shared" si="2"/>
        <v>2.7546563127378447</v>
      </c>
      <c r="E37" s="5">
        <f t="shared" si="0"/>
        <v>351.07506499133444</v>
      </c>
    </row>
    <row r="38" spans="1:5" ht="15">
      <c r="A38" s="13" t="s">
        <v>99</v>
      </c>
      <c r="B38" s="5">
        <f t="shared" si="1"/>
        <v>0.16515638702133878</v>
      </c>
      <c r="C38" s="5">
        <f t="shared" si="1"/>
        <v>1.6826264479807964</v>
      </c>
      <c r="D38" s="5">
        <f t="shared" si="2"/>
        <v>1.5804592873441952</v>
      </c>
      <c r="E38" s="5">
        <f t="shared" si="0"/>
        <v>1.7815749566724435</v>
      </c>
    </row>
    <row r="39" spans="1:5" ht="15">
      <c r="A39" s="13" t="s">
        <v>101</v>
      </c>
      <c r="B39" s="5">
        <f t="shared" si="1"/>
        <v>0</v>
      </c>
      <c r="C39" s="5">
        <f t="shared" si="1"/>
        <v>5.945569227272351</v>
      </c>
      <c r="D39" s="5">
        <f t="shared" si="2"/>
        <v>3.5077278226949535</v>
      </c>
      <c r="E39" s="5">
        <f t="shared" si="0"/>
        <v>0.7859889514731369</v>
      </c>
    </row>
    <row r="40" spans="1:5" ht="15">
      <c r="A40" s="13" t="s">
        <v>105</v>
      </c>
      <c r="B40" s="5">
        <f t="shared" si="1"/>
        <v>0</v>
      </c>
      <c r="C40" s="5">
        <f t="shared" si="1"/>
        <v>1.6782897818777534</v>
      </c>
      <c r="D40" s="5">
        <f t="shared" si="2"/>
        <v>0.9116128804743947</v>
      </c>
      <c r="E40" s="5">
        <f t="shared" si="0"/>
        <v>0.7859889514731369</v>
      </c>
    </row>
    <row r="41" spans="1:5" ht="15">
      <c r="A41" s="13" t="s">
        <v>26</v>
      </c>
      <c r="B41" s="5">
        <f t="shared" si="1"/>
        <v>0.0005846243788365974</v>
      </c>
      <c r="C41" s="5">
        <f t="shared" si="1"/>
        <v>4.119832797891125</v>
      </c>
      <c r="D41" s="5">
        <f t="shared" si="2"/>
        <v>1.7439550756901463</v>
      </c>
      <c r="E41" s="5">
        <f t="shared" si="0"/>
        <v>0.26199631715771227</v>
      </c>
    </row>
    <row r="42" spans="1:5" ht="15">
      <c r="A42" s="13" t="s">
        <v>110</v>
      </c>
      <c r="B42" s="5">
        <f t="shared" si="1"/>
        <v>0.4779304296989183</v>
      </c>
      <c r="C42" s="5">
        <f t="shared" si="1"/>
        <v>9.549338758901326</v>
      </c>
      <c r="D42" s="5">
        <f t="shared" si="2"/>
        <v>8.95758743422666</v>
      </c>
      <c r="E42" s="5">
        <f t="shared" si="0"/>
        <v>8.645878466204506</v>
      </c>
    </row>
    <row r="43" spans="1:5" ht="15">
      <c r="A43" s="13" t="s">
        <v>111</v>
      </c>
      <c r="B43" s="5">
        <f t="shared" si="1"/>
        <v>0.0002923121894182987</v>
      </c>
      <c r="C43" s="5">
        <f t="shared" si="1"/>
        <v>0.00867333220608658</v>
      </c>
      <c r="D43" s="5">
        <f t="shared" si="2"/>
        <v>0.014863253485995565</v>
      </c>
      <c r="E43" s="5">
        <f t="shared" si="0"/>
        <v>18.077745883882145</v>
      </c>
    </row>
    <row r="44" spans="1:5" ht="15">
      <c r="A44" s="13" t="s">
        <v>91</v>
      </c>
      <c r="B44" s="5">
        <f t="shared" si="1"/>
        <v>0</v>
      </c>
      <c r="C44" s="5">
        <f t="shared" si="1"/>
        <v>0</v>
      </c>
      <c r="D44" s="5">
        <f t="shared" si="2"/>
        <v>0</v>
      </c>
      <c r="E44" s="5">
        <f t="shared" si="0"/>
        <v>0</v>
      </c>
    </row>
    <row r="45" spans="1:5" ht="15">
      <c r="A45" s="13" t="s">
        <v>96</v>
      </c>
      <c r="B45" s="5">
        <f t="shared" si="1"/>
        <v>0</v>
      </c>
      <c r="C45" s="5">
        <f t="shared" si="1"/>
        <v>12.160011752933386</v>
      </c>
      <c r="D45" s="5">
        <f t="shared" si="2"/>
        <v>4.597699745001295</v>
      </c>
      <c r="E45" s="5">
        <f t="shared" si="0"/>
        <v>1.5195786395147313</v>
      </c>
    </row>
    <row r="46" spans="1:5" ht="15">
      <c r="A46" s="13" t="s">
        <v>100</v>
      </c>
      <c r="B46" s="5">
        <f t="shared" si="1"/>
        <v>0</v>
      </c>
      <c r="C46" s="5">
        <f t="shared" si="1"/>
        <v>0</v>
      </c>
      <c r="D46" s="5">
        <f t="shared" si="2"/>
        <v>0</v>
      </c>
      <c r="E46" s="5">
        <f t="shared" si="0"/>
        <v>0</v>
      </c>
    </row>
    <row r="47" spans="1:5" ht="15">
      <c r="A47" s="13" t="s">
        <v>102</v>
      </c>
      <c r="B47" s="5">
        <f t="shared" si="1"/>
        <v>0</v>
      </c>
      <c r="C47" s="5">
        <f t="shared" si="1"/>
        <v>0</v>
      </c>
      <c r="D47" s="5">
        <f t="shared" si="2"/>
        <v>0</v>
      </c>
      <c r="E47" s="5">
        <f t="shared" si="0"/>
        <v>0</v>
      </c>
    </row>
    <row r="48" spans="1:5" ht="15">
      <c r="A48" s="13" t="s">
        <v>106</v>
      </c>
      <c r="B48" s="5">
        <f t="shared" si="1"/>
        <v>0</v>
      </c>
      <c r="C48" s="5">
        <f t="shared" si="1"/>
        <v>0</v>
      </c>
      <c r="D48" s="5">
        <f t="shared" si="2"/>
        <v>0</v>
      </c>
      <c r="E48" s="5">
        <f t="shared" si="0"/>
        <v>0</v>
      </c>
    </row>
    <row r="49" spans="1:5" ht="15">
      <c r="A49" s="13" t="s">
        <v>33</v>
      </c>
      <c r="B49" s="5">
        <f t="shared" si="1"/>
        <v>0</v>
      </c>
      <c r="C49" s="5">
        <f t="shared" si="1"/>
        <v>0</v>
      </c>
      <c r="D49" s="5">
        <f t="shared" si="2"/>
        <v>0</v>
      </c>
      <c r="E49" s="5">
        <f t="shared" si="0"/>
        <v>0</v>
      </c>
    </row>
    <row r="50" spans="1:5" ht="15">
      <c r="A50" s="13" t="s">
        <v>108</v>
      </c>
      <c r="B50" s="5">
        <f t="shared" si="1"/>
        <v>0</v>
      </c>
      <c r="C50" s="5">
        <f t="shared" si="1"/>
        <v>0</v>
      </c>
      <c r="D50" s="5">
        <f t="shared" si="2"/>
        <v>0</v>
      </c>
      <c r="E50" s="5">
        <f t="shared" si="0"/>
        <v>0</v>
      </c>
    </row>
    <row r="51" spans="1:5" ht="15">
      <c r="A51" s="13" t="s">
        <v>0</v>
      </c>
      <c r="B51" s="5">
        <f t="shared" si="1"/>
        <v>0</v>
      </c>
      <c r="C51" s="5">
        <f t="shared" si="1"/>
        <v>0.24285330177042427</v>
      </c>
      <c r="D51" s="5">
        <f t="shared" si="2"/>
        <v>0.07927068525864302</v>
      </c>
      <c r="E51" s="5">
        <f t="shared" si="0"/>
        <v>0</v>
      </c>
    </row>
    <row r="52" spans="1:5" ht="15">
      <c r="A52" s="13" t="s">
        <v>109</v>
      </c>
      <c r="B52" s="5">
        <f t="shared" si="1"/>
        <v>0</v>
      </c>
      <c r="C52" s="5">
        <f t="shared" si="1"/>
        <v>0</v>
      </c>
      <c r="D52" s="5">
        <f t="shared" si="2"/>
        <v>0</v>
      </c>
      <c r="E52" s="5">
        <f t="shared" si="0"/>
        <v>0</v>
      </c>
    </row>
    <row r="53" spans="1:5" ht="15">
      <c r="A53" s="13" t="s">
        <v>112</v>
      </c>
      <c r="B53" s="5">
        <f t="shared" si="1"/>
        <v>0</v>
      </c>
      <c r="C53" s="5">
        <f t="shared" si="1"/>
        <v>0</v>
      </c>
      <c r="D53" s="5">
        <f t="shared" si="2"/>
        <v>0</v>
      </c>
      <c r="E53" s="5">
        <f t="shared" si="0"/>
        <v>0</v>
      </c>
    </row>
    <row r="54" spans="1:5" ht="15">
      <c r="A54" s="13" t="s">
        <v>92</v>
      </c>
      <c r="B54" s="5">
        <f t="shared" si="1"/>
        <v>0.002923121894182987</v>
      </c>
      <c r="C54" s="5">
        <f t="shared" si="1"/>
        <v>0</v>
      </c>
      <c r="D54" s="5">
        <f t="shared" si="2"/>
        <v>0</v>
      </c>
      <c r="E54" s="5">
        <f t="shared" si="0"/>
        <v>0</v>
      </c>
    </row>
    <row r="55" spans="1:5" ht="15">
      <c r="A55" s="13" t="s">
        <v>107</v>
      </c>
      <c r="B55" s="5">
        <f t="shared" si="1"/>
        <v>0.007600116924875766</v>
      </c>
      <c r="C55" s="5">
        <f t="shared" si="1"/>
        <v>12.207715080066862</v>
      </c>
      <c r="D55" s="5">
        <f t="shared" si="2"/>
        <v>5.276454987528426</v>
      </c>
      <c r="E55" s="5">
        <f t="shared" si="0"/>
        <v>13.728607019064123</v>
      </c>
    </row>
    <row r="56" spans="1:5" ht="15">
      <c r="A56" s="13" t="s">
        <v>103</v>
      </c>
      <c r="B56" s="5">
        <f t="shared" si="1"/>
        <v>0.007015492546039168</v>
      </c>
      <c r="C56" s="5">
        <f t="shared" si="1"/>
        <v>0</v>
      </c>
      <c r="D56" s="5">
        <f t="shared" si="2"/>
        <v>0</v>
      </c>
      <c r="E56" s="5">
        <f t="shared" si="0"/>
        <v>0</v>
      </c>
    </row>
    <row r="57" spans="1:5" ht="15">
      <c r="A57" s="13" t="s">
        <v>130</v>
      </c>
      <c r="B57" s="5">
        <f t="shared" si="1"/>
        <v>0</v>
      </c>
      <c r="C57" s="5">
        <f t="shared" si="1"/>
        <v>0</v>
      </c>
      <c r="D57" s="5">
        <f t="shared" si="2"/>
        <v>0</v>
      </c>
      <c r="E57" s="5">
        <f t="shared" si="0"/>
        <v>0</v>
      </c>
    </row>
    <row r="58" spans="1:5" ht="15">
      <c r="A58" s="13" t="s">
        <v>104</v>
      </c>
      <c r="B58" s="5">
        <f t="shared" si="1"/>
        <v>0.001753873136509792</v>
      </c>
      <c r="C58" s="5">
        <f t="shared" si="1"/>
        <v>0.052039993236519484</v>
      </c>
      <c r="D58" s="5">
        <f t="shared" si="2"/>
        <v>0.2179943844612683</v>
      </c>
      <c r="E58" s="5">
        <f t="shared" si="0"/>
        <v>0.7859889514731369</v>
      </c>
    </row>
    <row r="59" spans="1:5" ht="15">
      <c r="A59" s="13" t="s">
        <v>118</v>
      </c>
      <c r="B59" s="5">
        <f t="shared" si="1"/>
        <v>0.0126137866773803</v>
      </c>
      <c r="C59" s="5">
        <f t="shared" si="1"/>
        <v>2.104645083930116</v>
      </c>
      <c r="D59" s="34">
        <v>300</v>
      </c>
      <c r="E59" s="5">
        <f t="shared" si="0"/>
        <v>0.07859889514731368</v>
      </c>
    </row>
    <row r="60" spans="1:6" ht="15">
      <c r="A60" s="22" t="s">
        <v>117</v>
      </c>
      <c r="B60" s="26">
        <v>0.8030259468644599</v>
      </c>
      <c r="C60" s="26">
        <v>634.1173529431501</v>
      </c>
      <c r="D60" s="26">
        <v>645.095019437845</v>
      </c>
      <c r="E60" s="26">
        <v>638.7732208622183</v>
      </c>
      <c r="F60" s="26"/>
    </row>
    <row r="61" spans="1:5" ht="15">
      <c r="A61" s="12"/>
      <c r="B61" s="12"/>
      <c r="C61" s="12"/>
      <c r="D61" s="12"/>
      <c r="E61" s="12"/>
    </row>
    <row r="62" spans="1:5" ht="15">
      <c r="A62" s="12"/>
      <c r="B62" s="12"/>
      <c r="C62" s="12"/>
      <c r="D62" s="12"/>
      <c r="E62" s="12"/>
    </row>
    <row r="63" spans="1:5" ht="15">
      <c r="A63" s="12"/>
      <c r="B63" s="12"/>
      <c r="C63" s="12"/>
      <c r="D63" s="12"/>
      <c r="E63" s="12"/>
    </row>
    <row r="64" spans="1:5" ht="15">
      <c r="A64" s="12"/>
      <c r="B64" s="12"/>
      <c r="C64" s="12"/>
      <c r="D64" s="12"/>
      <c r="E64" s="12"/>
    </row>
    <row r="65" spans="1:5" ht="15">
      <c r="A65" s="12"/>
      <c r="B65" s="12"/>
      <c r="C65" s="12"/>
      <c r="D65" s="12"/>
      <c r="E65" s="12"/>
    </row>
    <row r="66" spans="1:5" ht="15">
      <c r="A66" s="12"/>
      <c r="B66" s="12"/>
      <c r="C66" s="12"/>
      <c r="D66" s="12"/>
      <c r="E66" s="12"/>
    </row>
    <row r="67" spans="1:5" ht="15">
      <c r="A67" s="12"/>
      <c r="B67" s="12"/>
      <c r="C67" s="12"/>
      <c r="D67" s="12"/>
      <c r="E67" s="12"/>
    </row>
    <row r="68" spans="1:5" ht="15">
      <c r="A68" s="12"/>
      <c r="B68" s="12"/>
      <c r="C68" s="12"/>
      <c r="D68" s="12"/>
      <c r="E68" s="12"/>
    </row>
    <row r="69" spans="1:5" ht="15">
      <c r="A69" s="12"/>
      <c r="B69" s="12"/>
      <c r="C69" s="12"/>
      <c r="D69" s="12"/>
      <c r="E69" s="12"/>
    </row>
    <row r="70" spans="1:5" ht="15">
      <c r="A70" s="12"/>
      <c r="B70" s="12"/>
      <c r="C70" s="12"/>
      <c r="D70" s="12"/>
      <c r="E70" s="12"/>
    </row>
    <row r="71" spans="1:5" ht="15">
      <c r="A71" s="12"/>
      <c r="B71" s="12"/>
      <c r="C71" s="12"/>
      <c r="D71" s="12"/>
      <c r="E71" s="12"/>
    </row>
    <row r="72" spans="1:5" ht="15">
      <c r="A72" s="12"/>
      <c r="B72" s="12"/>
      <c r="C72" s="12"/>
      <c r="D72" s="12"/>
      <c r="E72" s="12"/>
    </row>
    <row r="73" spans="1:5" ht="15">
      <c r="A73" s="12"/>
      <c r="B73" s="12"/>
      <c r="C73" s="12"/>
      <c r="D73" s="12"/>
      <c r="E73" s="12"/>
    </row>
    <row r="74" spans="1:5" ht="15">
      <c r="A74" s="12"/>
      <c r="B74" s="12"/>
      <c r="C74" s="12"/>
      <c r="D74" s="12"/>
      <c r="E74" s="12"/>
    </row>
    <row r="75" spans="1:5" ht="15">
      <c r="A75" s="12"/>
      <c r="B75" s="12"/>
      <c r="C75" s="12"/>
      <c r="D75" s="12"/>
      <c r="E75" s="12"/>
    </row>
    <row r="76" spans="1:5" ht="15">
      <c r="A76" s="12"/>
      <c r="B76" s="12"/>
      <c r="C76" s="12"/>
      <c r="D76" s="12"/>
      <c r="E76" s="12"/>
    </row>
    <row r="77" spans="1:5" ht="15">
      <c r="A77" s="12"/>
      <c r="B77" s="12"/>
      <c r="C77" s="12"/>
      <c r="D77" s="12"/>
      <c r="E77" s="12"/>
    </row>
    <row r="78" spans="1:5" ht="15">
      <c r="A78" s="12"/>
      <c r="B78" s="12"/>
      <c r="C78" s="12"/>
      <c r="D78" s="12"/>
      <c r="E78" s="12"/>
    </row>
    <row r="79" spans="1:5" ht="15">
      <c r="A79" s="12"/>
      <c r="B79" s="12"/>
      <c r="C79" s="12"/>
      <c r="D79" s="12"/>
      <c r="E79" s="12"/>
    </row>
    <row r="80" spans="1:5" ht="15">
      <c r="A80" s="12"/>
      <c r="B80" s="12"/>
      <c r="C80" s="12"/>
      <c r="D80" s="12"/>
      <c r="E80" s="1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9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8.88671875" defaultRowHeight="15"/>
  <cols>
    <col min="1" max="1" width="14.99609375" style="0" customWidth="1"/>
  </cols>
  <sheetData>
    <row r="1" ht="15">
      <c r="B1" s="3" t="s">
        <v>25</v>
      </c>
    </row>
    <row r="2" spans="1:2" ht="15">
      <c r="A2" s="19" t="s">
        <v>113</v>
      </c>
      <c r="B2" s="4" t="s">
        <v>12</v>
      </c>
    </row>
    <row r="3" spans="1:2" ht="15">
      <c r="A3" s="13" t="s">
        <v>93</v>
      </c>
      <c r="B3" s="12">
        <v>-7</v>
      </c>
    </row>
    <row r="4" spans="1:2" ht="15">
      <c r="A4" s="13" t="s">
        <v>94</v>
      </c>
      <c r="B4" s="12">
        <f>-29-320</f>
        <v>-349</v>
      </c>
    </row>
    <row r="5" spans="1:2" ht="15">
      <c r="A5" s="13" t="s">
        <v>95</v>
      </c>
      <c r="B5" s="12">
        <v>0</v>
      </c>
    </row>
    <row r="6" spans="1:2" ht="15">
      <c r="A6" s="13" t="s">
        <v>97</v>
      </c>
      <c r="B6" s="12">
        <v>-1</v>
      </c>
    </row>
    <row r="7" spans="1:2" ht="15">
      <c r="A7" s="13" t="s">
        <v>98</v>
      </c>
      <c r="B7" s="12">
        <v>0</v>
      </c>
    </row>
    <row r="8" spans="1:2" ht="15">
      <c r="A8" s="13" t="s">
        <v>99</v>
      </c>
      <c r="B8" s="12">
        <v>0</v>
      </c>
    </row>
    <row r="9" spans="1:2" ht="15">
      <c r="A9" s="13" t="s">
        <v>101</v>
      </c>
      <c r="B9" s="12">
        <v>0</v>
      </c>
    </row>
    <row r="10" spans="1:2" ht="15">
      <c r="A10" s="13" t="s">
        <v>105</v>
      </c>
      <c r="B10" s="12">
        <v>0</v>
      </c>
    </row>
    <row r="11" spans="1:2" ht="15">
      <c r="A11" s="13" t="s">
        <v>26</v>
      </c>
      <c r="B11" s="12">
        <v>0</v>
      </c>
    </row>
    <row r="12" spans="1:2" ht="15">
      <c r="A12" s="13" t="s">
        <v>110</v>
      </c>
      <c r="B12" s="12">
        <f>-114-727</f>
        <v>-841</v>
      </c>
    </row>
    <row r="13" spans="1:2" ht="15">
      <c r="A13" s="13" t="s">
        <v>118</v>
      </c>
      <c r="B13" s="12">
        <f>-SUM(B3:B12)</f>
        <v>1198</v>
      </c>
    </row>
    <row r="14" ht="15">
      <c r="B14" s="12"/>
    </row>
    <row r="15" spans="1:2" ht="15">
      <c r="A15" s="36" t="s">
        <v>138</v>
      </c>
      <c r="B15" s="37">
        <v>1.1952277832689369</v>
      </c>
    </row>
    <row r="17" ht="15">
      <c r="A17" s="22" t="s">
        <v>139</v>
      </c>
    </row>
    <row r="18" spans="1:2" ht="15">
      <c r="A18" s="13" t="s">
        <v>93</v>
      </c>
      <c r="B18" s="14">
        <f aca="true" t="shared" si="0" ref="B18:B27">B$15*B3/100</f>
        <v>-0.08366594482882558</v>
      </c>
    </row>
    <row r="19" spans="1:2" ht="15">
      <c r="A19" s="13" t="s">
        <v>94</v>
      </c>
      <c r="B19" s="14">
        <f t="shared" si="0"/>
        <v>-4.17134496360859</v>
      </c>
    </row>
    <row r="20" spans="1:2" ht="15">
      <c r="A20" s="13" t="s">
        <v>95</v>
      </c>
      <c r="B20" s="14">
        <f t="shared" si="0"/>
        <v>0</v>
      </c>
    </row>
    <row r="21" spans="1:2" ht="15">
      <c r="A21" s="13" t="s">
        <v>97</v>
      </c>
      <c r="B21" s="14">
        <f t="shared" si="0"/>
        <v>-0.011952277832689368</v>
      </c>
    </row>
    <row r="22" spans="1:2" ht="15">
      <c r="A22" s="13" t="s">
        <v>98</v>
      </c>
      <c r="B22" s="14">
        <f t="shared" si="0"/>
        <v>0</v>
      </c>
    </row>
    <row r="23" spans="1:2" ht="15">
      <c r="A23" s="13" t="s">
        <v>99</v>
      </c>
      <c r="B23" s="14">
        <f t="shared" si="0"/>
        <v>0</v>
      </c>
    </row>
    <row r="24" spans="1:2" ht="15">
      <c r="A24" s="13" t="s">
        <v>101</v>
      </c>
      <c r="B24" s="14">
        <f t="shared" si="0"/>
        <v>0</v>
      </c>
    </row>
    <row r="25" spans="1:2" ht="15">
      <c r="A25" s="13" t="s">
        <v>105</v>
      </c>
      <c r="B25" s="14">
        <f t="shared" si="0"/>
        <v>0</v>
      </c>
    </row>
    <row r="26" spans="1:2" ht="15">
      <c r="A26" s="13" t="s">
        <v>26</v>
      </c>
      <c r="B26" s="14">
        <f t="shared" si="0"/>
        <v>0</v>
      </c>
    </row>
    <row r="27" spans="1:2" ht="15">
      <c r="A27" s="13" t="s">
        <v>110</v>
      </c>
      <c r="B27" s="14">
        <f t="shared" si="0"/>
        <v>-10.051865657291758</v>
      </c>
    </row>
    <row r="28" spans="1:2" ht="15">
      <c r="A28" s="13" t="s">
        <v>118</v>
      </c>
      <c r="B28" s="14">
        <f>-SUM(B18:B27)</f>
        <v>14.318828843561864</v>
      </c>
    </row>
    <row r="29" ht="15">
      <c r="B29" s="1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m300459</dc:creator>
  <cp:keywords/>
  <dc:description/>
  <cp:lastModifiedBy>m300459</cp:lastModifiedBy>
  <cp:lastPrinted>2014-04-02T16:10:38Z</cp:lastPrinted>
  <dcterms:created xsi:type="dcterms:W3CDTF">2013-03-25T10:29:32Z</dcterms:created>
  <dcterms:modified xsi:type="dcterms:W3CDTF">2016-04-22T14:51:56Z</dcterms:modified>
  <cp:category/>
  <cp:version/>
  <cp:contentType/>
  <cp:contentStatus/>
</cp:coreProperties>
</file>